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spinozah\Desktop\"/>
    </mc:Choice>
  </mc:AlternateContent>
  <bookViews>
    <workbookView xWindow="0" yWindow="0" windowWidth="21600" windowHeight="9135" tabRatio="840" firstSheet="329" activeTab="341"/>
  </bookViews>
  <sheets>
    <sheet name="PpR" sheetId="2" r:id="rId1"/>
    <sheet name="Pliegos" sheetId="3" r:id="rId2"/>
    <sheet name="PAN Pliego" sheetId="4" r:id="rId3"/>
    <sheet name="PAN Dpto" sheetId="5" r:id="rId4"/>
    <sheet name="PAN Prod" sheetId="6" r:id="rId5"/>
    <sheet name="PAN Act" sheetId="7" r:id="rId6"/>
    <sheet name="SMN Pliego" sheetId="8" r:id="rId7"/>
    <sheet name="SMN Dpto" sheetId="9" r:id="rId8"/>
    <sheet name="SMN Prod" sheetId="10" r:id="rId9"/>
    <sheet name="SMN Act" sheetId="11" r:id="rId10"/>
    <sheet name="TBC Pliego" sheetId="12" r:id="rId11"/>
    <sheet name="TBC Dpto" sheetId="13" r:id="rId12"/>
    <sheet name="TBC Prod" sheetId="14" r:id="rId13"/>
    <sheet name="TBC Act" sheetId="15" r:id="rId14"/>
    <sheet name="EMZ Pliego" sheetId="16" r:id="rId15"/>
    <sheet name="EMZ Dpto" sheetId="17" r:id="rId16"/>
    <sheet name="EMZ Prod" sheetId="18" r:id="rId17"/>
    <sheet name="EMZ Act" sheetId="19" r:id="rId18"/>
    <sheet name="ENT Pliego" sheetId="20" r:id="rId19"/>
    <sheet name="ENT Dpto" sheetId="21" r:id="rId20"/>
    <sheet name="ENT Prod" sheetId="22" r:id="rId21"/>
    <sheet name="ENT Act" sheetId="23" r:id="rId22"/>
    <sheet name="CANCER Pliego" sheetId="24" r:id="rId23"/>
    <sheet name="CANCER Dpto" sheetId="25" r:id="rId24"/>
    <sheet name="CANCER Prod" sheetId="26" r:id="rId25"/>
    <sheet name="CANCER Act" sheetId="27" r:id="rId26"/>
    <sheet name="SC Pliego" sheetId="28" r:id="rId27"/>
    <sheet name="SC Dpto" sheetId="29" r:id="rId28"/>
    <sheet name="SC Prod" sheetId="30" r:id="rId29"/>
    <sheet name="SC Act" sheetId="31" r:id="rId30"/>
    <sheet name="RTID Pliego" sheetId="32" r:id="rId31"/>
    <sheet name="RTID Dpto" sheetId="33" r:id="rId32"/>
    <sheet name="RTID Prod" sheetId="34" r:id="rId33"/>
    <sheet name="RTID Act" sheetId="35" r:id="rId34"/>
    <sheet name="LCT Pliego" sheetId="36" r:id="rId35"/>
    <sheet name="LCT Dpto" sheetId="37" r:id="rId36"/>
    <sheet name="LCT Prod" sheetId="38" r:id="rId37"/>
    <sheet name="LCT Act" sheetId="39" r:id="rId38"/>
    <sheet name="OSCE Pliego" sheetId="40" r:id="rId39"/>
    <sheet name="OSCE Dpto" sheetId="41" r:id="rId40"/>
    <sheet name="OSCE Prod" sheetId="42" r:id="rId41"/>
    <sheet name="OSCE Act" sheetId="43" r:id="rId42"/>
    <sheet name="GSRN Pliego" sheetId="44" r:id="rId43"/>
    <sheet name="GSRN Dpto" sheetId="45" r:id="rId44"/>
    <sheet name="GSRN Prod" sheetId="46" r:id="rId45"/>
    <sheet name="GSRN Act" sheetId="47" r:id="rId46"/>
    <sheet name="GIRS Pliego" sheetId="48" r:id="rId47"/>
    <sheet name="GIRS Dpto" sheetId="49" r:id="rId48"/>
    <sheet name="GIRS Prod" sheetId="50" r:id="rId49"/>
    <sheet name="GIRS Act" sheetId="51" r:id="rId50"/>
    <sheet name="MSA Pliego" sheetId="52" r:id="rId51"/>
    <sheet name="MSA Dpto" sheetId="53" r:id="rId52"/>
    <sheet name="MSA Prod" sheetId="54" r:id="rId53"/>
    <sheet name="MSA Act" sheetId="55" r:id="rId54"/>
    <sheet name="MSV Pliego" sheetId="56" r:id="rId55"/>
    <sheet name="MSV Dpto" sheetId="57" r:id="rId56"/>
    <sheet name="MSV Prod" sheetId="58" r:id="rId57"/>
    <sheet name="MSV Act" sheetId="59" r:id="rId58"/>
    <sheet name="MIA Pliego" sheetId="60" r:id="rId59"/>
    <sheet name="MIA Dpto" sheetId="61" r:id="rId60"/>
    <sheet name="MIA Prod" sheetId="62" r:id="rId61"/>
    <sheet name="MIA Act" sheetId="63" r:id="rId62"/>
    <sheet name="RRHH Pliego" sheetId="64" r:id="rId63"/>
    <sheet name="RRHH Dpto" sheetId="65" r:id="rId64"/>
    <sheet name="RRHH Prod" sheetId="66" r:id="rId65"/>
    <sheet name="RRHH Act" sheetId="67" r:id="rId66"/>
    <sheet name="ER Pliego" sheetId="68" r:id="rId67"/>
    <sheet name="ER Dpto" sheetId="69" r:id="rId68"/>
    <sheet name="ER Prod" sheetId="70" r:id="rId69"/>
    <sheet name="ER Act" sheetId="71" r:id="rId70"/>
    <sheet name="TEL Pliego" sheetId="72" r:id="rId71"/>
    <sheet name="TEL Dpto" sheetId="73" r:id="rId72"/>
    <sheet name="TEL Prod" sheetId="74" r:id="rId73"/>
    <sheet name="TEL Act" sheetId="75" r:id="rId74"/>
    <sheet name="CGB Pliego" sheetId="76" r:id="rId75"/>
    <sheet name="CGB Dpto" sheetId="77" r:id="rId76"/>
    <sheet name="CGB Prod" sheetId="78" r:id="rId77"/>
    <sheet name="CGB Act" sheetId="79" r:id="rId78"/>
    <sheet name="JUNTOS Pliego" sheetId="80" r:id="rId79"/>
    <sheet name="JUNTOS Dpto" sheetId="81" r:id="rId80"/>
    <sheet name="JUNTOS Prod" sheetId="82" r:id="rId81"/>
    <sheet name="JUNTOS Act" sheetId="83" r:id="rId82"/>
    <sheet name="PTCD Pliego" sheetId="84" r:id="rId83"/>
    <sheet name="PTCD Dpto" sheetId="85" r:id="rId84"/>
    <sheet name="PTCD Prod" sheetId="86" r:id="rId85"/>
    <sheet name="PTCD Act" sheetId="87" r:id="rId86"/>
    <sheet name="CDB Pliego" sheetId="88" r:id="rId87"/>
    <sheet name="CDB Dpto" sheetId="89" r:id="rId88"/>
    <sheet name="CDB Prod" sheetId="90" r:id="rId89"/>
    <sheet name="CDB Act" sheetId="91" r:id="rId90"/>
    <sheet name="PPF Pliego" sheetId="92" r:id="rId91"/>
    <sheet name="PPF Dpto" sheetId="93" r:id="rId92"/>
    <sheet name="PPF Prod" sheetId="94" r:id="rId93"/>
    <sheet name="PPF Act" sheetId="95" r:id="rId94"/>
    <sheet name="BFH Pliego" sheetId="96" r:id="rId95"/>
    <sheet name="BFH Dpto" sheetId="97" r:id="rId96"/>
    <sheet name="BFH Prod" sheetId="98" r:id="rId97"/>
    <sheet name="BFH Act" sheetId="99" r:id="rId98"/>
    <sheet name="HU Pliego" sheetId="100" r:id="rId99"/>
    <sheet name="HU Dpto" sheetId="101" r:id="rId100"/>
    <sheet name="HU Prod" sheetId="102" r:id="rId101"/>
    <sheet name="HU Act" sheetId="103" r:id="rId102"/>
    <sheet name="TT Pliego" sheetId="104" r:id="rId103"/>
    <sheet name="TT Dpto" sheetId="105" r:id="rId104"/>
    <sheet name="TT Prod" sheetId="106" r:id="rId105"/>
    <sheet name="TT Act" sheetId="107" r:id="rId106"/>
    <sheet name="CPE Pliego" sheetId="108" r:id="rId107"/>
    <sheet name="CPE Dpto" sheetId="109" r:id="rId108"/>
    <sheet name="CPE Prod" sheetId="110" r:id="rId109"/>
    <sheet name="CPE Act" sheetId="111" r:id="rId110"/>
    <sheet name="OC Pliego" sheetId="112" r:id="rId111"/>
    <sheet name="OC Dpto" sheetId="113" r:id="rId112"/>
    <sheet name="OC Prod" sheetId="114" r:id="rId113"/>
    <sheet name="OC Act" sheetId="115" r:id="rId114"/>
    <sheet name="UNI Pliego" sheetId="116" r:id="rId115"/>
    <sheet name="UNI Dpto" sheetId="117" r:id="rId116"/>
    <sheet name="UNI Prod" sheetId="118" r:id="rId117"/>
    <sheet name="UNI Act" sheetId="119" r:id="rId118"/>
    <sheet name="PJF Pliego" sheetId="120" r:id="rId119"/>
    <sheet name="PJF Dpto" sheetId="121" r:id="rId120"/>
    <sheet name="PJF Prod" sheetId="122" r:id="rId121"/>
    <sheet name="PJF Act" sheetId="123" r:id="rId122"/>
    <sheet name="DES Pliego" sheetId="124" r:id="rId123"/>
    <sheet name="DES Dpto" sheetId="125" r:id="rId124"/>
    <sheet name="DES Prod" sheetId="126" r:id="rId125"/>
    <sheet name="DES Act" sheetId="127" r:id="rId126"/>
    <sheet name="PIRDAIS Pliego" sheetId="128" r:id="rId127"/>
    <sheet name="PIRDAIS Dpto" sheetId="129" r:id="rId128"/>
    <sheet name="PIRDAIS Prod" sheetId="130" r:id="rId129"/>
    <sheet name="PIRDAIS Act" sheetId="131" r:id="rId130"/>
    <sheet name="TRAB Pliego" sheetId="132" r:id="rId131"/>
    <sheet name="TRAB Dpto" sheetId="133" r:id="rId132"/>
    <sheet name="TRAB Prod" sheetId="134" r:id="rId133"/>
    <sheet name="TRAB Act" sheetId="135" r:id="rId134"/>
    <sheet name="GIECOD Pliego" sheetId="136" r:id="rId135"/>
    <sheet name="GIECOD Dpto" sheetId="137" r:id="rId136"/>
    <sheet name="GIECOD Prod" sheetId="138" r:id="rId137"/>
    <sheet name="GIECOD Act" sheetId="139" r:id="rId138"/>
    <sheet name="API Pliego" sheetId="140" r:id="rId139"/>
    <sheet name="API Dpto" sheetId="141" r:id="rId140"/>
    <sheet name="API Prod" sheetId="142" r:id="rId141"/>
    <sheet name="API Act" sheetId="143" r:id="rId142"/>
    <sheet name="LCVF Pliego" sheetId="144" r:id="rId143"/>
    <sheet name="LCVF Dpto" sheetId="145" r:id="rId144"/>
    <sheet name="LCVF Prod" sheetId="146" r:id="rId145"/>
    <sheet name="LCVF Act" sheetId="147" r:id="rId146"/>
    <sheet name="SU Pliego" sheetId="148" r:id="rId147"/>
    <sheet name="SU Dpto" sheetId="149" r:id="rId148"/>
    <sheet name="SU Prod" sheetId="150" r:id="rId149"/>
    <sheet name="SU Act" sheetId="151" r:id="rId150"/>
    <sheet name="SR Pliego" sheetId="152" r:id="rId151"/>
    <sheet name="SR Dpto" sheetId="153" r:id="rId152"/>
    <sheet name="SR Prod" sheetId="154" r:id="rId153"/>
    <sheet name="SR Act" sheetId="155" r:id="rId154"/>
    <sheet name="OPP Pliego" sheetId="156" r:id="rId155"/>
    <sheet name="OPP Dpto" sheetId="157" r:id="rId156"/>
    <sheet name="OPP Prod" sheetId="158" r:id="rId157"/>
    <sheet name="OPP Act" sheetId="159" r:id="rId158"/>
    <sheet name="CSA Pliego" sheetId="160" r:id="rId159"/>
    <sheet name="CSA Dpto" sheetId="161" r:id="rId160"/>
    <sheet name="CSA Prod" sheetId="162" r:id="rId161"/>
    <sheet name="CSA Act" sheetId="163" r:id="rId162"/>
    <sheet name="MGP Pliego" sheetId="164" r:id="rId163"/>
    <sheet name="MGP Dpto" sheetId="165" r:id="rId164"/>
    <sheet name="MGP Prod" sheetId="166" r:id="rId165"/>
    <sheet name="MGP Act" sheetId="167" r:id="rId166"/>
    <sheet name="DSA Pliego" sheetId="168" r:id="rId167"/>
    <sheet name="DSA Dpto" sheetId="169" r:id="rId168"/>
    <sheet name="DSA Prod" sheetId="170" r:id="rId169"/>
    <sheet name="DSA Act" sheetId="171" r:id="rId170"/>
    <sheet name="EBR Pliego" sheetId="172" r:id="rId171"/>
    <sheet name="EBR Dpto" sheetId="173" r:id="rId172"/>
    <sheet name="EBR Prod" sheetId="174" r:id="rId173"/>
    <sheet name="EBR Act" sheetId="175" r:id="rId174"/>
    <sheet name="AEBR Pliego" sheetId="176" r:id="rId175"/>
    <sheet name="AEBR Dpto" sheetId="177" r:id="rId176"/>
    <sheet name="AEBR Prod" sheetId="178" r:id="rId177"/>
    <sheet name="AEBR Act" sheetId="179" r:id="rId178"/>
    <sheet name="DPE Pliego" sheetId="180" r:id="rId179"/>
    <sheet name="DPE Dpto" sheetId="181" r:id="rId180"/>
    <sheet name="DPE Prod" sheetId="182" r:id="rId181"/>
    <sheet name="DPE Act" sheetId="183" r:id="rId182"/>
    <sheet name="ODA Pliego" sheetId="184" r:id="rId183"/>
    <sheet name="ODA Dpto" sheetId="185" r:id="rId184"/>
    <sheet name="ODA Prod" sheetId="186" r:id="rId185"/>
    <sheet name="ODA Act" sheetId="187" r:id="rId186"/>
    <sheet name="FPA Pliego" sheetId="188" r:id="rId187"/>
    <sheet name="FPA Dpto" sheetId="189" r:id="rId188"/>
    <sheet name="FPA Prod" sheetId="190" r:id="rId189"/>
    <sheet name="FPA Act" sheetId="191" r:id="rId190"/>
    <sheet name="GCA Pliego" sheetId="192" r:id="rId191"/>
    <sheet name="GCA Dpto" sheetId="193" r:id="rId192"/>
    <sheet name="GCA Prod" sheetId="194" r:id="rId193"/>
    <sheet name="GCA Act" sheetId="195" r:id="rId194"/>
    <sheet name="PENSION Pliego" sheetId="196" r:id="rId195"/>
    <sheet name="PENSION Dpto" sheetId="197" r:id="rId196"/>
    <sheet name="PENSION Prod" sheetId="198" r:id="rId197"/>
    <sheet name="PENSION Act" sheetId="199" r:id="rId198"/>
    <sheet name="CUNA Pliego" sheetId="200" r:id="rId199"/>
    <sheet name="CUNA Dpto" sheetId="201" r:id="rId200"/>
    <sheet name="CUNA Prod" sheetId="202" r:id="rId201"/>
    <sheet name="CUNA Act" sheetId="203" r:id="rId202"/>
    <sheet name="CPJL Pliego" sheetId="204" r:id="rId203"/>
    <sheet name="CPJL Dpto" sheetId="205" r:id="rId204"/>
    <sheet name="CPJL Prod" sheetId="206" r:id="rId205"/>
    <sheet name="CPJL Act" sheetId="207" r:id="rId206"/>
    <sheet name="IDPP Pliego" sheetId="208" r:id="rId207"/>
    <sheet name="IDPP Dpto" sheetId="209" r:id="rId208"/>
    <sheet name="IDPP Prod" sheetId="210" r:id="rId209"/>
    <sheet name="IDPP Act" sheetId="211" r:id="rId210"/>
    <sheet name="FCL Pliego" sheetId="212" r:id="rId211"/>
    <sheet name="FCL Dpto" sheetId="213" r:id="rId212"/>
    <sheet name="FCL Prod" sheetId="214" r:id="rId213"/>
    <sheet name="FCL Act" sheetId="215" r:id="rId214"/>
    <sheet name="RMEU Pliego" sheetId="216" r:id="rId215"/>
    <sheet name="RMEU Dpto" sheetId="217" r:id="rId216"/>
    <sheet name="RMEU Prod" sheetId="218" r:id="rId217"/>
    <sheet name="RMEU Act" sheetId="219" r:id="rId218"/>
    <sheet name="INJD Pliego" sheetId="220" r:id="rId219"/>
    <sheet name="INJD Dpto" sheetId="221" r:id="rId220"/>
    <sheet name="INJD Prod" sheetId="222" r:id="rId221"/>
    <sheet name="INJD Act" sheetId="223" r:id="rId222"/>
    <sheet name="CDNU Pliego" sheetId="224" r:id="rId223"/>
    <sheet name="CDNU Dpto" sheetId="225" r:id="rId224"/>
    <sheet name="CDNU Prod" sheetId="226" r:id="rId225"/>
    <sheet name="CDNU Act" sheetId="227" r:id="rId226"/>
    <sheet name="MIB Pliego" sheetId="228" r:id="rId227"/>
    <sheet name="MIB Dpto" sheetId="229" r:id="rId228"/>
    <sheet name="MIB Prod" sheetId="230" r:id="rId229"/>
    <sheet name="MIB Act" sheetId="231" r:id="rId230"/>
    <sheet name="UN Pliego" sheetId="232" r:id="rId231"/>
    <sheet name="UN Dpto" sheetId="233" r:id="rId232"/>
    <sheet name="UN Prod" sheetId="234" r:id="rId233"/>
    <sheet name="UN Act" sheetId="235" r:id="rId234"/>
    <sheet name="FA Pliego" sheetId="236" r:id="rId235"/>
    <sheet name="FA Dpto" sheetId="237" r:id="rId236"/>
    <sheet name="FA Prod" sheetId="238" r:id="rId237"/>
    <sheet name="FA Act" sheetId="239" r:id="rId238"/>
    <sheet name="AHR Pliego" sheetId="240" r:id="rId239"/>
    <sheet name="AHR Dpto" sheetId="241" r:id="rId240"/>
    <sheet name="AHR Prod" sheetId="242" r:id="rId241"/>
    <sheet name="AHR Act" sheetId="243" r:id="rId242"/>
    <sheet name="SRAO Pliego" sheetId="244" r:id="rId243"/>
    <sheet name="SRAO Dpto" sheetId="245" r:id="rId244"/>
    <sheet name="SRAO Prod" sheetId="246" r:id="rId245"/>
    <sheet name="SRAO Act" sheetId="247" r:id="rId246"/>
    <sheet name="PC Pliego" sheetId="248" r:id="rId247"/>
    <sheet name="PC Dpto" sheetId="249" r:id="rId248"/>
    <sheet name="PC Prod" sheetId="250" r:id="rId249"/>
    <sheet name="PC Act" sheetId="251" r:id="rId250"/>
    <sheet name="AEQW Pliego" sheetId="252" r:id="rId251"/>
    <sheet name="AEQW Dpto" sheetId="253" r:id="rId252"/>
    <sheet name="AEQW Prod" sheetId="254" r:id="rId253"/>
    <sheet name="AEQW Act" sheetId="255" r:id="rId254"/>
    <sheet name="PROE Pliego" sheetId="256" r:id="rId255"/>
    <sheet name="PROE Dpto" sheetId="257" r:id="rId256"/>
    <sheet name="PROE Prod" sheetId="258" r:id="rId257"/>
    <sheet name="PROE Act" sheetId="259" r:id="rId258"/>
    <sheet name="AONA Pliego" sheetId="260" r:id="rId259"/>
    <sheet name="AONA Dpto" sheetId="261" r:id="rId260"/>
    <sheet name="AONA Prod" sheetId="262" r:id="rId261"/>
    <sheet name="AONA Act" sheetId="263" r:id="rId262"/>
    <sheet name="AHRE Pliego" sheetId="264" r:id="rId263"/>
    <sheet name="AHRE Dpto" sheetId="265" r:id="rId264"/>
    <sheet name="AHRE Prod" sheetId="266" r:id="rId265"/>
    <sheet name="AHRE Act" sheetId="267" r:id="rId266"/>
    <sheet name="CPJCC Pliego" sheetId="268" r:id="rId267"/>
    <sheet name="CPJCC Dpto" sheetId="269" r:id="rId268"/>
    <sheet name="CPJCC Prod" sheetId="270" r:id="rId269"/>
    <sheet name="CPJCC Act" sheetId="271" r:id="rId270"/>
    <sheet name="RPAM Pliego" sheetId="272" r:id="rId271"/>
    <sheet name="RPAM Dpto" sheetId="273" r:id="rId272"/>
    <sheet name="RPAM Prod" sheetId="274" r:id="rId273"/>
    <sheet name="RPAM Act" sheetId="275" r:id="rId274"/>
    <sheet name="MAPP Pliego" sheetId="276" r:id="rId275"/>
    <sheet name="MAPP Dpto" sheetId="277" r:id="rId276"/>
    <sheet name="MAPP Prod" sheetId="278" r:id="rId277"/>
    <sheet name="MAPP Act" sheetId="279" r:id="rId278"/>
    <sheet name="AARES Pliego" sheetId="280" r:id="rId279"/>
    <sheet name="AARES Dpto" sheetId="281" r:id="rId280"/>
    <sheet name="AARES Prod" sheetId="282" r:id="rId281"/>
    <sheet name="AARES Act" sheetId="283" r:id="rId282"/>
    <sheet name="MCRS Pliego" sheetId="284" r:id="rId283"/>
    <sheet name="MCRS Dpto" sheetId="285" r:id="rId284"/>
    <sheet name="MCRS Prod" sheetId="286" r:id="rId285"/>
    <sheet name="MCRS Act" sheetId="287" r:id="rId286"/>
    <sheet name="MST Pliego" sheetId="288" r:id="rId287"/>
    <sheet name="MST Dpto" sheetId="289" r:id="rId288"/>
    <sheet name="MST Prod" sheetId="290" r:id="rId289"/>
    <sheet name="MST Act" sheetId="291" r:id="rId290"/>
    <sheet name="MPE Pliego" sheetId="292" r:id="rId291"/>
    <sheet name="MPE Dpto" sheetId="293" r:id="rId292"/>
    <sheet name="MPE Prod" sheetId="294" r:id="rId293"/>
    <sheet name="MPE Act" sheetId="295" r:id="rId294"/>
    <sheet name="FMIN Pliego" sheetId="296" r:id="rId295"/>
    <sheet name="FMIN Dpto" sheetId="297" r:id="rId296"/>
    <sheet name="FMIN Prod" sheetId="298" r:id="rId297"/>
    <sheet name="FMIN Act" sheetId="299" r:id="rId298"/>
    <sheet name="MCDT Pliego" sheetId="300" r:id="rId299"/>
    <sheet name="MCDT Dpto" sheetId="301" r:id="rId300"/>
    <sheet name="MCDT Prod" sheetId="302" r:id="rId301"/>
    <sheet name="MCDT Act" sheetId="303" r:id="rId302"/>
    <sheet name="RMI Pliego" sheetId="304" r:id="rId303"/>
    <sheet name="RMI Dpto" sheetId="305" r:id="rId304"/>
    <sheet name="RMI Prod" sheetId="306" r:id="rId305"/>
    <sheet name="RMI Act" sheetId="307" r:id="rId306"/>
    <sheet name="PCSD Pliego" sheetId="308" r:id="rId307"/>
    <sheet name="PCSD Dpto" sheetId="309" r:id="rId308"/>
    <sheet name="PCSD Prod" sheetId="310" r:id="rId309"/>
    <sheet name="PCSD Act" sheetId="311" r:id="rId310"/>
    <sheet name="CSRF Pliego" sheetId="312" r:id="rId311"/>
    <sheet name="CSRF Dpto" sheetId="313" r:id="rId312"/>
    <sheet name="CSRF Prod" sheetId="314" r:id="rId313"/>
    <sheet name="CSRF Act" sheetId="315" r:id="rId314"/>
    <sheet name="CPSM Pliego" sheetId="316" r:id="rId315"/>
    <sheet name="CPSM Dpto" sheetId="317" r:id="rId316"/>
    <sheet name="CPSM Prod" sheetId="318" r:id="rId317"/>
    <sheet name="CPSM Act" sheetId="319" r:id="rId318"/>
    <sheet name="PVPC Pliego" sheetId="320" r:id="rId319"/>
    <sheet name="PVPC Dpto" sheetId="321" r:id="rId320"/>
    <sheet name="PVPC Prod" sheetId="322" r:id="rId321"/>
    <sheet name="PVPC Act" sheetId="323" r:id="rId322"/>
    <sheet name="FPE Pliego" sheetId="324" r:id="rId323"/>
    <sheet name="FPE Dpto" sheetId="325" r:id="rId324"/>
    <sheet name="FPE Prod" sheetId="326" r:id="rId325"/>
    <sheet name="FPE Act" sheetId="327" r:id="rId326"/>
    <sheet name="PINP Pliego" sheetId="328" r:id="rId327"/>
    <sheet name="PINP Dpto" sheetId="329" r:id="rId328"/>
    <sheet name="PINP Prod" sheetId="330" r:id="rId329"/>
    <sheet name="PINP Act" sheetId="331" r:id="rId330"/>
    <sheet name="MCM Pliego" sheetId="332" r:id="rId331"/>
    <sheet name="MCM Dpto" sheetId="333" r:id="rId332"/>
    <sheet name="MCM Prod" sheetId="334" r:id="rId333"/>
    <sheet name="MCM Act" sheetId="335" r:id="rId334"/>
    <sheet name="PARA Pliego" sheetId="336" r:id="rId335"/>
    <sheet name="PARA Dpto" sheetId="337" r:id="rId336"/>
    <sheet name="PARA Prod" sheetId="338" r:id="rId337"/>
    <sheet name="PARA Act" sheetId="339" r:id="rId338"/>
    <sheet name="DCTI Pliego" sheetId="340" r:id="rId339"/>
    <sheet name="DCTI Dpto" sheetId="341" r:id="rId340"/>
    <sheet name="DCTI Prod" sheetId="342" r:id="rId341"/>
    <sheet name="DCTI Act" sheetId="343" r:id="rId34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343" l="1"/>
  <c r="I23" i="343" s="1"/>
  <c r="J7" i="343"/>
  <c r="J23" i="343" s="1"/>
  <c r="K7" i="343"/>
  <c r="K23" i="343" s="1"/>
  <c r="L7" i="343"/>
  <c r="L23" i="343" s="1"/>
  <c r="M7" i="343"/>
  <c r="M23" i="343" s="1"/>
  <c r="H7" i="343"/>
  <c r="H23" i="343" s="1"/>
  <c r="P9" i="343"/>
  <c r="P10" i="343"/>
  <c r="P11" i="343"/>
  <c r="P12" i="343"/>
  <c r="P13" i="343"/>
  <c r="P14" i="343"/>
  <c r="P15" i="343"/>
  <c r="P16" i="343"/>
  <c r="P17" i="343"/>
  <c r="P18" i="343"/>
  <c r="P19" i="343"/>
  <c r="P20" i="343"/>
  <c r="P21" i="343"/>
  <c r="P22" i="343"/>
  <c r="O9" i="343"/>
  <c r="O10" i="343"/>
  <c r="O11" i="343"/>
  <c r="O12" i="343"/>
  <c r="O13" i="343"/>
  <c r="O14" i="343"/>
  <c r="O15" i="343"/>
  <c r="O16" i="343"/>
  <c r="O17" i="343"/>
  <c r="O18" i="343"/>
  <c r="O19" i="343"/>
  <c r="O20" i="343"/>
  <c r="O21" i="343"/>
  <c r="O22" i="343"/>
  <c r="N9" i="343"/>
  <c r="N10" i="343"/>
  <c r="N11" i="343"/>
  <c r="N12" i="343"/>
  <c r="N13" i="343"/>
  <c r="N14" i="343"/>
  <c r="N15" i="343"/>
  <c r="N16" i="343"/>
  <c r="N17" i="343"/>
  <c r="N18" i="343"/>
  <c r="N19" i="343"/>
  <c r="N20" i="343"/>
  <c r="N21" i="343"/>
  <c r="N22" i="343"/>
  <c r="J9" i="343"/>
  <c r="J10" i="343"/>
  <c r="J11" i="343"/>
  <c r="J12" i="343"/>
  <c r="J13" i="343"/>
  <c r="J14" i="343"/>
  <c r="J15" i="343"/>
  <c r="J16" i="343"/>
  <c r="J17" i="343"/>
  <c r="J18" i="343"/>
  <c r="J19" i="343"/>
  <c r="J20" i="343"/>
  <c r="J21" i="343"/>
  <c r="J22" i="343"/>
  <c r="P8" i="343"/>
  <c r="O8" i="343"/>
  <c r="N8" i="343"/>
  <c r="J8" i="343"/>
  <c r="I7" i="339"/>
  <c r="I15" i="339" s="1"/>
  <c r="J7" i="339"/>
  <c r="J15" i="339" s="1"/>
  <c r="K7" i="339"/>
  <c r="K15" i="339" s="1"/>
  <c r="L7" i="339"/>
  <c r="L15" i="339" s="1"/>
  <c r="M7" i="339"/>
  <c r="M15" i="339" s="1"/>
  <c r="H7" i="339"/>
  <c r="H15" i="339" s="1"/>
  <c r="P9" i="339"/>
  <c r="P10" i="339"/>
  <c r="P11" i="339"/>
  <c r="P12" i="339"/>
  <c r="P13" i="339"/>
  <c r="P14" i="339"/>
  <c r="O9" i="339"/>
  <c r="O10" i="339"/>
  <c r="O11" i="339"/>
  <c r="O12" i="339"/>
  <c r="O13" i="339"/>
  <c r="O14" i="339"/>
  <c r="N9" i="339"/>
  <c r="N10" i="339"/>
  <c r="N11" i="339"/>
  <c r="N12" i="339"/>
  <c r="N13" i="339"/>
  <c r="N14" i="339"/>
  <c r="J9" i="339"/>
  <c r="J10" i="339"/>
  <c r="J11" i="339"/>
  <c r="J12" i="339"/>
  <c r="J13" i="339"/>
  <c r="J14" i="339"/>
  <c r="P8" i="339"/>
  <c r="O8" i="339"/>
  <c r="N8" i="339"/>
  <c r="J8" i="339"/>
  <c r="I7" i="335"/>
  <c r="I30" i="335" s="1"/>
  <c r="J7" i="335"/>
  <c r="J30" i="335" s="1"/>
  <c r="K7" i="335"/>
  <c r="K30" i="335" s="1"/>
  <c r="L7" i="335"/>
  <c r="L30" i="335" s="1"/>
  <c r="M7" i="335"/>
  <c r="M30" i="335" s="1"/>
  <c r="H7" i="335"/>
  <c r="H30" i="335" s="1"/>
  <c r="P18" i="335"/>
  <c r="P19" i="335"/>
  <c r="P20" i="335"/>
  <c r="P21" i="335"/>
  <c r="P22" i="335"/>
  <c r="P23" i="335"/>
  <c r="P24" i="335"/>
  <c r="P25" i="335"/>
  <c r="P26" i="335"/>
  <c r="P27" i="335"/>
  <c r="P28" i="335"/>
  <c r="P29" i="335"/>
  <c r="O18" i="335"/>
  <c r="O19" i="335"/>
  <c r="O20" i="335"/>
  <c r="O21" i="335"/>
  <c r="O22" i="335"/>
  <c r="O23" i="335"/>
  <c r="O24" i="335"/>
  <c r="O25" i="335"/>
  <c r="O26" i="335"/>
  <c r="O27" i="335"/>
  <c r="O28" i="335"/>
  <c r="O29" i="335"/>
  <c r="N18" i="335"/>
  <c r="N19" i="335"/>
  <c r="N20" i="335"/>
  <c r="N21" i="335"/>
  <c r="N22" i="335"/>
  <c r="N23" i="335"/>
  <c r="N24" i="335"/>
  <c r="N25" i="335"/>
  <c r="N26" i="335"/>
  <c r="N27" i="335"/>
  <c r="N28" i="335"/>
  <c r="N29" i="335"/>
  <c r="J18" i="335"/>
  <c r="J19" i="335"/>
  <c r="J20" i="335"/>
  <c r="J21" i="335"/>
  <c r="J22" i="335"/>
  <c r="J23" i="335"/>
  <c r="J24" i="335"/>
  <c r="J25" i="335"/>
  <c r="J26" i="335"/>
  <c r="J27" i="335"/>
  <c r="J28" i="335"/>
  <c r="J29" i="335"/>
  <c r="I7" i="331"/>
  <c r="I15" i="331" s="1"/>
  <c r="J7" i="331"/>
  <c r="J15" i="331" s="1"/>
  <c r="K7" i="331"/>
  <c r="K15" i="331" s="1"/>
  <c r="L7" i="331"/>
  <c r="L15" i="331" s="1"/>
  <c r="M7" i="331"/>
  <c r="M15" i="331" s="1"/>
  <c r="H7" i="331"/>
  <c r="H15" i="331" s="1"/>
  <c r="I7" i="327"/>
  <c r="I14" i="327" s="1"/>
  <c r="J7" i="327"/>
  <c r="J14" i="327" s="1"/>
  <c r="K7" i="327"/>
  <c r="K14" i="327" s="1"/>
  <c r="L7" i="327"/>
  <c r="L14" i="327" s="1"/>
  <c r="M7" i="327"/>
  <c r="M14" i="327" s="1"/>
  <c r="H7" i="327"/>
  <c r="H14" i="327" s="1"/>
  <c r="I7" i="323"/>
  <c r="I16" i="323" s="1"/>
  <c r="J7" i="323"/>
  <c r="J16" i="323" s="1"/>
  <c r="K7" i="323"/>
  <c r="K16" i="323" s="1"/>
  <c r="L7" i="323"/>
  <c r="L16" i="323" s="1"/>
  <c r="M7" i="323"/>
  <c r="M16" i="323" s="1"/>
  <c r="H7" i="323"/>
  <c r="H16" i="323" s="1"/>
  <c r="I7" i="319"/>
  <c r="I24" i="319" s="1"/>
  <c r="J7" i="319"/>
  <c r="J24" i="319" s="1"/>
  <c r="K7" i="319"/>
  <c r="K24" i="319" s="1"/>
  <c r="L7" i="319"/>
  <c r="L24" i="319" s="1"/>
  <c r="M7" i="319"/>
  <c r="M24" i="319" s="1"/>
  <c r="H7" i="319"/>
  <c r="H24" i="319" s="1"/>
  <c r="I7" i="315"/>
  <c r="I23" i="315" s="1"/>
  <c r="J7" i="315"/>
  <c r="J23" i="315" s="1"/>
  <c r="K7" i="315"/>
  <c r="K23" i="315" s="1"/>
  <c r="L7" i="315"/>
  <c r="L23" i="315" s="1"/>
  <c r="M7" i="315"/>
  <c r="M23" i="315" s="1"/>
  <c r="H7" i="315"/>
  <c r="H23" i="315" s="1"/>
  <c r="I7" i="311"/>
  <c r="I22" i="311" s="1"/>
  <c r="J7" i="311"/>
  <c r="J22" i="311" s="1"/>
  <c r="K7" i="311"/>
  <c r="K22" i="311" s="1"/>
  <c r="L7" i="311"/>
  <c r="L22" i="311" s="1"/>
  <c r="M7" i="311"/>
  <c r="M22" i="311" s="1"/>
  <c r="H7" i="311"/>
  <c r="H22" i="311" s="1"/>
  <c r="I7" i="307"/>
  <c r="I18" i="307" s="1"/>
  <c r="J7" i="307"/>
  <c r="J18" i="307" s="1"/>
  <c r="K7" i="307"/>
  <c r="K18" i="307" s="1"/>
  <c r="L7" i="307"/>
  <c r="L18" i="307" s="1"/>
  <c r="M7" i="307"/>
  <c r="M18" i="307" s="1"/>
  <c r="H7" i="307"/>
  <c r="H18" i="307" s="1"/>
  <c r="I7" i="303"/>
  <c r="I18" i="303" s="1"/>
  <c r="J7" i="303"/>
  <c r="J18" i="303" s="1"/>
  <c r="K7" i="303"/>
  <c r="K18" i="303" s="1"/>
  <c r="L7" i="303"/>
  <c r="L18" i="303" s="1"/>
  <c r="M7" i="303"/>
  <c r="M18" i="303" s="1"/>
  <c r="H7" i="303"/>
  <c r="H18" i="303" s="1"/>
  <c r="I7" i="299"/>
  <c r="I12" i="299" s="1"/>
  <c r="J7" i="299"/>
  <c r="J12" i="299" s="1"/>
  <c r="K7" i="299"/>
  <c r="K12" i="299" s="1"/>
  <c r="L7" i="299"/>
  <c r="L12" i="299" s="1"/>
  <c r="M7" i="299"/>
  <c r="M12" i="299" s="1"/>
  <c r="H7" i="299"/>
  <c r="H12" i="299" s="1"/>
  <c r="I7" i="295"/>
  <c r="I19" i="295" s="1"/>
  <c r="J7" i="295"/>
  <c r="J19" i="295" s="1"/>
  <c r="K7" i="295"/>
  <c r="K19" i="295" s="1"/>
  <c r="L7" i="295"/>
  <c r="L19" i="295" s="1"/>
  <c r="M7" i="295"/>
  <c r="M19" i="295" s="1"/>
  <c r="H7" i="295"/>
  <c r="H19" i="295" s="1"/>
  <c r="I7" i="291"/>
  <c r="I18" i="291" s="1"/>
  <c r="J7" i="291"/>
  <c r="J18" i="291" s="1"/>
  <c r="K7" i="291"/>
  <c r="K18" i="291" s="1"/>
  <c r="L7" i="291"/>
  <c r="L18" i="291" s="1"/>
  <c r="M7" i="291"/>
  <c r="M18" i="291" s="1"/>
  <c r="H7" i="291"/>
  <c r="H18" i="291" s="1"/>
  <c r="I7" i="287"/>
  <c r="I38" i="287" s="1"/>
  <c r="J7" i="287"/>
  <c r="J38" i="287" s="1"/>
  <c r="K7" i="287"/>
  <c r="K38" i="287" s="1"/>
  <c r="L7" i="287"/>
  <c r="L38" i="287" s="1"/>
  <c r="M7" i="287"/>
  <c r="M38" i="287" s="1"/>
  <c r="H7" i="287"/>
  <c r="H38" i="287" s="1"/>
  <c r="I7" i="283"/>
  <c r="I19" i="283" s="1"/>
  <c r="J7" i="283"/>
  <c r="J19" i="283" s="1"/>
  <c r="K7" i="283"/>
  <c r="K19" i="283" s="1"/>
  <c r="L7" i="283"/>
  <c r="L19" i="283" s="1"/>
  <c r="M7" i="283"/>
  <c r="M19" i="283" s="1"/>
  <c r="H7" i="283"/>
  <c r="H19" i="283" s="1"/>
  <c r="I7" i="279"/>
  <c r="I30" i="279" s="1"/>
  <c r="J7" i="279"/>
  <c r="J30" i="279" s="1"/>
  <c r="K7" i="279"/>
  <c r="K30" i="279" s="1"/>
  <c r="L7" i="279"/>
  <c r="L30" i="279" s="1"/>
  <c r="M7" i="279"/>
  <c r="M30" i="279" s="1"/>
  <c r="H7" i="279"/>
  <c r="H30" i="279" s="1"/>
  <c r="I7" i="275"/>
  <c r="I14" i="275" s="1"/>
  <c r="J7" i="275"/>
  <c r="J14" i="275" s="1"/>
  <c r="K7" i="275"/>
  <c r="K14" i="275" s="1"/>
  <c r="L7" i="275"/>
  <c r="L14" i="275" s="1"/>
  <c r="M7" i="275"/>
  <c r="M14" i="275" s="1"/>
  <c r="H7" i="275"/>
  <c r="H14" i="275" s="1"/>
  <c r="I7" i="271"/>
  <c r="I18" i="271" s="1"/>
  <c r="J7" i="271"/>
  <c r="J18" i="271" s="1"/>
  <c r="K7" i="271"/>
  <c r="K18" i="271" s="1"/>
  <c r="L7" i="271"/>
  <c r="L18" i="271" s="1"/>
  <c r="M7" i="271"/>
  <c r="M18" i="271" s="1"/>
  <c r="H7" i="271"/>
  <c r="H18" i="271" s="1"/>
  <c r="I7" i="267"/>
  <c r="I15" i="267" s="1"/>
  <c r="J7" i="267"/>
  <c r="J15" i="267" s="1"/>
  <c r="K7" i="267"/>
  <c r="K15" i="267" s="1"/>
  <c r="L7" i="267"/>
  <c r="L15" i="267" s="1"/>
  <c r="M7" i="267"/>
  <c r="M15" i="267" s="1"/>
  <c r="H7" i="267"/>
  <c r="H15" i="267" s="1"/>
  <c r="I7" i="263"/>
  <c r="I19" i="263" s="1"/>
  <c r="J7" i="263"/>
  <c r="J19" i="263" s="1"/>
  <c r="K7" i="263"/>
  <c r="K19" i="263" s="1"/>
  <c r="L7" i="263"/>
  <c r="L19" i="263" s="1"/>
  <c r="M7" i="263"/>
  <c r="M19" i="263" s="1"/>
  <c r="H7" i="263"/>
  <c r="H19" i="263" s="1"/>
  <c r="I7" i="259"/>
  <c r="I21" i="259" s="1"/>
  <c r="J7" i="259"/>
  <c r="J21" i="259" s="1"/>
  <c r="K7" i="259"/>
  <c r="K21" i="259" s="1"/>
  <c r="L7" i="259"/>
  <c r="L21" i="259" s="1"/>
  <c r="M7" i="259"/>
  <c r="M21" i="259" s="1"/>
  <c r="H7" i="259"/>
  <c r="H21" i="259" s="1"/>
  <c r="I7" i="255"/>
  <c r="I20" i="255" s="1"/>
  <c r="J7" i="255"/>
  <c r="J20" i="255" s="1"/>
  <c r="K7" i="255"/>
  <c r="K20" i="255" s="1"/>
  <c r="L7" i="255"/>
  <c r="L20" i="255" s="1"/>
  <c r="M7" i="255"/>
  <c r="M20" i="255" s="1"/>
  <c r="H7" i="255"/>
  <c r="H20" i="255" s="1"/>
  <c r="I7" i="251"/>
  <c r="I17" i="251" s="1"/>
  <c r="J7" i="251"/>
  <c r="J17" i="251" s="1"/>
  <c r="K7" i="251"/>
  <c r="K17" i="251" s="1"/>
  <c r="L7" i="251"/>
  <c r="L17" i="251" s="1"/>
  <c r="M7" i="251"/>
  <c r="M17" i="251" s="1"/>
  <c r="H7" i="251"/>
  <c r="H17" i="251" s="1"/>
  <c r="I7" i="247"/>
  <c r="I13" i="247" s="1"/>
  <c r="J7" i="247"/>
  <c r="J13" i="247" s="1"/>
  <c r="K7" i="247"/>
  <c r="K13" i="247" s="1"/>
  <c r="L7" i="247"/>
  <c r="L13" i="247" s="1"/>
  <c r="M7" i="247"/>
  <c r="M13" i="247" s="1"/>
  <c r="H7" i="247"/>
  <c r="H13" i="247" s="1"/>
  <c r="I7" i="243"/>
  <c r="I18" i="243" s="1"/>
  <c r="J7" i="243"/>
  <c r="J18" i="243" s="1"/>
  <c r="K7" i="243"/>
  <c r="K18" i="243" s="1"/>
  <c r="L7" i="243"/>
  <c r="L18" i="243" s="1"/>
  <c r="M7" i="243"/>
  <c r="M18" i="243" s="1"/>
  <c r="H7" i="243"/>
  <c r="H18" i="243" s="1"/>
  <c r="I7" i="239"/>
  <c r="I16" i="239" s="1"/>
  <c r="J7" i="239"/>
  <c r="J16" i="239" s="1"/>
  <c r="K7" i="239"/>
  <c r="K16" i="239" s="1"/>
  <c r="L7" i="239"/>
  <c r="L16" i="239" s="1"/>
  <c r="M7" i="239"/>
  <c r="M16" i="239" s="1"/>
  <c r="H7" i="239"/>
  <c r="H16" i="239" s="1"/>
  <c r="I7" i="235"/>
  <c r="I15" i="235" s="1"/>
  <c r="J7" i="235"/>
  <c r="J15" i="235" s="1"/>
  <c r="K7" i="235"/>
  <c r="K15" i="235" s="1"/>
  <c r="L7" i="235"/>
  <c r="L15" i="235" s="1"/>
  <c r="M7" i="235"/>
  <c r="M15" i="235" s="1"/>
  <c r="H7" i="235"/>
  <c r="H15" i="235" s="1"/>
  <c r="I7" i="231"/>
  <c r="I12" i="231" s="1"/>
  <c r="J7" i="231"/>
  <c r="J12" i="231" s="1"/>
  <c r="K7" i="231"/>
  <c r="K12" i="231" s="1"/>
  <c r="L7" i="231"/>
  <c r="L12" i="231" s="1"/>
  <c r="M7" i="231"/>
  <c r="M12" i="231" s="1"/>
  <c r="H7" i="231"/>
  <c r="H12" i="231" s="1"/>
  <c r="I7" i="227"/>
  <c r="I21" i="227" s="1"/>
  <c r="J7" i="227"/>
  <c r="J21" i="227" s="1"/>
  <c r="K7" i="227"/>
  <c r="K21" i="227" s="1"/>
  <c r="L7" i="227"/>
  <c r="L21" i="227" s="1"/>
  <c r="M7" i="227"/>
  <c r="M21" i="227" s="1"/>
  <c r="H7" i="227"/>
  <c r="H21" i="227" s="1"/>
  <c r="I7" i="223"/>
  <c r="I23" i="223" s="1"/>
  <c r="J7" i="223"/>
  <c r="J23" i="223" s="1"/>
  <c r="K7" i="223"/>
  <c r="K23" i="223" s="1"/>
  <c r="L7" i="223"/>
  <c r="L23" i="223" s="1"/>
  <c r="M7" i="223"/>
  <c r="M23" i="223" s="1"/>
  <c r="H7" i="223"/>
  <c r="H23" i="223" s="1"/>
  <c r="I7" i="219"/>
  <c r="I19" i="219" s="1"/>
  <c r="J7" i="219"/>
  <c r="J19" i="219" s="1"/>
  <c r="K7" i="219"/>
  <c r="K19" i="219" s="1"/>
  <c r="L7" i="219"/>
  <c r="L19" i="219" s="1"/>
  <c r="M7" i="219"/>
  <c r="M19" i="219" s="1"/>
  <c r="H7" i="219"/>
  <c r="H19" i="219" s="1"/>
  <c r="I7" i="215"/>
  <c r="I13" i="215" s="1"/>
  <c r="J7" i="215"/>
  <c r="J13" i="215" s="1"/>
  <c r="K7" i="215"/>
  <c r="K13" i="215" s="1"/>
  <c r="L7" i="215"/>
  <c r="L13" i="215" s="1"/>
  <c r="M7" i="215"/>
  <c r="M13" i="215" s="1"/>
  <c r="H7" i="215"/>
  <c r="H13" i="215" s="1"/>
  <c r="I7" i="211"/>
  <c r="I22" i="211" s="1"/>
  <c r="J7" i="211"/>
  <c r="J22" i="211" s="1"/>
  <c r="K7" i="211"/>
  <c r="K22" i="211" s="1"/>
  <c r="L7" i="211"/>
  <c r="L22" i="211" s="1"/>
  <c r="M7" i="211"/>
  <c r="M22" i="211" s="1"/>
  <c r="H7" i="211"/>
  <c r="H22" i="211" s="1"/>
  <c r="I7" i="207"/>
  <c r="I18" i="207" s="1"/>
  <c r="J7" i="207"/>
  <c r="J18" i="207" s="1"/>
  <c r="K7" i="207"/>
  <c r="K18" i="207" s="1"/>
  <c r="L7" i="207"/>
  <c r="L18" i="207" s="1"/>
  <c r="M7" i="207"/>
  <c r="M18" i="207" s="1"/>
  <c r="H7" i="207"/>
  <c r="H18" i="207" s="1"/>
  <c r="I7" i="203"/>
  <c r="I18" i="203" s="1"/>
  <c r="J7" i="203"/>
  <c r="J18" i="203" s="1"/>
  <c r="K7" i="203"/>
  <c r="K18" i="203" s="1"/>
  <c r="L7" i="203"/>
  <c r="L18" i="203" s="1"/>
  <c r="M7" i="203"/>
  <c r="M18" i="203" s="1"/>
  <c r="H7" i="203"/>
  <c r="H18" i="203" s="1"/>
  <c r="I7" i="199"/>
  <c r="I12" i="199" s="1"/>
  <c r="J7" i="199"/>
  <c r="J12" i="199" s="1"/>
  <c r="K7" i="199"/>
  <c r="K12" i="199" s="1"/>
  <c r="L7" i="199"/>
  <c r="L12" i="199" s="1"/>
  <c r="M7" i="199"/>
  <c r="M12" i="199" s="1"/>
  <c r="H7" i="199"/>
  <c r="H12" i="199" s="1"/>
  <c r="I7" i="195"/>
  <c r="I19" i="195" s="1"/>
  <c r="J7" i="195"/>
  <c r="J19" i="195" s="1"/>
  <c r="K7" i="195"/>
  <c r="K19" i="195" s="1"/>
  <c r="L7" i="195"/>
  <c r="L19" i="195" s="1"/>
  <c r="M7" i="195"/>
  <c r="M19" i="195" s="1"/>
  <c r="H7" i="195"/>
  <c r="H19" i="195" s="1"/>
  <c r="I7" i="191"/>
  <c r="I17" i="191" s="1"/>
  <c r="J7" i="191"/>
  <c r="J17" i="191" s="1"/>
  <c r="K7" i="191"/>
  <c r="K17" i="191" s="1"/>
  <c r="L7" i="191"/>
  <c r="L17" i="191" s="1"/>
  <c r="M7" i="191"/>
  <c r="M17" i="191" s="1"/>
  <c r="H7" i="191"/>
  <c r="H17" i="191" s="1"/>
  <c r="I7" i="187"/>
  <c r="I18" i="187" s="1"/>
  <c r="J7" i="187"/>
  <c r="J18" i="187" s="1"/>
  <c r="K7" i="187"/>
  <c r="K18" i="187" s="1"/>
  <c r="L7" i="187"/>
  <c r="L18" i="187" s="1"/>
  <c r="M7" i="187"/>
  <c r="M18" i="187" s="1"/>
  <c r="H7" i="187"/>
  <c r="H18" i="187" s="1"/>
  <c r="I7" i="183"/>
  <c r="I25" i="183" s="1"/>
  <c r="J7" i="183"/>
  <c r="J25" i="183" s="1"/>
  <c r="K7" i="183"/>
  <c r="K25" i="183" s="1"/>
  <c r="L7" i="183"/>
  <c r="L25" i="183" s="1"/>
  <c r="M7" i="183"/>
  <c r="M25" i="183" s="1"/>
  <c r="H7" i="183"/>
  <c r="H25" i="183" s="1"/>
  <c r="I7" i="179"/>
  <c r="I24" i="179" s="1"/>
  <c r="J7" i="179"/>
  <c r="J24" i="179" s="1"/>
  <c r="K7" i="179"/>
  <c r="K24" i="179" s="1"/>
  <c r="L7" i="179"/>
  <c r="L24" i="179" s="1"/>
  <c r="M7" i="179"/>
  <c r="M24" i="179" s="1"/>
  <c r="H7" i="179"/>
  <c r="H24" i="179" s="1"/>
  <c r="I7" i="175"/>
  <c r="I54" i="175" s="1"/>
  <c r="J7" i="175"/>
  <c r="J54" i="175" s="1"/>
  <c r="K7" i="175"/>
  <c r="K54" i="175" s="1"/>
  <c r="L7" i="175"/>
  <c r="L54" i="175" s="1"/>
  <c r="M7" i="175"/>
  <c r="M54" i="175" s="1"/>
  <c r="H7" i="175"/>
  <c r="H54" i="175" s="1"/>
  <c r="I7" i="171"/>
  <c r="I17" i="171" s="1"/>
  <c r="J7" i="171"/>
  <c r="J17" i="171" s="1"/>
  <c r="K7" i="171"/>
  <c r="K17" i="171" s="1"/>
  <c r="L7" i="171"/>
  <c r="L17" i="171" s="1"/>
  <c r="M7" i="171"/>
  <c r="M17" i="171" s="1"/>
  <c r="H7" i="171"/>
  <c r="H17" i="171" s="1"/>
  <c r="I7" i="167"/>
  <c r="I18" i="167" s="1"/>
  <c r="J7" i="167"/>
  <c r="J18" i="167" s="1"/>
  <c r="K7" i="167"/>
  <c r="K18" i="167" s="1"/>
  <c r="L7" i="167"/>
  <c r="L18" i="167" s="1"/>
  <c r="M7" i="167"/>
  <c r="M18" i="167" s="1"/>
  <c r="H7" i="167"/>
  <c r="H18" i="167" s="1"/>
  <c r="I7" i="163" l="1"/>
  <c r="I19" i="163" s="1"/>
  <c r="K7" i="163"/>
  <c r="K19" i="163" s="1"/>
  <c r="L7" i="163"/>
  <c r="L19" i="163" s="1"/>
  <c r="M7" i="163"/>
  <c r="M19" i="163" s="1"/>
  <c r="H7" i="163"/>
  <c r="H19" i="163" s="1"/>
  <c r="I7" i="159"/>
  <c r="I26" i="159" s="1"/>
  <c r="K7" i="159"/>
  <c r="K26" i="159" s="1"/>
  <c r="L7" i="159"/>
  <c r="L26" i="159" s="1"/>
  <c r="M7" i="159"/>
  <c r="M26" i="159" s="1"/>
  <c r="H7" i="159"/>
  <c r="H26" i="159" s="1"/>
  <c r="I7" i="155"/>
  <c r="I17" i="155" s="1"/>
  <c r="K7" i="155"/>
  <c r="K17" i="155" s="1"/>
  <c r="L7" i="155"/>
  <c r="L17" i="155" s="1"/>
  <c r="M7" i="155"/>
  <c r="M17" i="155" s="1"/>
  <c r="H7" i="155"/>
  <c r="H17" i="155" s="1"/>
  <c r="I7" i="151"/>
  <c r="I18" i="151" s="1"/>
  <c r="K7" i="151"/>
  <c r="K18" i="151" s="1"/>
  <c r="L7" i="151"/>
  <c r="L18" i="151" s="1"/>
  <c r="M7" i="151"/>
  <c r="M18" i="151" s="1"/>
  <c r="H7" i="151"/>
  <c r="H18" i="151" s="1"/>
  <c r="I7" i="147"/>
  <c r="I23" i="147" s="1"/>
  <c r="K7" i="147"/>
  <c r="K23" i="147" s="1"/>
  <c r="L7" i="147"/>
  <c r="L23" i="147" s="1"/>
  <c r="M7" i="147"/>
  <c r="M23" i="147" s="1"/>
  <c r="H7" i="147"/>
  <c r="H23" i="147" s="1"/>
  <c r="I7" i="143"/>
  <c r="I17" i="143" s="1"/>
  <c r="K7" i="143"/>
  <c r="K17" i="143" s="1"/>
  <c r="L7" i="143"/>
  <c r="L17" i="143" s="1"/>
  <c r="M7" i="143"/>
  <c r="M17" i="143" s="1"/>
  <c r="H7" i="143"/>
  <c r="H17" i="143" s="1"/>
  <c r="I7" i="139"/>
  <c r="I18" i="139" s="1"/>
  <c r="K7" i="139"/>
  <c r="K18" i="139" s="1"/>
  <c r="L7" i="139"/>
  <c r="L18" i="139" s="1"/>
  <c r="M7" i="139"/>
  <c r="M18" i="139" s="1"/>
  <c r="H7" i="139"/>
  <c r="H18" i="139" s="1"/>
  <c r="I7" i="135"/>
  <c r="I12" i="135" s="1"/>
  <c r="K7" i="135"/>
  <c r="K12" i="135" s="1"/>
  <c r="L7" i="135"/>
  <c r="L12" i="135" s="1"/>
  <c r="M7" i="135"/>
  <c r="M12" i="135" s="1"/>
  <c r="H7" i="135"/>
  <c r="H12" i="135" s="1"/>
  <c r="I7" i="131"/>
  <c r="I18" i="131" s="1"/>
  <c r="K7" i="131"/>
  <c r="K18" i="131" s="1"/>
  <c r="L7" i="131"/>
  <c r="L18" i="131" s="1"/>
  <c r="M7" i="131"/>
  <c r="M18" i="131" s="1"/>
  <c r="H7" i="131"/>
  <c r="H18" i="131" s="1"/>
  <c r="I7" i="127"/>
  <c r="I52" i="127" s="1"/>
  <c r="K7" i="127"/>
  <c r="K52" i="127" s="1"/>
  <c r="L7" i="127"/>
  <c r="L52" i="127" s="1"/>
  <c r="M7" i="127"/>
  <c r="M52" i="127" s="1"/>
  <c r="H7" i="127"/>
  <c r="H52" i="127" s="1"/>
  <c r="D7" i="124"/>
  <c r="E29" i="124"/>
  <c r="G29" i="124"/>
  <c r="H29" i="124"/>
  <c r="I29" i="124"/>
  <c r="D29" i="124"/>
  <c r="E7" i="124"/>
  <c r="G7" i="124"/>
  <c r="H7" i="124"/>
  <c r="I7" i="124"/>
  <c r="I7" i="123"/>
  <c r="I17" i="123" s="1"/>
  <c r="K7" i="123"/>
  <c r="K17" i="123" s="1"/>
  <c r="L7" i="123"/>
  <c r="L17" i="123" s="1"/>
  <c r="M7" i="123"/>
  <c r="M17" i="123" s="1"/>
  <c r="H7" i="123"/>
  <c r="H17" i="123" s="1"/>
  <c r="I7" i="119"/>
  <c r="I25" i="119" s="1"/>
  <c r="K7" i="119"/>
  <c r="K25" i="119" s="1"/>
  <c r="L7" i="119"/>
  <c r="L25" i="119" s="1"/>
  <c r="M7" i="119"/>
  <c r="M25" i="119" s="1"/>
  <c r="H7" i="119"/>
  <c r="H25" i="119" s="1"/>
  <c r="E52" i="116"/>
  <c r="G52" i="116"/>
  <c r="H52" i="116"/>
  <c r="I52" i="116"/>
  <c r="D52" i="116"/>
  <c r="E7" i="116"/>
  <c r="G7" i="116"/>
  <c r="H7" i="116"/>
  <c r="I7" i="116"/>
  <c r="D7" i="116"/>
  <c r="I7" i="115"/>
  <c r="I15" i="115" s="1"/>
  <c r="K7" i="115"/>
  <c r="K15" i="115" s="1"/>
  <c r="L7" i="115"/>
  <c r="L15" i="115" s="1"/>
  <c r="M7" i="115"/>
  <c r="M15" i="115" s="1"/>
  <c r="H7" i="115"/>
  <c r="H15" i="115" s="1"/>
  <c r="I7" i="111"/>
  <c r="I13" i="111" s="1"/>
  <c r="K7" i="111"/>
  <c r="K13" i="111" s="1"/>
  <c r="L7" i="111"/>
  <c r="L13" i="111" s="1"/>
  <c r="M7" i="111"/>
  <c r="M13" i="111" s="1"/>
  <c r="H7" i="111"/>
  <c r="H13" i="111" s="1"/>
  <c r="K7" i="107"/>
  <c r="K54" i="107" s="1"/>
  <c r="L7" i="107"/>
  <c r="L54" i="107" s="1"/>
  <c r="M7" i="107"/>
  <c r="M54" i="107" s="1"/>
  <c r="I7" i="107"/>
  <c r="I54" i="107" s="1"/>
  <c r="H7" i="107"/>
  <c r="H54" i="107" s="1"/>
  <c r="E7" i="342" l="1"/>
  <c r="E13" i="342" s="1"/>
  <c r="G7" i="342"/>
  <c r="H7" i="342"/>
  <c r="H13" i="342" s="1"/>
  <c r="I7" i="342"/>
  <c r="I13" i="342" s="1"/>
  <c r="D7" i="342"/>
  <c r="D13" i="342" s="1"/>
  <c r="L8" i="342"/>
  <c r="L9" i="342"/>
  <c r="L10" i="342"/>
  <c r="L11" i="342"/>
  <c r="L12" i="342"/>
  <c r="K8" i="342"/>
  <c r="K9" i="342"/>
  <c r="K10" i="342"/>
  <c r="K11" i="342"/>
  <c r="K12" i="342"/>
  <c r="J8" i="342"/>
  <c r="J9" i="342"/>
  <c r="J10" i="342"/>
  <c r="J11" i="342"/>
  <c r="J12" i="342"/>
  <c r="F8" i="342"/>
  <c r="F9" i="342"/>
  <c r="F10" i="342"/>
  <c r="F11" i="342"/>
  <c r="F12" i="342"/>
  <c r="E7" i="340"/>
  <c r="G7" i="340"/>
  <c r="H7" i="340"/>
  <c r="I7" i="340"/>
  <c r="D7" i="340"/>
  <c r="L8" i="340"/>
  <c r="L10" i="340"/>
  <c r="K8" i="340"/>
  <c r="K10" i="340"/>
  <c r="J8" i="340"/>
  <c r="J10" i="340"/>
  <c r="F8" i="340"/>
  <c r="F7" i="340" s="1"/>
  <c r="F10" i="340"/>
  <c r="E6" i="341"/>
  <c r="G6" i="341"/>
  <c r="H6" i="341"/>
  <c r="I6" i="341"/>
  <c r="D6" i="341"/>
  <c r="L7" i="341"/>
  <c r="K7" i="341"/>
  <c r="J7" i="341"/>
  <c r="F7" i="341"/>
  <c r="F6" i="341" s="1"/>
  <c r="E7" i="338"/>
  <c r="E11" i="338" s="1"/>
  <c r="G7" i="338"/>
  <c r="H7" i="338"/>
  <c r="H11" i="338" s="1"/>
  <c r="I7" i="338"/>
  <c r="I11" i="338" s="1"/>
  <c r="D7" i="338"/>
  <c r="D11" i="338" s="1"/>
  <c r="L8" i="338"/>
  <c r="L9" i="338"/>
  <c r="L10" i="338"/>
  <c r="K8" i="338"/>
  <c r="K9" i="338"/>
  <c r="K10" i="338"/>
  <c r="J8" i="338"/>
  <c r="J9" i="338"/>
  <c r="J10" i="338"/>
  <c r="F8" i="338"/>
  <c r="F9" i="338"/>
  <c r="F10" i="338"/>
  <c r="E9" i="336"/>
  <c r="G9" i="336"/>
  <c r="H9" i="336"/>
  <c r="I9" i="336"/>
  <c r="D9" i="336"/>
  <c r="E7" i="336"/>
  <c r="G7" i="336"/>
  <c r="H7" i="336"/>
  <c r="I7" i="336"/>
  <c r="D7" i="336"/>
  <c r="L8" i="336"/>
  <c r="L10" i="336"/>
  <c r="L11" i="336"/>
  <c r="K8" i="336"/>
  <c r="K10" i="336"/>
  <c r="K11" i="336"/>
  <c r="J8" i="336"/>
  <c r="J10" i="336"/>
  <c r="J11" i="336"/>
  <c r="F8" i="336"/>
  <c r="F7" i="336" s="1"/>
  <c r="F10" i="336"/>
  <c r="F9" i="336" s="1"/>
  <c r="F11" i="336"/>
  <c r="E6" i="337"/>
  <c r="G6" i="337"/>
  <c r="H6" i="337"/>
  <c r="I6" i="337"/>
  <c r="D6" i="337"/>
  <c r="L7" i="337"/>
  <c r="L8" i="337"/>
  <c r="L9" i="337"/>
  <c r="L10" i="337"/>
  <c r="L11" i="337"/>
  <c r="L12" i="337"/>
  <c r="L13" i="337"/>
  <c r="L14" i="337"/>
  <c r="L15" i="337"/>
  <c r="L16" i="337"/>
  <c r="K7" i="337"/>
  <c r="K8" i="337"/>
  <c r="K9" i="337"/>
  <c r="K10" i="337"/>
  <c r="K11" i="337"/>
  <c r="K12" i="337"/>
  <c r="K13" i="337"/>
  <c r="K14" i="337"/>
  <c r="K15" i="337"/>
  <c r="K16" i="337"/>
  <c r="J7" i="337"/>
  <c r="J8" i="337"/>
  <c r="J9" i="337"/>
  <c r="J10" i="337"/>
  <c r="J11" i="337"/>
  <c r="J12" i="337"/>
  <c r="J13" i="337"/>
  <c r="J14" i="337"/>
  <c r="J15" i="337"/>
  <c r="J16" i="337"/>
  <c r="F7" i="337"/>
  <c r="F8" i="337"/>
  <c r="F9" i="337"/>
  <c r="F10" i="337"/>
  <c r="F11" i="337"/>
  <c r="F12" i="337"/>
  <c r="F13" i="337"/>
  <c r="F14" i="337"/>
  <c r="F15" i="337"/>
  <c r="F16" i="337"/>
  <c r="S9" i="335"/>
  <c r="S10" i="335"/>
  <c r="S11" i="335"/>
  <c r="S12" i="335"/>
  <c r="S13" i="335"/>
  <c r="S14" i="335"/>
  <c r="S15" i="335"/>
  <c r="S16" i="335"/>
  <c r="S17" i="335"/>
  <c r="S8" i="335"/>
  <c r="P8" i="335"/>
  <c r="P9" i="335"/>
  <c r="P10" i="335"/>
  <c r="P11" i="335"/>
  <c r="P12" i="335"/>
  <c r="P13" i="335"/>
  <c r="P14" i="335"/>
  <c r="P15" i="335"/>
  <c r="P16" i="335"/>
  <c r="P17" i="335"/>
  <c r="O8" i="335"/>
  <c r="O9" i="335"/>
  <c r="O10" i="335"/>
  <c r="O11" i="335"/>
  <c r="O12" i="335"/>
  <c r="O13" i="335"/>
  <c r="O14" i="335"/>
  <c r="O15" i="335"/>
  <c r="O16" i="335"/>
  <c r="O17" i="335"/>
  <c r="N8" i="335"/>
  <c r="N9" i="335"/>
  <c r="N10" i="335"/>
  <c r="N11" i="335"/>
  <c r="N12" i="335"/>
  <c r="N13" i="335"/>
  <c r="N14" i="335"/>
  <c r="N15" i="335"/>
  <c r="N16" i="335"/>
  <c r="N17" i="335"/>
  <c r="J8" i="335"/>
  <c r="J9" i="335"/>
  <c r="J10" i="335"/>
  <c r="J11" i="335"/>
  <c r="J12" i="335"/>
  <c r="J13" i="335"/>
  <c r="J14" i="335"/>
  <c r="J15" i="335"/>
  <c r="J16" i="335"/>
  <c r="J17" i="335"/>
  <c r="E7" i="334"/>
  <c r="E19" i="334" s="1"/>
  <c r="G7" i="334"/>
  <c r="G19" i="334" s="1"/>
  <c r="H7" i="334"/>
  <c r="H19" i="334" s="1"/>
  <c r="I7" i="334"/>
  <c r="I19" i="334" s="1"/>
  <c r="D7" i="334"/>
  <c r="D19" i="334" s="1"/>
  <c r="L8" i="334"/>
  <c r="L9" i="334"/>
  <c r="L10" i="334"/>
  <c r="L11" i="334"/>
  <c r="L12" i="334"/>
  <c r="L13" i="334"/>
  <c r="L14" i="334"/>
  <c r="L15" i="334"/>
  <c r="L16" i="334"/>
  <c r="L17" i="334"/>
  <c r="L18" i="334"/>
  <c r="K8" i="334"/>
  <c r="K9" i="334"/>
  <c r="K10" i="334"/>
  <c r="K11" i="334"/>
  <c r="K12" i="334"/>
  <c r="K13" i="334"/>
  <c r="K14" i="334"/>
  <c r="K15" i="334"/>
  <c r="K16" i="334"/>
  <c r="K17" i="334"/>
  <c r="K18" i="334"/>
  <c r="J8" i="334"/>
  <c r="J9" i="334"/>
  <c r="J10" i="334"/>
  <c r="J11" i="334"/>
  <c r="J12" i="334"/>
  <c r="J13" i="334"/>
  <c r="J14" i="334"/>
  <c r="J15" i="334"/>
  <c r="J16" i="334"/>
  <c r="J17" i="334"/>
  <c r="J18" i="334"/>
  <c r="F8" i="334"/>
  <c r="F9" i="334"/>
  <c r="F10" i="334"/>
  <c r="F11" i="334"/>
  <c r="F12" i="334"/>
  <c r="F13" i="334"/>
  <c r="F14" i="334"/>
  <c r="F15" i="334"/>
  <c r="F16" i="334"/>
  <c r="F17" i="334"/>
  <c r="F18" i="334"/>
  <c r="E9" i="332"/>
  <c r="G9" i="332"/>
  <c r="H9" i="332"/>
  <c r="I9" i="332"/>
  <c r="D9" i="332"/>
  <c r="E7" i="332"/>
  <c r="G7" i="332"/>
  <c r="H7" i="332"/>
  <c r="I7" i="332"/>
  <c r="D7" i="332"/>
  <c r="L8" i="332"/>
  <c r="L10" i="332"/>
  <c r="L11" i="332"/>
  <c r="K8" i="332"/>
  <c r="K10" i="332"/>
  <c r="K11" i="332"/>
  <c r="J8" i="332"/>
  <c r="J10" i="332"/>
  <c r="J11" i="332"/>
  <c r="F8" i="332"/>
  <c r="F7" i="332" s="1"/>
  <c r="F10" i="332"/>
  <c r="F9" i="332" s="1"/>
  <c r="F11" i="332"/>
  <c r="E6" i="333"/>
  <c r="G6" i="333"/>
  <c r="H6" i="333"/>
  <c r="I6" i="333"/>
  <c r="D6" i="333"/>
  <c r="L7" i="333"/>
  <c r="L8" i="333"/>
  <c r="L9" i="333"/>
  <c r="L10" i="333"/>
  <c r="L11" i="333"/>
  <c r="L12" i="333"/>
  <c r="L13" i="333"/>
  <c r="L14" i="333"/>
  <c r="L15" i="333"/>
  <c r="L16" i="333"/>
  <c r="L17" i="333"/>
  <c r="L18" i="333"/>
  <c r="L19" i="333"/>
  <c r="L20" i="333"/>
  <c r="L21" i="333"/>
  <c r="L22" i="333"/>
  <c r="L23" i="333"/>
  <c r="L24" i="333"/>
  <c r="L25" i="333"/>
  <c r="L26" i="333"/>
  <c r="L27" i="333"/>
  <c r="L28" i="333"/>
  <c r="L29" i="333"/>
  <c r="L30" i="333"/>
  <c r="L31" i="333"/>
  <c r="L32" i="333"/>
  <c r="K7" i="333"/>
  <c r="K8" i="333"/>
  <c r="K9" i="333"/>
  <c r="K10" i="333"/>
  <c r="K11" i="333"/>
  <c r="K12" i="333"/>
  <c r="K13" i="333"/>
  <c r="K14" i="333"/>
  <c r="K15" i="333"/>
  <c r="K16" i="333"/>
  <c r="K17" i="333"/>
  <c r="K18" i="333"/>
  <c r="K19" i="333"/>
  <c r="K20" i="333"/>
  <c r="K21" i="333"/>
  <c r="K22" i="333"/>
  <c r="K23" i="333"/>
  <c r="K24" i="333"/>
  <c r="K25" i="333"/>
  <c r="K26" i="333"/>
  <c r="K27" i="333"/>
  <c r="K28" i="333"/>
  <c r="K29" i="333"/>
  <c r="K30" i="333"/>
  <c r="K31" i="333"/>
  <c r="K32" i="333"/>
  <c r="J7" i="333"/>
  <c r="J8" i="333"/>
  <c r="J9" i="333"/>
  <c r="J10" i="333"/>
  <c r="J11" i="333"/>
  <c r="J12" i="333"/>
  <c r="J13" i="333"/>
  <c r="J14" i="333"/>
  <c r="J15" i="333"/>
  <c r="J16" i="333"/>
  <c r="J17" i="333"/>
  <c r="J18" i="333"/>
  <c r="J19" i="333"/>
  <c r="J20" i="333"/>
  <c r="J21" i="333"/>
  <c r="J22" i="333"/>
  <c r="J23" i="333"/>
  <c r="J24" i="333"/>
  <c r="J25" i="333"/>
  <c r="J26" i="333"/>
  <c r="J27" i="333"/>
  <c r="J28" i="333"/>
  <c r="J29" i="333"/>
  <c r="J30" i="333"/>
  <c r="J31" i="333"/>
  <c r="J32" i="333"/>
  <c r="F7" i="333"/>
  <c r="F8" i="333"/>
  <c r="F9" i="333"/>
  <c r="F10" i="333"/>
  <c r="F11" i="333"/>
  <c r="F12" i="333"/>
  <c r="F13" i="333"/>
  <c r="F14" i="333"/>
  <c r="F15" i="333"/>
  <c r="F16" i="333"/>
  <c r="F17" i="333"/>
  <c r="F18" i="333"/>
  <c r="F19" i="333"/>
  <c r="F20" i="333"/>
  <c r="F21" i="333"/>
  <c r="F22" i="333"/>
  <c r="F23" i="333"/>
  <c r="F24" i="333"/>
  <c r="F25" i="333"/>
  <c r="F26" i="333"/>
  <c r="F27" i="333"/>
  <c r="F28" i="333"/>
  <c r="F29" i="333"/>
  <c r="F30" i="333"/>
  <c r="F31" i="333"/>
  <c r="F32" i="333"/>
  <c r="S9" i="331"/>
  <c r="S10" i="331"/>
  <c r="S11" i="331"/>
  <c r="S12" i="331"/>
  <c r="S13" i="331"/>
  <c r="S14" i="331"/>
  <c r="S8" i="331"/>
  <c r="P8" i="331"/>
  <c r="P9" i="331"/>
  <c r="P10" i="331"/>
  <c r="P11" i="331"/>
  <c r="P12" i="331"/>
  <c r="P13" i="331"/>
  <c r="P14" i="331"/>
  <c r="O8" i="331"/>
  <c r="O9" i="331"/>
  <c r="O10" i="331"/>
  <c r="O11" i="331"/>
  <c r="O12" i="331"/>
  <c r="O13" i="331"/>
  <c r="O14" i="331"/>
  <c r="N8" i="331"/>
  <c r="N9" i="331"/>
  <c r="N10" i="331"/>
  <c r="N11" i="331"/>
  <c r="N12" i="331"/>
  <c r="N13" i="331"/>
  <c r="N14" i="331"/>
  <c r="J8" i="331"/>
  <c r="J9" i="331"/>
  <c r="J10" i="331"/>
  <c r="J11" i="331"/>
  <c r="J12" i="331"/>
  <c r="J13" i="331"/>
  <c r="J14" i="331"/>
  <c r="E7" i="330"/>
  <c r="E11" i="330" s="1"/>
  <c r="G7" i="330"/>
  <c r="H7" i="330"/>
  <c r="H11" i="330" s="1"/>
  <c r="I7" i="330"/>
  <c r="I11" i="330" s="1"/>
  <c r="D7" i="330"/>
  <c r="D11" i="330" s="1"/>
  <c r="L8" i="330"/>
  <c r="L9" i="330"/>
  <c r="L10" i="330"/>
  <c r="K8" i="330"/>
  <c r="K9" i="330"/>
  <c r="K10" i="330"/>
  <c r="J8" i="330"/>
  <c r="J9" i="330"/>
  <c r="J10" i="330"/>
  <c r="F8" i="330"/>
  <c r="F9" i="330"/>
  <c r="F10" i="330"/>
  <c r="E7" i="328"/>
  <c r="G7" i="328"/>
  <c r="H7" i="328"/>
  <c r="I7" i="328"/>
  <c r="D7" i="328"/>
  <c r="L8" i="328"/>
  <c r="L10" i="328"/>
  <c r="K8" i="328"/>
  <c r="K10" i="328"/>
  <c r="J8" i="328"/>
  <c r="J10" i="328"/>
  <c r="F8" i="328"/>
  <c r="F7" i="328" s="1"/>
  <c r="F10" i="328"/>
  <c r="E6" i="329"/>
  <c r="G6" i="329"/>
  <c r="H6" i="329"/>
  <c r="I6" i="329"/>
  <c r="D6" i="329"/>
  <c r="L7" i="329"/>
  <c r="K7" i="329"/>
  <c r="J7" i="329"/>
  <c r="F7" i="329"/>
  <c r="F6" i="329" s="1"/>
  <c r="S9" i="327"/>
  <c r="S10" i="327"/>
  <c r="S11" i="327"/>
  <c r="S12" i="327"/>
  <c r="S13" i="327"/>
  <c r="S8" i="327"/>
  <c r="P8" i="327"/>
  <c r="P9" i="327"/>
  <c r="P10" i="327"/>
  <c r="P11" i="327"/>
  <c r="P12" i="327"/>
  <c r="P13" i="327"/>
  <c r="O8" i="327"/>
  <c r="O9" i="327"/>
  <c r="O10" i="327"/>
  <c r="O11" i="327"/>
  <c r="O12" i="327"/>
  <c r="O13" i="327"/>
  <c r="N8" i="327"/>
  <c r="N9" i="327"/>
  <c r="N10" i="327"/>
  <c r="N11" i="327"/>
  <c r="N12" i="327"/>
  <c r="N13" i="327"/>
  <c r="J8" i="327"/>
  <c r="J9" i="327"/>
  <c r="J10" i="327"/>
  <c r="J11" i="327"/>
  <c r="J12" i="327"/>
  <c r="J13" i="327"/>
  <c r="E7" i="326"/>
  <c r="E10" i="326" s="1"/>
  <c r="G7" i="326"/>
  <c r="G10" i="326" s="1"/>
  <c r="H7" i="326"/>
  <c r="H10" i="326" s="1"/>
  <c r="I7" i="326"/>
  <c r="I10" i="326" s="1"/>
  <c r="D7" i="326"/>
  <c r="D10" i="326" s="1"/>
  <c r="L8" i="326"/>
  <c r="L9" i="326"/>
  <c r="K8" i="326"/>
  <c r="K9" i="326"/>
  <c r="J8" i="326"/>
  <c r="J9" i="326"/>
  <c r="F8" i="326"/>
  <c r="F7" i="326" s="1"/>
  <c r="F10" i="326" s="1"/>
  <c r="F9" i="326"/>
  <c r="E7" i="324"/>
  <c r="G7" i="324"/>
  <c r="H7" i="324"/>
  <c r="I7" i="324"/>
  <c r="D7" i="324"/>
  <c r="L8" i="324"/>
  <c r="L10" i="324"/>
  <c r="K8" i="324"/>
  <c r="K10" i="324"/>
  <c r="J8" i="324"/>
  <c r="J10" i="324"/>
  <c r="F8" i="324"/>
  <c r="F7" i="324" s="1"/>
  <c r="F10" i="324"/>
  <c r="E6" i="325"/>
  <c r="G6" i="325"/>
  <c r="H6" i="325"/>
  <c r="I6" i="325"/>
  <c r="D6" i="325"/>
  <c r="L7" i="325"/>
  <c r="L8" i="325"/>
  <c r="K7" i="325"/>
  <c r="K8" i="325"/>
  <c r="J7" i="325"/>
  <c r="J8" i="325"/>
  <c r="F7" i="325"/>
  <c r="F8" i="325"/>
  <c r="S9" i="323"/>
  <c r="S10" i="323"/>
  <c r="S11" i="323"/>
  <c r="S12" i="323"/>
  <c r="S13" i="323"/>
  <c r="S14" i="323"/>
  <c r="S15" i="323"/>
  <c r="S8" i="323"/>
  <c r="P8" i="323"/>
  <c r="P9" i="323"/>
  <c r="P10" i="323"/>
  <c r="P11" i="323"/>
  <c r="P12" i="323"/>
  <c r="P13" i="323"/>
  <c r="P14" i="323"/>
  <c r="P15" i="323"/>
  <c r="O8" i="323"/>
  <c r="O9" i="323"/>
  <c r="O10" i="323"/>
  <c r="O11" i="323"/>
  <c r="O12" i="323"/>
  <c r="O13" i="323"/>
  <c r="O14" i="323"/>
  <c r="O15" i="323"/>
  <c r="N8" i="323"/>
  <c r="N9" i="323"/>
  <c r="N10" i="323"/>
  <c r="N11" i="323"/>
  <c r="N12" i="323"/>
  <c r="N13" i="323"/>
  <c r="N14" i="323"/>
  <c r="N15" i="323"/>
  <c r="J8" i="323"/>
  <c r="J9" i="323"/>
  <c r="J10" i="323"/>
  <c r="J11" i="323"/>
  <c r="J12" i="323"/>
  <c r="J13" i="323"/>
  <c r="J14" i="323"/>
  <c r="J15" i="323"/>
  <c r="E7" i="322"/>
  <c r="E11" i="322" s="1"/>
  <c r="G7" i="322"/>
  <c r="G11" i="322" s="1"/>
  <c r="H7" i="322"/>
  <c r="H11" i="322" s="1"/>
  <c r="I7" i="322"/>
  <c r="I11" i="322" s="1"/>
  <c r="D7" i="322"/>
  <c r="D11" i="322" s="1"/>
  <c r="L8" i="322"/>
  <c r="L9" i="322"/>
  <c r="L10" i="322"/>
  <c r="K8" i="322"/>
  <c r="K9" i="322"/>
  <c r="K10" i="322"/>
  <c r="J8" i="322"/>
  <c r="J9" i="322"/>
  <c r="J10" i="322"/>
  <c r="F8" i="322"/>
  <c r="F9" i="322"/>
  <c r="F10" i="322"/>
  <c r="E9" i="320"/>
  <c r="G9" i="320"/>
  <c r="H9" i="320"/>
  <c r="I9" i="320"/>
  <c r="D9" i="320"/>
  <c r="E7" i="320"/>
  <c r="G7" i="320"/>
  <c r="H7" i="320"/>
  <c r="I7" i="320"/>
  <c r="D7" i="320"/>
  <c r="L8" i="320"/>
  <c r="L10" i="320"/>
  <c r="L11" i="320"/>
  <c r="K8" i="320"/>
  <c r="K10" i="320"/>
  <c r="K11" i="320"/>
  <c r="J8" i="320"/>
  <c r="J10" i="320"/>
  <c r="J11" i="320"/>
  <c r="F8" i="320"/>
  <c r="F7" i="320" s="1"/>
  <c r="F10" i="320"/>
  <c r="F9" i="320" s="1"/>
  <c r="F11" i="320"/>
  <c r="E6" i="321"/>
  <c r="G6" i="321"/>
  <c r="H6" i="321"/>
  <c r="I6" i="321"/>
  <c r="D6" i="321"/>
  <c r="L7" i="321"/>
  <c r="L8" i="321"/>
  <c r="L9" i="321"/>
  <c r="L10" i="321"/>
  <c r="L11" i="321"/>
  <c r="L12" i="321"/>
  <c r="L13" i="321"/>
  <c r="L14" i="321"/>
  <c r="L15" i="321"/>
  <c r="L16" i="321"/>
  <c r="L17" i="321"/>
  <c r="L18" i="321"/>
  <c r="L19" i="321"/>
  <c r="L20" i="321"/>
  <c r="L21" i="321"/>
  <c r="L22" i="321"/>
  <c r="L23" i="321"/>
  <c r="L24" i="321"/>
  <c r="L25" i="321"/>
  <c r="K7" i="321"/>
  <c r="K8" i="321"/>
  <c r="K9" i="321"/>
  <c r="K10" i="321"/>
  <c r="K11" i="321"/>
  <c r="K12" i="321"/>
  <c r="K13" i="321"/>
  <c r="K14" i="321"/>
  <c r="K15" i="321"/>
  <c r="K16" i="321"/>
  <c r="K17" i="321"/>
  <c r="K18" i="321"/>
  <c r="K19" i="321"/>
  <c r="K20" i="321"/>
  <c r="K21" i="321"/>
  <c r="K22" i="321"/>
  <c r="K23" i="321"/>
  <c r="K24" i="321"/>
  <c r="K25" i="321"/>
  <c r="J7" i="321"/>
  <c r="J8" i="321"/>
  <c r="J9" i="321"/>
  <c r="J10" i="321"/>
  <c r="J11" i="321"/>
  <c r="J12" i="321"/>
  <c r="J13" i="321"/>
  <c r="J14" i="321"/>
  <c r="J15" i="321"/>
  <c r="J16" i="321"/>
  <c r="J17" i="321"/>
  <c r="J18" i="321"/>
  <c r="J19" i="321"/>
  <c r="J20" i="321"/>
  <c r="J21" i="321"/>
  <c r="J22" i="321"/>
  <c r="J23" i="321"/>
  <c r="J24" i="321"/>
  <c r="J25" i="321"/>
  <c r="F7" i="321"/>
  <c r="F8" i="321"/>
  <c r="F9" i="321"/>
  <c r="F10" i="321"/>
  <c r="F11" i="321"/>
  <c r="F12" i="321"/>
  <c r="F13" i="321"/>
  <c r="F14" i="321"/>
  <c r="F15" i="321"/>
  <c r="F16" i="321"/>
  <c r="F17" i="321"/>
  <c r="F18" i="321"/>
  <c r="F19" i="321"/>
  <c r="F20" i="321"/>
  <c r="F21" i="321"/>
  <c r="F22" i="321"/>
  <c r="F23" i="321"/>
  <c r="F24" i="321"/>
  <c r="F25" i="321"/>
  <c r="S9" i="319"/>
  <c r="S10" i="319"/>
  <c r="S11" i="319"/>
  <c r="S12" i="319"/>
  <c r="S13" i="319"/>
  <c r="S14" i="319"/>
  <c r="S15" i="319"/>
  <c r="S16" i="319"/>
  <c r="S17" i="319"/>
  <c r="S18" i="319"/>
  <c r="S19" i="319"/>
  <c r="S20" i="319"/>
  <c r="S21" i="319"/>
  <c r="S22" i="319"/>
  <c r="S23" i="319"/>
  <c r="S8" i="319"/>
  <c r="P8" i="319"/>
  <c r="P9" i="319"/>
  <c r="P10" i="319"/>
  <c r="P11" i="319"/>
  <c r="P12" i="319"/>
  <c r="P13" i="319"/>
  <c r="P14" i="319"/>
  <c r="P15" i="319"/>
  <c r="P16" i="319"/>
  <c r="P17" i="319"/>
  <c r="P18" i="319"/>
  <c r="P19" i="319"/>
  <c r="P20" i="319"/>
  <c r="P21" i="319"/>
  <c r="P22" i="319"/>
  <c r="P23" i="319"/>
  <c r="O8" i="319"/>
  <c r="O9" i="319"/>
  <c r="O10" i="319"/>
  <c r="O11" i="319"/>
  <c r="O12" i="319"/>
  <c r="O13" i="319"/>
  <c r="O14" i="319"/>
  <c r="O15" i="319"/>
  <c r="O16" i="319"/>
  <c r="O17" i="319"/>
  <c r="O18" i="319"/>
  <c r="O19" i="319"/>
  <c r="O20" i="319"/>
  <c r="O21" i="319"/>
  <c r="O22" i="319"/>
  <c r="O23" i="319"/>
  <c r="N8" i="319"/>
  <c r="N9" i="319"/>
  <c r="N10" i="319"/>
  <c r="N11" i="319"/>
  <c r="N12" i="319"/>
  <c r="N13" i="319"/>
  <c r="N14" i="319"/>
  <c r="N15" i="319"/>
  <c r="N16" i="319"/>
  <c r="N17" i="319"/>
  <c r="N18" i="319"/>
  <c r="N19" i="319"/>
  <c r="N20" i="319"/>
  <c r="N21" i="319"/>
  <c r="N22" i="319"/>
  <c r="N23" i="319"/>
  <c r="J8" i="319"/>
  <c r="J9" i="319"/>
  <c r="J10" i="319"/>
  <c r="J11" i="319"/>
  <c r="J12" i="319"/>
  <c r="J13" i="319"/>
  <c r="J14" i="319"/>
  <c r="J15" i="319"/>
  <c r="J16" i="319"/>
  <c r="J17" i="319"/>
  <c r="J18" i="319"/>
  <c r="J19" i="319"/>
  <c r="J20" i="319"/>
  <c r="J21" i="319"/>
  <c r="J22" i="319"/>
  <c r="J23" i="319"/>
  <c r="E7" i="318"/>
  <c r="E19" i="318" s="1"/>
  <c r="G7" i="318"/>
  <c r="H7" i="318"/>
  <c r="H19" i="318" s="1"/>
  <c r="I7" i="318"/>
  <c r="I19" i="318" s="1"/>
  <c r="D7" i="318"/>
  <c r="D19" i="318" s="1"/>
  <c r="L8" i="318"/>
  <c r="L9" i="318"/>
  <c r="L10" i="318"/>
  <c r="L11" i="318"/>
  <c r="L12" i="318"/>
  <c r="L13" i="318"/>
  <c r="L14" i="318"/>
  <c r="L15" i="318"/>
  <c r="L16" i="318"/>
  <c r="L17" i="318"/>
  <c r="L18" i="318"/>
  <c r="K8" i="318"/>
  <c r="K9" i="318"/>
  <c r="K10" i="318"/>
  <c r="K11" i="318"/>
  <c r="K12" i="318"/>
  <c r="K13" i="318"/>
  <c r="K14" i="318"/>
  <c r="K15" i="318"/>
  <c r="K16" i="318"/>
  <c r="K17" i="318"/>
  <c r="K18" i="318"/>
  <c r="J8" i="318"/>
  <c r="J9" i="318"/>
  <c r="J10" i="318"/>
  <c r="J11" i="318"/>
  <c r="J12" i="318"/>
  <c r="J13" i="318"/>
  <c r="J14" i="318"/>
  <c r="J15" i="318"/>
  <c r="J16" i="318"/>
  <c r="J17" i="318"/>
  <c r="J18" i="318"/>
  <c r="F8" i="318"/>
  <c r="F9" i="318"/>
  <c r="F10" i="318"/>
  <c r="F11" i="318"/>
  <c r="F12" i="318"/>
  <c r="F13" i="318"/>
  <c r="F14" i="318"/>
  <c r="F15" i="318"/>
  <c r="F16" i="318"/>
  <c r="F17" i="318"/>
  <c r="F18" i="318"/>
  <c r="E13" i="316"/>
  <c r="G13" i="316"/>
  <c r="H13" i="316"/>
  <c r="I13" i="316"/>
  <c r="D13" i="316"/>
  <c r="E7" i="316"/>
  <c r="G7" i="316"/>
  <c r="H7" i="316"/>
  <c r="I7" i="316"/>
  <c r="D7" i="316"/>
  <c r="L8" i="316"/>
  <c r="L9" i="316"/>
  <c r="L10" i="316"/>
  <c r="L11" i="316"/>
  <c r="L12" i="316"/>
  <c r="L14" i="316"/>
  <c r="L15" i="316"/>
  <c r="L16" i="316"/>
  <c r="L17" i="316"/>
  <c r="L18" i="316"/>
  <c r="L19" i="316"/>
  <c r="L20" i="316"/>
  <c r="L21" i="316"/>
  <c r="L22" i="316"/>
  <c r="L23" i="316"/>
  <c r="L24" i="316"/>
  <c r="L25" i="316"/>
  <c r="L26" i="316"/>
  <c r="L27" i="316"/>
  <c r="L28" i="316"/>
  <c r="L29" i="316"/>
  <c r="L30" i="316"/>
  <c r="L31" i="316"/>
  <c r="L32" i="316"/>
  <c r="L33" i="316"/>
  <c r="L34" i="316"/>
  <c r="L35" i="316"/>
  <c r="L36" i="316"/>
  <c r="L37" i="316"/>
  <c r="L38" i="316"/>
  <c r="L39" i="316"/>
  <c r="K8" i="316"/>
  <c r="K9" i="316"/>
  <c r="K10" i="316"/>
  <c r="K11" i="316"/>
  <c r="K12" i="316"/>
  <c r="K14" i="316"/>
  <c r="K15" i="316"/>
  <c r="K16" i="316"/>
  <c r="K17" i="316"/>
  <c r="K18" i="316"/>
  <c r="K19" i="316"/>
  <c r="K20" i="316"/>
  <c r="K21" i="316"/>
  <c r="K22" i="316"/>
  <c r="K23" i="316"/>
  <c r="K24" i="316"/>
  <c r="K25" i="316"/>
  <c r="K26" i="316"/>
  <c r="K27" i="316"/>
  <c r="K28" i="316"/>
  <c r="K29" i="316"/>
  <c r="K30" i="316"/>
  <c r="K31" i="316"/>
  <c r="K32" i="316"/>
  <c r="K33" i="316"/>
  <c r="K34" i="316"/>
  <c r="K35" i="316"/>
  <c r="K36" i="316"/>
  <c r="K37" i="316"/>
  <c r="K38" i="316"/>
  <c r="K39" i="316"/>
  <c r="J8" i="316"/>
  <c r="J9" i="316"/>
  <c r="J10" i="316"/>
  <c r="J11" i="316"/>
  <c r="J12" i="316"/>
  <c r="J14" i="316"/>
  <c r="J15" i="316"/>
  <c r="J16" i="316"/>
  <c r="J17" i="316"/>
  <c r="J18" i="316"/>
  <c r="J19" i="316"/>
  <c r="J20" i="316"/>
  <c r="J21" i="316"/>
  <c r="J22" i="316"/>
  <c r="J23" i="316"/>
  <c r="J24" i="316"/>
  <c r="J25" i="316"/>
  <c r="J26" i="316"/>
  <c r="J27" i="316"/>
  <c r="J28" i="316"/>
  <c r="J29" i="316"/>
  <c r="J30" i="316"/>
  <c r="J31" i="316"/>
  <c r="J32" i="316"/>
  <c r="J33" i="316"/>
  <c r="J34" i="316"/>
  <c r="J35" i="316"/>
  <c r="J36" i="316"/>
  <c r="J37" i="316"/>
  <c r="J38" i="316"/>
  <c r="J39" i="316"/>
  <c r="F8" i="316"/>
  <c r="F9" i="316"/>
  <c r="F10" i="316"/>
  <c r="F11" i="316"/>
  <c r="F12" i="316"/>
  <c r="F14" i="316"/>
  <c r="F15" i="316"/>
  <c r="F16" i="316"/>
  <c r="F17" i="316"/>
  <c r="F18" i="316"/>
  <c r="F19" i="316"/>
  <c r="F20" i="316"/>
  <c r="F21" i="316"/>
  <c r="F22" i="316"/>
  <c r="F23" i="316"/>
  <c r="F24" i="316"/>
  <c r="F25" i="316"/>
  <c r="F26" i="316"/>
  <c r="F27" i="316"/>
  <c r="F28" i="316"/>
  <c r="F29" i="316"/>
  <c r="F30" i="316"/>
  <c r="F31" i="316"/>
  <c r="F32" i="316"/>
  <c r="F33" i="316"/>
  <c r="F34" i="316"/>
  <c r="F35" i="316"/>
  <c r="F36" i="316"/>
  <c r="F37" i="316"/>
  <c r="F38" i="316"/>
  <c r="F39" i="316"/>
  <c r="E6" i="317"/>
  <c r="G6" i="317"/>
  <c r="H6" i="317"/>
  <c r="I6" i="317"/>
  <c r="D6" i="317"/>
  <c r="L7" i="317"/>
  <c r="L8" i="317"/>
  <c r="L9" i="317"/>
  <c r="L10" i="317"/>
  <c r="L11" i="317"/>
  <c r="L12" i="317"/>
  <c r="L13" i="317"/>
  <c r="L14" i="317"/>
  <c r="L15" i="317"/>
  <c r="L16" i="317"/>
  <c r="L17" i="317"/>
  <c r="L18" i="317"/>
  <c r="L19" i="317"/>
  <c r="L20" i="317"/>
  <c r="L21" i="317"/>
  <c r="L22" i="317"/>
  <c r="L23" i="317"/>
  <c r="L24" i="317"/>
  <c r="L25" i="317"/>
  <c r="L26" i="317"/>
  <c r="L27" i="317"/>
  <c r="L28" i="317"/>
  <c r="L29" i="317"/>
  <c r="L30" i="317"/>
  <c r="L31" i="317"/>
  <c r="K7" i="317"/>
  <c r="K8" i="317"/>
  <c r="K9" i="317"/>
  <c r="K10" i="317"/>
  <c r="K11" i="317"/>
  <c r="K12" i="317"/>
  <c r="K13" i="317"/>
  <c r="K14" i="317"/>
  <c r="K15" i="317"/>
  <c r="K16" i="317"/>
  <c r="K17" i="317"/>
  <c r="K18" i="317"/>
  <c r="K19" i="317"/>
  <c r="K20" i="317"/>
  <c r="K21" i="317"/>
  <c r="K22" i="317"/>
  <c r="K23" i="317"/>
  <c r="K24" i="317"/>
  <c r="K25" i="317"/>
  <c r="K26" i="317"/>
  <c r="K27" i="317"/>
  <c r="K28" i="317"/>
  <c r="K29" i="317"/>
  <c r="K30" i="317"/>
  <c r="K31" i="317"/>
  <c r="J7" i="317"/>
  <c r="J8" i="317"/>
  <c r="J9" i="317"/>
  <c r="J10" i="317"/>
  <c r="J11" i="317"/>
  <c r="J12" i="317"/>
  <c r="J13" i="317"/>
  <c r="J14" i="317"/>
  <c r="J15" i="317"/>
  <c r="J16" i="317"/>
  <c r="J17" i="317"/>
  <c r="J18" i="317"/>
  <c r="J19" i="317"/>
  <c r="J20" i="317"/>
  <c r="J21" i="317"/>
  <c r="J22" i="317"/>
  <c r="J23" i="317"/>
  <c r="J24" i="317"/>
  <c r="J25" i="317"/>
  <c r="J26" i="317"/>
  <c r="J27" i="317"/>
  <c r="J28" i="317"/>
  <c r="J29" i="317"/>
  <c r="J30" i="317"/>
  <c r="J31" i="317"/>
  <c r="F7" i="317"/>
  <c r="F8" i="317"/>
  <c r="F9" i="317"/>
  <c r="F10" i="317"/>
  <c r="F11" i="317"/>
  <c r="F12" i="317"/>
  <c r="F13" i="317"/>
  <c r="F14" i="317"/>
  <c r="F15" i="317"/>
  <c r="F16" i="317"/>
  <c r="F17" i="317"/>
  <c r="F18" i="317"/>
  <c r="F19" i="317"/>
  <c r="F20" i="317"/>
  <c r="F21" i="317"/>
  <c r="F22" i="317"/>
  <c r="F23" i="317"/>
  <c r="F24" i="317"/>
  <c r="F25" i="317"/>
  <c r="F26" i="317"/>
  <c r="F27" i="317"/>
  <c r="F28" i="317"/>
  <c r="F29" i="317"/>
  <c r="F30" i="317"/>
  <c r="F31" i="317"/>
  <c r="S9" i="315"/>
  <c r="S10" i="315"/>
  <c r="S11" i="315"/>
  <c r="S12" i="315"/>
  <c r="S13" i="315"/>
  <c r="S14" i="315"/>
  <c r="S15" i="315"/>
  <c r="S16" i="315"/>
  <c r="S17" i="315"/>
  <c r="S18" i="315"/>
  <c r="S19" i="315"/>
  <c r="S20" i="315"/>
  <c r="S21" i="315"/>
  <c r="S22" i="315"/>
  <c r="S8" i="315"/>
  <c r="P8" i="315"/>
  <c r="P9" i="315"/>
  <c r="P10" i="315"/>
  <c r="P11" i="315"/>
  <c r="P12" i="315"/>
  <c r="P13" i="315"/>
  <c r="P14" i="315"/>
  <c r="P15" i="315"/>
  <c r="P16" i="315"/>
  <c r="P17" i="315"/>
  <c r="P18" i="315"/>
  <c r="P19" i="315"/>
  <c r="P20" i="315"/>
  <c r="P21" i="315"/>
  <c r="P22" i="315"/>
  <c r="O8" i="315"/>
  <c r="O9" i="315"/>
  <c r="O10" i="315"/>
  <c r="O11" i="315"/>
  <c r="O12" i="315"/>
  <c r="O13" i="315"/>
  <c r="O14" i="315"/>
  <c r="O15" i="315"/>
  <c r="O16" i="315"/>
  <c r="O17" i="315"/>
  <c r="O18" i="315"/>
  <c r="O19" i="315"/>
  <c r="O20" i="315"/>
  <c r="O21" i="315"/>
  <c r="O22" i="315"/>
  <c r="N8" i="315"/>
  <c r="N9" i="315"/>
  <c r="N10" i="315"/>
  <c r="N11" i="315"/>
  <c r="N12" i="315"/>
  <c r="N13" i="315"/>
  <c r="N14" i="315"/>
  <c r="N15" i="315"/>
  <c r="N16" i="315"/>
  <c r="N17" i="315"/>
  <c r="N18" i="315"/>
  <c r="N19" i="315"/>
  <c r="N20" i="315"/>
  <c r="N21" i="315"/>
  <c r="N22" i="315"/>
  <c r="J8" i="315"/>
  <c r="J9" i="315"/>
  <c r="J10" i="315"/>
  <c r="J11" i="315"/>
  <c r="J12" i="315"/>
  <c r="J13" i="315"/>
  <c r="J14" i="315"/>
  <c r="J15" i="315"/>
  <c r="J16" i="315"/>
  <c r="J17" i="315"/>
  <c r="J18" i="315"/>
  <c r="J19" i="315"/>
  <c r="J20" i="315"/>
  <c r="J21" i="315"/>
  <c r="J22" i="315"/>
  <c r="E7" i="314"/>
  <c r="E14" i="314" s="1"/>
  <c r="G7" i="314"/>
  <c r="G14" i="314" s="1"/>
  <c r="H7" i="314"/>
  <c r="H14" i="314" s="1"/>
  <c r="I7" i="314"/>
  <c r="I14" i="314" s="1"/>
  <c r="D7" i="314"/>
  <c r="D14" i="314" s="1"/>
  <c r="L8" i="314"/>
  <c r="L9" i="314"/>
  <c r="L10" i="314"/>
  <c r="L11" i="314"/>
  <c r="L12" i="314"/>
  <c r="L13" i="314"/>
  <c r="K8" i="314"/>
  <c r="K9" i="314"/>
  <c r="K10" i="314"/>
  <c r="K11" i="314"/>
  <c r="K12" i="314"/>
  <c r="K13" i="314"/>
  <c r="J8" i="314"/>
  <c r="J9" i="314"/>
  <c r="J10" i="314"/>
  <c r="J11" i="314"/>
  <c r="J12" i="314"/>
  <c r="J13" i="314"/>
  <c r="F8" i="314"/>
  <c r="F9" i="314"/>
  <c r="F10" i="314"/>
  <c r="F11" i="314"/>
  <c r="F12" i="314"/>
  <c r="F13" i="314"/>
  <c r="E11" i="312"/>
  <c r="G11" i="312"/>
  <c r="H11" i="312"/>
  <c r="I11" i="312"/>
  <c r="D11" i="312"/>
  <c r="E7" i="312"/>
  <c r="G7" i="312"/>
  <c r="H7" i="312"/>
  <c r="I7" i="312"/>
  <c r="D7" i="312"/>
  <c r="L8" i="312"/>
  <c r="L9" i="312"/>
  <c r="L10" i="312"/>
  <c r="L12" i="312"/>
  <c r="L13" i="312"/>
  <c r="L14" i="312"/>
  <c r="L15" i="312"/>
  <c r="L16" i="312"/>
  <c r="L17" i="312"/>
  <c r="L18" i="312"/>
  <c r="L19" i="312"/>
  <c r="L20" i="312"/>
  <c r="L21" i="312"/>
  <c r="L22" i="312"/>
  <c r="L23" i="312"/>
  <c r="L24" i="312"/>
  <c r="L25" i="312"/>
  <c r="K8" i="312"/>
  <c r="K9" i="312"/>
  <c r="K10" i="312"/>
  <c r="K12" i="312"/>
  <c r="K13" i="312"/>
  <c r="K14" i="312"/>
  <c r="K15" i="312"/>
  <c r="K16" i="312"/>
  <c r="K17" i="312"/>
  <c r="K18" i="312"/>
  <c r="K19" i="312"/>
  <c r="K20" i="312"/>
  <c r="K21" i="312"/>
  <c r="K22" i="312"/>
  <c r="K23" i="312"/>
  <c r="K24" i="312"/>
  <c r="K25" i="312"/>
  <c r="J8" i="312"/>
  <c r="J9" i="312"/>
  <c r="J10" i="312"/>
  <c r="J12" i="312"/>
  <c r="J13" i="312"/>
  <c r="J14" i="312"/>
  <c r="J15" i="312"/>
  <c r="J16" i="312"/>
  <c r="J17" i="312"/>
  <c r="J18" i="312"/>
  <c r="J19" i="312"/>
  <c r="J20" i="312"/>
  <c r="J21" i="312"/>
  <c r="J22" i="312"/>
  <c r="J23" i="312"/>
  <c r="J24" i="312"/>
  <c r="J25" i="312"/>
  <c r="F8" i="312"/>
  <c r="F9" i="312"/>
  <c r="F10" i="312"/>
  <c r="F12" i="312"/>
  <c r="F13" i="312"/>
  <c r="F14" i="312"/>
  <c r="F15" i="312"/>
  <c r="F16" i="312"/>
  <c r="F17" i="312"/>
  <c r="F18" i="312"/>
  <c r="F19" i="312"/>
  <c r="F20" i="312"/>
  <c r="F21" i="312"/>
  <c r="F22" i="312"/>
  <c r="F23" i="312"/>
  <c r="F24" i="312"/>
  <c r="F25" i="312"/>
  <c r="E6" i="313"/>
  <c r="G6" i="313"/>
  <c r="H6" i="313"/>
  <c r="I6" i="313"/>
  <c r="D6" i="313"/>
  <c r="L7" i="313"/>
  <c r="L8" i="313"/>
  <c r="L9" i="313"/>
  <c r="L10" i="313"/>
  <c r="L11" i="313"/>
  <c r="L12" i="313"/>
  <c r="L13" i="313"/>
  <c r="L14" i="313"/>
  <c r="L15" i="313"/>
  <c r="L16" i="313"/>
  <c r="L17" i="313"/>
  <c r="L18" i="313"/>
  <c r="L19" i="313"/>
  <c r="L20" i="313"/>
  <c r="L21" i="313"/>
  <c r="L22" i="313"/>
  <c r="L23" i="313"/>
  <c r="L24" i="313"/>
  <c r="L25" i="313"/>
  <c r="L26" i="313"/>
  <c r="L27" i="313"/>
  <c r="L28" i="313"/>
  <c r="L29" i="313"/>
  <c r="L30" i="313"/>
  <c r="K7" i="313"/>
  <c r="K8" i="313"/>
  <c r="K9" i="313"/>
  <c r="K10" i="313"/>
  <c r="K11" i="313"/>
  <c r="K12" i="313"/>
  <c r="K13" i="313"/>
  <c r="K14" i="313"/>
  <c r="K15" i="313"/>
  <c r="K16" i="313"/>
  <c r="K17" i="313"/>
  <c r="K18" i="313"/>
  <c r="K19" i="313"/>
  <c r="K20" i="313"/>
  <c r="K21" i="313"/>
  <c r="K22" i="313"/>
  <c r="K23" i="313"/>
  <c r="K24" i="313"/>
  <c r="K25" i="313"/>
  <c r="K26" i="313"/>
  <c r="K27" i="313"/>
  <c r="K28" i="313"/>
  <c r="K29" i="313"/>
  <c r="K30" i="313"/>
  <c r="J7" i="313"/>
  <c r="J8" i="313"/>
  <c r="J9" i="313"/>
  <c r="J10" i="313"/>
  <c r="J11" i="313"/>
  <c r="J12" i="313"/>
  <c r="J13" i="313"/>
  <c r="J14" i="313"/>
  <c r="J15" i="313"/>
  <c r="J16" i="313"/>
  <c r="J17" i="313"/>
  <c r="J18" i="313"/>
  <c r="J19" i="313"/>
  <c r="J20" i="313"/>
  <c r="J21" i="313"/>
  <c r="J22" i="313"/>
  <c r="J23" i="313"/>
  <c r="J24" i="313"/>
  <c r="J25" i="313"/>
  <c r="J26" i="313"/>
  <c r="J27" i="313"/>
  <c r="J28" i="313"/>
  <c r="J29" i="313"/>
  <c r="J30" i="313"/>
  <c r="F7" i="313"/>
  <c r="F8" i="313"/>
  <c r="F9" i="313"/>
  <c r="F10" i="313"/>
  <c r="F11" i="313"/>
  <c r="F12" i="313"/>
  <c r="F13" i="313"/>
  <c r="F14" i="313"/>
  <c r="F15" i="313"/>
  <c r="F16" i="313"/>
  <c r="F17" i="313"/>
  <c r="F18" i="313"/>
  <c r="F19" i="313"/>
  <c r="F20" i="313"/>
  <c r="F21" i="313"/>
  <c r="F22" i="313"/>
  <c r="F23" i="313"/>
  <c r="F24" i="313"/>
  <c r="F25" i="313"/>
  <c r="F26" i="313"/>
  <c r="F27" i="313"/>
  <c r="F28" i="313"/>
  <c r="F29" i="313"/>
  <c r="F30" i="313"/>
  <c r="S9" i="311"/>
  <c r="S10" i="311"/>
  <c r="S11" i="311"/>
  <c r="S12" i="311"/>
  <c r="S13" i="311"/>
  <c r="S14" i="311"/>
  <c r="S15" i="311"/>
  <c r="S16" i="311"/>
  <c r="S17" i="311"/>
  <c r="S18" i="311"/>
  <c r="S19" i="311"/>
  <c r="S20" i="311"/>
  <c r="S21" i="311"/>
  <c r="S8" i="311"/>
  <c r="P8" i="311"/>
  <c r="P9" i="311"/>
  <c r="P10" i="311"/>
  <c r="P11" i="311"/>
  <c r="P12" i="311"/>
  <c r="P13" i="311"/>
  <c r="P14" i="311"/>
  <c r="P15" i="311"/>
  <c r="P16" i="311"/>
  <c r="P17" i="311"/>
  <c r="P18" i="311"/>
  <c r="P19" i="311"/>
  <c r="P20" i="311"/>
  <c r="P21" i="311"/>
  <c r="O8" i="311"/>
  <c r="O9" i="311"/>
  <c r="O10" i="311"/>
  <c r="O11" i="311"/>
  <c r="O12" i="311"/>
  <c r="O13" i="311"/>
  <c r="O14" i="311"/>
  <c r="O15" i="311"/>
  <c r="O16" i="311"/>
  <c r="O17" i="311"/>
  <c r="O18" i="311"/>
  <c r="O19" i="311"/>
  <c r="O20" i="311"/>
  <c r="O21" i="311"/>
  <c r="N8" i="311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J8" i="311"/>
  <c r="J9" i="311"/>
  <c r="J10" i="311"/>
  <c r="J11" i="311"/>
  <c r="J12" i="311"/>
  <c r="J13" i="311"/>
  <c r="J14" i="311"/>
  <c r="J15" i="311"/>
  <c r="J16" i="311"/>
  <c r="J17" i="311"/>
  <c r="J18" i="311"/>
  <c r="J19" i="311"/>
  <c r="J20" i="311"/>
  <c r="J21" i="311"/>
  <c r="E7" i="310"/>
  <c r="E13" i="310" s="1"/>
  <c r="G7" i="310"/>
  <c r="G13" i="310" s="1"/>
  <c r="H7" i="310"/>
  <c r="H13" i="310" s="1"/>
  <c r="I7" i="310"/>
  <c r="I13" i="310" s="1"/>
  <c r="D7" i="310"/>
  <c r="D13" i="310" s="1"/>
  <c r="L8" i="310"/>
  <c r="L9" i="310"/>
  <c r="L10" i="310"/>
  <c r="L11" i="310"/>
  <c r="L12" i="310"/>
  <c r="K8" i="310"/>
  <c r="K9" i="310"/>
  <c r="K10" i="310"/>
  <c r="K11" i="310"/>
  <c r="K12" i="310"/>
  <c r="J8" i="310"/>
  <c r="J9" i="310"/>
  <c r="J10" i="310"/>
  <c r="J11" i="310"/>
  <c r="J12" i="310"/>
  <c r="F8" i="310"/>
  <c r="F9" i="310"/>
  <c r="F10" i="310"/>
  <c r="F11" i="310"/>
  <c r="F12" i="310"/>
  <c r="E10" i="308"/>
  <c r="G10" i="308"/>
  <c r="H10" i="308"/>
  <c r="I10" i="308"/>
  <c r="D10" i="308"/>
  <c r="E7" i="308"/>
  <c r="G7" i="308"/>
  <c r="H7" i="308"/>
  <c r="I7" i="308"/>
  <c r="D7" i="308"/>
  <c r="L8" i="308"/>
  <c r="L9" i="308"/>
  <c r="L11" i="308"/>
  <c r="L12" i="308"/>
  <c r="L13" i="308"/>
  <c r="L14" i="308"/>
  <c r="L15" i="308"/>
  <c r="L16" i="308"/>
  <c r="L17" i="308"/>
  <c r="L18" i="308"/>
  <c r="L19" i="308"/>
  <c r="L20" i="308"/>
  <c r="L21" i="308"/>
  <c r="L22" i="308"/>
  <c r="L23" i="308"/>
  <c r="L24" i="308"/>
  <c r="L25" i="308"/>
  <c r="L26" i="308"/>
  <c r="L27" i="308"/>
  <c r="L28" i="308"/>
  <c r="L29" i="308"/>
  <c r="L30" i="308"/>
  <c r="L31" i="308"/>
  <c r="L32" i="308"/>
  <c r="L33" i="308"/>
  <c r="L34" i="308"/>
  <c r="L35" i="308"/>
  <c r="L36" i="308"/>
  <c r="K8" i="308"/>
  <c r="K9" i="308"/>
  <c r="K11" i="308"/>
  <c r="K12" i="308"/>
  <c r="K13" i="308"/>
  <c r="K14" i="308"/>
  <c r="K15" i="308"/>
  <c r="K16" i="308"/>
  <c r="K17" i="308"/>
  <c r="K18" i="308"/>
  <c r="K19" i="308"/>
  <c r="K20" i="308"/>
  <c r="K21" i="308"/>
  <c r="K22" i="308"/>
  <c r="K23" i="308"/>
  <c r="K24" i="308"/>
  <c r="K25" i="308"/>
  <c r="K26" i="308"/>
  <c r="K27" i="308"/>
  <c r="K28" i="308"/>
  <c r="K29" i="308"/>
  <c r="K30" i="308"/>
  <c r="K31" i="308"/>
  <c r="K32" i="308"/>
  <c r="K33" i="308"/>
  <c r="K34" i="308"/>
  <c r="K35" i="308"/>
  <c r="K36" i="308"/>
  <c r="J8" i="308"/>
  <c r="J9" i="308"/>
  <c r="J11" i="308"/>
  <c r="J12" i="308"/>
  <c r="J13" i="308"/>
  <c r="J14" i="308"/>
  <c r="J15" i="308"/>
  <c r="J16" i="308"/>
  <c r="J17" i="308"/>
  <c r="J18" i="308"/>
  <c r="J19" i="308"/>
  <c r="J20" i="308"/>
  <c r="J21" i="308"/>
  <c r="J22" i="308"/>
  <c r="J23" i="308"/>
  <c r="J24" i="308"/>
  <c r="J25" i="308"/>
  <c r="J26" i="308"/>
  <c r="J27" i="308"/>
  <c r="J28" i="308"/>
  <c r="J29" i="308"/>
  <c r="J30" i="308"/>
  <c r="J31" i="308"/>
  <c r="J32" i="308"/>
  <c r="J33" i="308"/>
  <c r="J34" i="308"/>
  <c r="J35" i="308"/>
  <c r="J36" i="308"/>
  <c r="F8" i="308"/>
  <c r="F7" i="308" s="1"/>
  <c r="F9" i="308"/>
  <c r="F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F35" i="308"/>
  <c r="F36" i="308"/>
  <c r="E6" i="309"/>
  <c r="G6" i="309"/>
  <c r="H6" i="309"/>
  <c r="I6" i="309"/>
  <c r="D6" i="309"/>
  <c r="L7" i="309"/>
  <c r="L8" i="309"/>
  <c r="L9" i="309"/>
  <c r="L10" i="309"/>
  <c r="L11" i="309"/>
  <c r="L12" i="309"/>
  <c r="L13" i="309"/>
  <c r="L14" i="309"/>
  <c r="L15" i="309"/>
  <c r="L16" i="309"/>
  <c r="L17" i="309"/>
  <c r="L18" i="309"/>
  <c r="L19" i="309"/>
  <c r="L20" i="309"/>
  <c r="L21" i="309"/>
  <c r="L22" i="309"/>
  <c r="L23" i="309"/>
  <c r="L24" i="309"/>
  <c r="L25" i="309"/>
  <c r="L26" i="309"/>
  <c r="L27" i="309"/>
  <c r="L28" i="309"/>
  <c r="L29" i="309"/>
  <c r="L30" i="309"/>
  <c r="L31" i="309"/>
  <c r="K7" i="309"/>
  <c r="K8" i="309"/>
  <c r="K9" i="309"/>
  <c r="K10" i="309"/>
  <c r="K11" i="309"/>
  <c r="K12" i="309"/>
  <c r="K13" i="309"/>
  <c r="K14" i="309"/>
  <c r="K15" i="309"/>
  <c r="K16" i="309"/>
  <c r="K17" i="309"/>
  <c r="K18" i="309"/>
  <c r="K19" i="309"/>
  <c r="K20" i="309"/>
  <c r="K21" i="309"/>
  <c r="K22" i="309"/>
  <c r="K23" i="309"/>
  <c r="K24" i="309"/>
  <c r="K25" i="309"/>
  <c r="K26" i="309"/>
  <c r="K27" i="309"/>
  <c r="K28" i="309"/>
  <c r="K29" i="309"/>
  <c r="K30" i="309"/>
  <c r="K31" i="309"/>
  <c r="J7" i="309"/>
  <c r="J8" i="309"/>
  <c r="J9" i="309"/>
  <c r="J10" i="309"/>
  <c r="J11" i="309"/>
  <c r="J12" i="309"/>
  <c r="J13" i="309"/>
  <c r="J14" i="309"/>
  <c r="J15" i="309"/>
  <c r="J16" i="309"/>
  <c r="J17" i="309"/>
  <c r="J18" i="309"/>
  <c r="J19" i="309"/>
  <c r="J20" i="309"/>
  <c r="J21" i="309"/>
  <c r="J22" i="309"/>
  <c r="J23" i="309"/>
  <c r="J24" i="309"/>
  <c r="J25" i="309"/>
  <c r="J26" i="309"/>
  <c r="J27" i="309"/>
  <c r="J28" i="309"/>
  <c r="J29" i="309"/>
  <c r="J30" i="309"/>
  <c r="J31" i="309"/>
  <c r="F7" i="309"/>
  <c r="F8" i="309"/>
  <c r="F9" i="309"/>
  <c r="F10" i="309"/>
  <c r="F11" i="309"/>
  <c r="F12" i="309"/>
  <c r="F13" i="309"/>
  <c r="F14" i="309"/>
  <c r="F15" i="309"/>
  <c r="F16" i="309"/>
  <c r="F17" i="309"/>
  <c r="F18" i="309"/>
  <c r="F19" i="309"/>
  <c r="F20" i="309"/>
  <c r="F21" i="309"/>
  <c r="F22" i="309"/>
  <c r="F23" i="309"/>
  <c r="F24" i="309"/>
  <c r="F25" i="309"/>
  <c r="F26" i="309"/>
  <c r="F27" i="309"/>
  <c r="F28" i="309"/>
  <c r="F29" i="309"/>
  <c r="F30" i="309"/>
  <c r="F31" i="309"/>
  <c r="S9" i="307"/>
  <c r="S10" i="307"/>
  <c r="S11" i="307"/>
  <c r="S12" i="307"/>
  <c r="S13" i="307"/>
  <c r="S14" i="307"/>
  <c r="S15" i="307"/>
  <c r="S16" i="307"/>
  <c r="S17" i="307"/>
  <c r="S8" i="307"/>
  <c r="P8" i="307"/>
  <c r="P9" i="307"/>
  <c r="P10" i="307"/>
  <c r="P11" i="307"/>
  <c r="P12" i="307"/>
  <c r="P13" i="307"/>
  <c r="P14" i="307"/>
  <c r="P15" i="307"/>
  <c r="P16" i="307"/>
  <c r="P17" i="307"/>
  <c r="O8" i="307"/>
  <c r="O9" i="307"/>
  <c r="O10" i="307"/>
  <c r="O11" i="307"/>
  <c r="O12" i="307"/>
  <c r="O13" i="307"/>
  <c r="O14" i="307"/>
  <c r="O15" i="307"/>
  <c r="O16" i="307"/>
  <c r="O17" i="307"/>
  <c r="N8" i="307"/>
  <c r="N9" i="307"/>
  <c r="N10" i="307"/>
  <c r="N11" i="307"/>
  <c r="N12" i="307"/>
  <c r="N13" i="307"/>
  <c r="N14" i="307"/>
  <c r="N15" i="307"/>
  <c r="N16" i="307"/>
  <c r="N17" i="307"/>
  <c r="J8" i="307"/>
  <c r="J9" i="307"/>
  <c r="J10" i="307"/>
  <c r="J11" i="307"/>
  <c r="J12" i="307"/>
  <c r="J13" i="307"/>
  <c r="J14" i="307"/>
  <c r="J15" i="307"/>
  <c r="J16" i="307"/>
  <c r="J17" i="307"/>
  <c r="E7" i="306"/>
  <c r="E12" i="306" s="1"/>
  <c r="G7" i="306"/>
  <c r="H7" i="306"/>
  <c r="H12" i="306" s="1"/>
  <c r="I7" i="306"/>
  <c r="I12" i="306" s="1"/>
  <c r="D7" i="306"/>
  <c r="D12" i="306" s="1"/>
  <c r="L8" i="306"/>
  <c r="L9" i="306"/>
  <c r="L10" i="306"/>
  <c r="L11" i="306"/>
  <c r="K8" i="306"/>
  <c r="K9" i="306"/>
  <c r="K10" i="306"/>
  <c r="K11" i="306"/>
  <c r="J8" i="306"/>
  <c r="J9" i="306"/>
  <c r="J10" i="306"/>
  <c r="J11" i="306"/>
  <c r="F8" i="306"/>
  <c r="F9" i="306"/>
  <c r="F10" i="306"/>
  <c r="F11" i="306"/>
  <c r="E7" i="304"/>
  <c r="G7" i="304"/>
  <c r="H7" i="304"/>
  <c r="I7" i="304"/>
  <c r="D7" i="304"/>
  <c r="L8" i="304"/>
  <c r="L9" i="304"/>
  <c r="L10" i="304"/>
  <c r="L11" i="304"/>
  <c r="L12" i="304"/>
  <c r="L14" i="304"/>
  <c r="K8" i="304"/>
  <c r="K9" i="304"/>
  <c r="K10" i="304"/>
  <c r="K11" i="304"/>
  <c r="K12" i="304"/>
  <c r="K14" i="304"/>
  <c r="J8" i="304"/>
  <c r="J9" i="304"/>
  <c r="J10" i="304"/>
  <c r="J11" i="304"/>
  <c r="J12" i="304"/>
  <c r="J14" i="304"/>
  <c r="F8" i="304"/>
  <c r="F9" i="304"/>
  <c r="F10" i="304"/>
  <c r="F11" i="304"/>
  <c r="F12" i="304"/>
  <c r="F14" i="304"/>
  <c r="E6" i="305"/>
  <c r="G6" i="305"/>
  <c r="H6" i="305"/>
  <c r="I6" i="305"/>
  <c r="D6" i="305"/>
  <c r="L7" i="305"/>
  <c r="L8" i="305"/>
  <c r="L9" i="305"/>
  <c r="L10" i="305"/>
  <c r="L11" i="305"/>
  <c r="L12" i="305"/>
  <c r="L13" i="305"/>
  <c r="L14" i="305"/>
  <c r="L15" i="305"/>
  <c r="L16" i="305"/>
  <c r="L17" i="305"/>
  <c r="L18" i="305"/>
  <c r="L19" i="305"/>
  <c r="L20" i="305"/>
  <c r="L21" i="305"/>
  <c r="L22" i="305"/>
  <c r="K7" i="305"/>
  <c r="K8" i="305"/>
  <c r="K9" i="305"/>
  <c r="K10" i="305"/>
  <c r="K11" i="305"/>
  <c r="K12" i="305"/>
  <c r="K13" i="305"/>
  <c r="K14" i="305"/>
  <c r="K15" i="305"/>
  <c r="K16" i="305"/>
  <c r="K17" i="305"/>
  <c r="K18" i="305"/>
  <c r="K19" i="305"/>
  <c r="K20" i="305"/>
  <c r="K21" i="305"/>
  <c r="K22" i="305"/>
  <c r="J7" i="305"/>
  <c r="J8" i="305"/>
  <c r="J9" i="305"/>
  <c r="J10" i="305"/>
  <c r="J11" i="305"/>
  <c r="J12" i="305"/>
  <c r="J13" i="305"/>
  <c r="J14" i="305"/>
  <c r="J15" i="305"/>
  <c r="J16" i="305"/>
  <c r="J17" i="305"/>
  <c r="J18" i="305"/>
  <c r="J19" i="305"/>
  <c r="J20" i="305"/>
  <c r="J21" i="305"/>
  <c r="J22" i="305"/>
  <c r="F7" i="305"/>
  <c r="F8" i="305"/>
  <c r="F9" i="305"/>
  <c r="F10" i="305"/>
  <c r="F11" i="305"/>
  <c r="F12" i="305"/>
  <c r="F13" i="305"/>
  <c r="F14" i="305"/>
  <c r="F15" i="305"/>
  <c r="F16" i="305"/>
  <c r="F17" i="305"/>
  <c r="F18" i="305"/>
  <c r="F19" i="305"/>
  <c r="F20" i="305"/>
  <c r="F21" i="305"/>
  <c r="F22" i="305"/>
  <c r="S9" i="303"/>
  <c r="S10" i="303"/>
  <c r="S11" i="303"/>
  <c r="S12" i="303"/>
  <c r="S13" i="303"/>
  <c r="S14" i="303"/>
  <c r="S15" i="303"/>
  <c r="S16" i="303"/>
  <c r="S17" i="303"/>
  <c r="S8" i="303"/>
  <c r="P8" i="303"/>
  <c r="P9" i="303"/>
  <c r="P10" i="303"/>
  <c r="P11" i="303"/>
  <c r="P12" i="303"/>
  <c r="P13" i="303"/>
  <c r="P14" i="303"/>
  <c r="P15" i="303"/>
  <c r="P16" i="303"/>
  <c r="P17" i="303"/>
  <c r="O8" i="303"/>
  <c r="O9" i="303"/>
  <c r="O10" i="303"/>
  <c r="O11" i="303"/>
  <c r="O12" i="303"/>
  <c r="O13" i="303"/>
  <c r="O14" i="303"/>
  <c r="O15" i="303"/>
  <c r="O16" i="303"/>
  <c r="O17" i="303"/>
  <c r="N8" i="303"/>
  <c r="N9" i="303"/>
  <c r="N10" i="303"/>
  <c r="N11" i="303"/>
  <c r="N12" i="303"/>
  <c r="N13" i="303"/>
  <c r="N14" i="303"/>
  <c r="N15" i="303"/>
  <c r="N16" i="303"/>
  <c r="N17" i="303"/>
  <c r="J8" i="303"/>
  <c r="J9" i="303"/>
  <c r="J10" i="303"/>
  <c r="J11" i="303"/>
  <c r="J12" i="303"/>
  <c r="J13" i="303"/>
  <c r="J14" i="303"/>
  <c r="J15" i="303"/>
  <c r="J16" i="303"/>
  <c r="J17" i="303"/>
  <c r="E7" i="302"/>
  <c r="E11" i="302" s="1"/>
  <c r="G7" i="302"/>
  <c r="G11" i="302" s="1"/>
  <c r="H7" i="302"/>
  <c r="H11" i="302" s="1"/>
  <c r="I7" i="302"/>
  <c r="I11" i="302" s="1"/>
  <c r="D7" i="302"/>
  <c r="D11" i="302" s="1"/>
  <c r="L8" i="302"/>
  <c r="L9" i="302"/>
  <c r="L10" i="302"/>
  <c r="K8" i="302"/>
  <c r="K9" i="302"/>
  <c r="K10" i="302"/>
  <c r="J8" i="302"/>
  <c r="J9" i="302"/>
  <c r="J10" i="302"/>
  <c r="F8" i="302"/>
  <c r="F9" i="302"/>
  <c r="F7" i="302" s="1"/>
  <c r="F11" i="302" s="1"/>
  <c r="F10" i="302"/>
  <c r="E11" i="300"/>
  <c r="G11" i="300"/>
  <c r="H11" i="300"/>
  <c r="I11" i="300"/>
  <c r="D11" i="300"/>
  <c r="E7" i="300"/>
  <c r="G7" i="300"/>
  <c r="H7" i="300"/>
  <c r="I7" i="300"/>
  <c r="D7" i="300"/>
  <c r="L8" i="300"/>
  <c r="L9" i="300"/>
  <c r="L10" i="300"/>
  <c r="L12" i="300"/>
  <c r="L13" i="300"/>
  <c r="L14" i="300"/>
  <c r="L15" i="300"/>
  <c r="L16" i="300"/>
  <c r="L17" i="300"/>
  <c r="L18" i="300"/>
  <c r="L19" i="300"/>
  <c r="L20" i="300"/>
  <c r="L21" i="300"/>
  <c r="L22" i="300"/>
  <c r="L23" i="300"/>
  <c r="L24" i="300"/>
  <c r="L25" i="300"/>
  <c r="L26" i="300"/>
  <c r="L27" i="300"/>
  <c r="K8" i="300"/>
  <c r="K9" i="300"/>
  <c r="K10" i="300"/>
  <c r="K12" i="300"/>
  <c r="K13" i="300"/>
  <c r="K14" i="300"/>
  <c r="K15" i="300"/>
  <c r="K16" i="300"/>
  <c r="K17" i="300"/>
  <c r="K18" i="300"/>
  <c r="K19" i="300"/>
  <c r="K20" i="300"/>
  <c r="K21" i="300"/>
  <c r="K22" i="300"/>
  <c r="K23" i="300"/>
  <c r="K24" i="300"/>
  <c r="K25" i="300"/>
  <c r="K26" i="300"/>
  <c r="K27" i="300"/>
  <c r="J8" i="300"/>
  <c r="J9" i="300"/>
  <c r="J10" i="300"/>
  <c r="J12" i="300"/>
  <c r="J13" i="300"/>
  <c r="J14" i="300"/>
  <c r="J15" i="300"/>
  <c r="J16" i="300"/>
  <c r="J17" i="300"/>
  <c r="J18" i="300"/>
  <c r="J19" i="300"/>
  <c r="J20" i="300"/>
  <c r="J21" i="300"/>
  <c r="J22" i="300"/>
  <c r="J23" i="300"/>
  <c r="J24" i="300"/>
  <c r="J25" i="300"/>
  <c r="J26" i="300"/>
  <c r="J27" i="300"/>
  <c r="F8" i="300"/>
  <c r="F9" i="300"/>
  <c r="F10" i="300"/>
  <c r="F12" i="300"/>
  <c r="F11" i="300" s="1"/>
  <c r="F13" i="300"/>
  <c r="F14" i="300"/>
  <c r="F15" i="300"/>
  <c r="F16" i="300"/>
  <c r="F17" i="300"/>
  <c r="F18" i="300"/>
  <c r="F19" i="300"/>
  <c r="F20" i="300"/>
  <c r="F21" i="300"/>
  <c r="F22" i="300"/>
  <c r="F23" i="300"/>
  <c r="F24" i="300"/>
  <c r="F25" i="300"/>
  <c r="F26" i="300"/>
  <c r="F27" i="300"/>
  <c r="E6" i="301"/>
  <c r="G6" i="301"/>
  <c r="H6" i="301"/>
  <c r="I6" i="301"/>
  <c r="D6" i="301"/>
  <c r="L7" i="301"/>
  <c r="L8" i="301"/>
  <c r="L9" i="301"/>
  <c r="L10" i="301"/>
  <c r="L11" i="301"/>
  <c r="L12" i="301"/>
  <c r="L13" i="301"/>
  <c r="L14" i="301"/>
  <c r="L15" i="301"/>
  <c r="L16" i="301"/>
  <c r="L17" i="301"/>
  <c r="L18" i="301"/>
  <c r="L19" i="301"/>
  <c r="L20" i="301"/>
  <c r="L21" i="301"/>
  <c r="L22" i="301"/>
  <c r="L23" i="301"/>
  <c r="L24" i="301"/>
  <c r="L25" i="301"/>
  <c r="L26" i="301"/>
  <c r="L27" i="301"/>
  <c r="L28" i="301"/>
  <c r="L29" i="301"/>
  <c r="L30" i="301"/>
  <c r="L31" i="301"/>
  <c r="L32" i="301"/>
  <c r="K7" i="301"/>
  <c r="K8" i="301"/>
  <c r="K9" i="301"/>
  <c r="K10" i="301"/>
  <c r="K11" i="301"/>
  <c r="K12" i="301"/>
  <c r="K13" i="301"/>
  <c r="K14" i="301"/>
  <c r="K15" i="301"/>
  <c r="K16" i="301"/>
  <c r="K17" i="301"/>
  <c r="K18" i="301"/>
  <c r="K19" i="301"/>
  <c r="K20" i="301"/>
  <c r="K21" i="301"/>
  <c r="K22" i="301"/>
  <c r="K23" i="301"/>
  <c r="K24" i="301"/>
  <c r="K25" i="301"/>
  <c r="K26" i="301"/>
  <c r="K27" i="301"/>
  <c r="K28" i="301"/>
  <c r="K29" i="301"/>
  <c r="K30" i="301"/>
  <c r="K31" i="301"/>
  <c r="K32" i="301"/>
  <c r="J7" i="301"/>
  <c r="J8" i="301"/>
  <c r="J9" i="301"/>
  <c r="J10" i="301"/>
  <c r="J11" i="301"/>
  <c r="J12" i="301"/>
  <c r="J13" i="301"/>
  <c r="J14" i="301"/>
  <c r="J15" i="301"/>
  <c r="J16" i="301"/>
  <c r="J17" i="301"/>
  <c r="J18" i="301"/>
  <c r="J19" i="301"/>
  <c r="J20" i="301"/>
  <c r="J21" i="301"/>
  <c r="J22" i="301"/>
  <c r="J23" i="301"/>
  <c r="J24" i="301"/>
  <c r="J25" i="301"/>
  <c r="J26" i="301"/>
  <c r="J27" i="301"/>
  <c r="J28" i="301"/>
  <c r="J29" i="301"/>
  <c r="J30" i="301"/>
  <c r="J31" i="301"/>
  <c r="J32" i="301"/>
  <c r="F7" i="301"/>
  <c r="F8" i="301"/>
  <c r="F9" i="301"/>
  <c r="F10" i="301"/>
  <c r="F11" i="301"/>
  <c r="F12" i="301"/>
  <c r="F13" i="301"/>
  <c r="F14" i="301"/>
  <c r="F15" i="301"/>
  <c r="F16" i="301"/>
  <c r="F17" i="301"/>
  <c r="F18" i="301"/>
  <c r="F19" i="301"/>
  <c r="F20" i="301"/>
  <c r="F21" i="301"/>
  <c r="F22" i="301"/>
  <c r="F23" i="301"/>
  <c r="F24" i="301"/>
  <c r="F25" i="301"/>
  <c r="F26" i="301"/>
  <c r="F27" i="301"/>
  <c r="F28" i="301"/>
  <c r="F29" i="301"/>
  <c r="F30" i="301"/>
  <c r="F31" i="301"/>
  <c r="F32" i="301"/>
  <c r="S9" i="299"/>
  <c r="S10" i="299"/>
  <c r="S11" i="299"/>
  <c r="S8" i="299"/>
  <c r="P8" i="299"/>
  <c r="P9" i="299"/>
  <c r="P10" i="299"/>
  <c r="P11" i="299"/>
  <c r="O8" i="299"/>
  <c r="O9" i="299"/>
  <c r="O10" i="299"/>
  <c r="O11" i="299"/>
  <c r="N8" i="299"/>
  <c r="N9" i="299"/>
  <c r="N10" i="299"/>
  <c r="N11" i="299"/>
  <c r="J8" i="299"/>
  <c r="J9" i="299"/>
  <c r="J10" i="299"/>
  <c r="J11" i="299"/>
  <c r="E7" i="298"/>
  <c r="E10" i="298" s="1"/>
  <c r="G7" i="298"/>
  <c r="H7" i="298"/>
  <c r="H10" i="298" s="1"/>
  <c r="I7" i="298"/>
  <c r="I10" i="298" s="1"/>
  <c r="D7" i="298"/>
  <c r="D10" i="298" s="1"/>
  <c r="L8" i="298"/>
  <c r="L9" i="298"/>
  <c r="K8" i="298"/>
  <c r="K9" i="298"/>
  <c r="J8" i="298"/>
  <c r="J9" i="298"/>
  <c r="F8" i="298"/>
  <c r="F7" i="298" s="1"/>
  <c r="F10" i="298" s="1"/>
  <c r="F9" i="298"/>
  <c r="E7" i="296"/>
  <c r="G7" i="296"/>
  <c r="H7" i="296"/>
  <c r="I7" i="296"/>
  <c r="D7" i="296"/>
  <c r="L8" i="296"/>
  <c r="L10" i="296"/>
  <c r="K8" i="296"/>
  <c r="K10" i="296"/>
  <c r="J8" i="296"/>
  <c r="J10" i="296"/>
  <c r="F8" i="296"/>
  <c r="F7" i="296" s="1"/>
  <c r="F10" i="296"/>
  <c r="E6" i="297"/>
  <c r="G6" i="297"/>
  <c r="H6" i="297"/>
  <c r="I6" i="297"/>
  <c r="D6" i="297"/>
  <c r="L7" i="297"/>
  <c r="K7" i="297"/>
  <c r="J7" i="297"/>
  <c r="F7" i="297"/>
  <c r="F6" i="297" s="1"/>
  <c r="S9" i="295"/>
  <c r="S10" i="295"/>
  <c r="S11" i="295"/>
  <c r="S12" i="295"/>
  <c r="S13" i="295"/>
  <c r="S14" i="295"/>
  <c r="S15" i="295"/>
  <c r="S16" i="295"/>
  <c r="S17" i="295"/>
  <c r="S18" i="295"/>
  <c r="S8" i="295"/>
  <c r="P8" i="295"/>
  <c r="P9" i="295"/>
  <c r="P10" i="295"/>
  <c r="P11" i="295"/>
  <c r="P12" i="295"/>
  <c r="P13" i="295"/>
  <c r="P14" i="295"/>
  <c r="P15" i="295"/>
  <c r="P16" i="295"/>
  <c r="P17" i="295"/>
  <c r="P18" i="295"/>
  <c r="O8" i="295"/>
  <c r="O9" i="295"/>
  <c r="O10" i="295"/>
  <c r="O11" i="295"/>
  <c r="O12" i="295"/>
  <c r="O13" i="295"/>
  <c r="O14" i="295"/>
  <c r="O15" i="295"/>
  <c r="O16" i="295"/>
  <c r="O17" i="295"/>
  <c r="O18" i="295"/>
  <c r="N8" i="295"/>
  <c r="N9" i="295"/>
  <c r="N10" i="295"/>
  <c r="N11" i="295"/>
  <c r="N12" i="295"/>
  <c r="N13" i="295"/>
  <c r="N14" i="295"/>
  <c r="N15" i="295"/>
  <c r="N16" i="295"/>
  <c r="N17" i="295"/>
  <c r="N18" i="295"/>
  <c r="J8" i="295"/>
  <c r="J9" i="295"/>
  <c r="J10" i="295"/>
  <c r="J11" i="295"/>
  <c r="J12" i="295"/>
  <c r="J13" i="295"/>
  <c r="J14" i="295"/>
  <c r="J15" i="295"/>
  <c r="J16" i="295"/>
  <c r="J17" i="295"/>
  <c r="J18" i="295"/>
  <c r="E7" i="294"/>
  <c r="E13" i="294" s="1"/>
  <c r="G7" i="294"/>
  <c r="H7" i="294"/>
  <c r="H13" i="294" s="1"/>
  <c r="I7" i="294"/>
  <c r="I13" i="294" s="1"/>
  <c r="D7" i="294"/>
  <c r="D13" i="294" s="1"/>
  <c r="L8" i="294"/>
  <c r="L9" i="294"/>
  <c r="L10" i="294"/>
  <c r="L11" i="294"/>
  <c r="L12" i="294"/>
  <c r="K8" i="294"/>
  <c r="K9" i="294"/>
  <c r="K10" i="294"/>
  <c r="K11" i="294"/>
  <c r="K12" i="294"/>
  <c r="J8" i="294"/>
  <c r="J9" i="294"/>
  <c r="J10" i="294"/>
  <c r="J11" i="294"/>
  <c r="J12" i="294"/>
  <c r="F8" i="294"/>
  <c r="F7" i="294" s="1"/>
  <c r="F13" i="294" s="1"/>
  <c r="F9" i="294"/>
  <c r="F10" i="294"/>
  <c r="F11" i="294"/>
  <c r="F12" i="294"/>
  <c r="E7" i="292"/>
  <c r="G7" i="292"/>
  <c r="H7" i="292"/>
  <c r="I7" i="292"/>
  <c r="D7" i="292"/>
  <c r="L8" i="292"/>
  <c r="L10" i="292"/>
  <c r="K8" i="292"/>
  <c r="K10" i="292"/>
  <c r="J8" i="292"/>
  <c r="J10" i="292"/>
  <c r="F8" i="292"/>
  <c r="F7" i="292" s="1"/>
  <c r="F10" i="292"/>
  <c r="E6" i="293"/>
  <c r="G6" i="293"/>
  <c r="H6" i="293"/>
  <c r="I6" i="293"/>
  <c r="D6" i="293"/>
  <c r="L7" i="293"/>
  <c r="K7" i="293"/>
  <c r="J7" i="293"/>
  <c r="F7" i="293"/>
  <c r="F6" i="293" s="1"/>
  <c r="S9" i="291"/>
  <c r="S10" i="291"/>
  <c r="S11" i="291"/>
  <c r="S12" i="291"/>
  <c r="S13" i="291"/>
  <c r="S14" i="291"/>
  <c r="S15" i="291"/>
  <c r="S16" i="291"/>
  <c r="S17" i="291"/>
  <c r="S8" i="291"/>
  <c r="P8" i="291"/>
  <c r="P9" i="291"/>
  <c r="P10" i="291"/>
  <c r="P11" i="291"/>
  <c r="P12" i="291"/>
  <c r="P13" i="291"/>
  <c r="P14" i="291"/>
  <c r="P15" i="291"/>
  <c r="P16" i="291"/>
  <c r="P17" i="291"/>
  <c r="O8" i="291"/>
  <c r="O9" i="291"/>
  <c r="O10" i="291"/>
  <c r="O11" i="291"/>
  <c r="O12" i="291"/>
  <c r="O13" i="291"/>
  <c r="O14" i="291"/>
  <c r="O15" i="291"/>
  <c r="O16" i="291"/>
  <c r="O17" i="291"/>
  <c r="N8" i="291"/>
  <c r="N9" i="291"/>
  <c r="N10" i="291"/>
  <c r="N11" i="291"/>
  <c r="N12" i="291"/>
  <c r="N13" i="291"/>
  <c r="N14" i="291"/>
  <c r="N15" i="291"/>
  <c r="N16" i="291"/>
  <c r="N17" i="291"/>
  <c r="J8" i="291"/>
  <c r="J9" i="291"/>
  <c r="J10" i="291"/>
  <c r="J11" i="291"/>
  <c r="J12" i="291"/>
  <c r="J13" i="291"/>
  <c r="J14" i="291"/>
  <c r="J15" i="291"/>
  <c r="J16" i="291"/>
  <c r="J17" i="291"/>
  <c r="E7" i="290"/>
  <c r="E12" i="290" s="1"/>
  <c r="G7" i="290"/>
  <c r="H7" i="290"/>
  <c r="H12" i="290" s="1"/>
  <c r="I7" i="290"/>
  <c r="I12" i="290" s="1"/>
  <c r="D7" i="290"/>
  <c r="D12" i="290" s="1"/>
  <c r="L8" i="290"/>
  <c r="L9" i="290"/>
  <c r="L10" i="290"/>
  <c r="L11" i="290"/>
  <c r="K8" i="290"/>
  <c r="K9" i="290"/>
  <c r="K10" i="290"/>
  <c r="K11" i="290"/>
  <c r="J8" i="290"/>
  <c r="J9" i="290"/>
  <c r="J10" i="290"/>
  <c r="J11" i="290"/>
  <c r="F8" i="290"/>
  <c r="F9" i="290"/>
  <c r="F10" i="290"/>
  <c r="F11" i="290"/>
  <c r="E7" i="288"/>
  <c r="G7" i="288"/>
  <c r="H7" i="288"/>
  <c r="I7" i="288"/>
  <c r="D7" i="288"/>
  <c r="L8" i="288"/>
  <c r="L10" i="288"/>
  <c r="K8" i="288"/>
  <c r="K10" i="288"/>
  <c r="J8" i="288"/>
  <c r="J10" i="288"/>
  <c r="F8" i="288"/>
  <c r="F7" i="288" s="1"/>
  <c r="F10" i="288"/>
  <c r="E6" i="289"/>
  <c r="G6" i="289"/>
  <c r="H6" i="289"/>
  <c r="I6" i="289"/>
  <c r="D6" i="289"/>
  <c r="L7" i="289"/>
  <c r="K7" i="289"/>
  <c r="J7" i="289"/>
  <c r="F7" i="289"/>
  <c r="F6" i="289" s="1"/>
  <c r="S9" i="287"/>
  <c r="S10" i="287"/>
  <c r="S11" i="287"/>
  <c r="S12" i="287"/>
  <c r="S13" i="287"/>
  <c r="S14" i="287"/>
  <c r="S15" i="287"/>
  <c r="S16" i="287"/>
  <c r="S17" i="287"/>
  <c r="S18" i="287"/>
  <c r="S19" i="287"/>
  <c r="S20" i="287"/>
  <c r="S21" i="287"/>
  <c r="S22" i="287"/>
  <c r="S23" i="287"/>
  <c r="S24" i="287"/>
  <c r="S25" i="287"/>
  <c r="S26" i="287"/>
  <c r="S27" i="287"/>
  <c r="S28" i="287"/>
  <c r="S29" i="287"/>
  <c r="S30" i="287"/>
  <c r="S31" i="287"/>
  <c r="S32" i="287"/>
  <c r="S33" i="287"/>
  <c r="S34" i="287"/>
  <c r="S35" i="287"/>
  <c r="S36" i="287"/>
  <c r="S37" i="287"/>
  <c r="S8" i="287"/>
  <c r="P8" i="287"/>
  <c r="P9" i="287"/>
  <c r="P10" i="287"/>
  <c r="P11" i="287"/>
  <c r="P12" i="287"/>
  <c r="P13" i="287"/>
  <c r="P14" i="287"/>
  <c r="P15" i="287"/>
  <c r="P16" i="287"/>
  <c r="P17" i="287"/>
  <c r="P18" i="287"/>
  <c r="P19" i="287"/>
  <c r="P20" i="287"/>
  <c r="P21" i="287"/>
  <c r="P22" i="287"/>
  <c r="P23" i="287"/>
  <c r="P24" i="287"/>
  <c r="P25" i="287"/>
  <c r="P26" i="287"/>
  <c r="P27" i="287"/>
  <c r="P28" i="287"/>
  <c r="P29" i="287"/>
  <c r="P30" i="287"/>
  <c r="P31" i="287"/>
  <c r="P32" i="287"/>
  <c r="P33" i="287"/>
  <c r="P34" i="287"/>
  <c r="P35" i="287"/>
  <c r="P36" i="287"/>
  <c r="P37" i="287"/>
  <c r="O8" i="287"/>
  <c r="O9" i="287"/>
  <c r="O10" i="287"/>
  <c r="O11" i="287"/>
  <c r="O12" i="287"/>
  <c r="O13" i="287"/>
  <c r="O14" i="287"/>
  <c r="O15" i="287"/>
  <c r="O16" i="287"/>
  <c r="O17" i="287"/>
  <c r="O18" i="287"/>
  <c r="O19" i="287"/>
  <c r="O20" i="287"/>
  <c r="O21" i="287"/>
  <c r="O22" i="287"/>
  <c r="O23" i="287"/>
  <c r="O24" i="287"/>
  <c r="O25" i="287"/>
  <c r="O26" i="287"/>
  <c r="O27" i="287"/>
  <c r="O28" i="287"/>
  <c r="O29" i="287"/>
  <c r="O30" i="287"/>
  <c r="O31" i="287"/>
  <c r="O32" i="287"/>
  <c r="O33" i="287"/>
  <c r="O34" i="287"/>
  <c r="O35" i="287"/>
  <c r="O36" i="287"/>
  <c r="O37" i="287"/>
  <c r="N8" i="287"/>
  <c r="N9" i="287"/>
  <c r="N10" i="287"/>
  <c r="N11" i="287"/>
  <c r="N12" i="287"/>
  <c r="N13" i="287"/>
  <c r="N14" i="287"/>
  <c r="N15" i="287"/>
  <c r="N16" i="287"/>
  <c r="N17" i="287"/>
  <c r="N18" i="287"/>
  <c r="N19" i="287"/>
  <c r="N20" i="287"/>
  <c r="N21" i="287"/>
  <c r="N22" i="287"/>
  <c r="N23" i="287"/>
  <c r="N24" i="287"/>
  <c r="N25" i="287"/>
  <c r="N26" i="287"/>
  <c r="N27" i="287"/>
  <c r="N28" i="287"/>
  <c r="N29" i="287"/>
  <c r="N30" i="287"/>
  <c r="N31" i="287"/>
  <c r="N32" i="287"/>
  <c r="N33" i="287"/>
  <c r="N34" i="287"/>
  <c r="N35" i="287"/>
  <c r="N36" i="287"/>
  <c r="N37" i="287"/>
  <c r="J8" i="287"/>
  <c r="J9" i="287"/>
  <c r="J10" i="287"/>
  <c r="J11" i="287"/>
  <c r="J12" i="287"/>
  <c r="J13" i="287"/>
  <c r="J14" i="287"/>
  <c r="J15" i="287"/>
  <c r="J16" i="287"/>
  <c r="J17" i="287"/>
  <c r="J18" i="287"/>
  <c r="J19" i="287"/>
  <c r="J20" i="287"/>
  <c r="J21" i="287"/>
  <c r="J22" i="287"/>
  <c r="J23" i="287"/>
  <c r="J24" i="287"/>
  <c r="J25" i="287"/>
  <c r="J26" i="287"/>
  <c r="J27" i="287"/>
  <c r="J28" i="287"/>
  <c r="J29" i="287"/>
  <c r="J30" i="287"/>
  <c r="J31" i="287"/>
  <c r="J32" i="287"/>
  <c r="J33" i="287"/>
  <c r="J34" i="287"/>
  <c r="J35" i="287"/>
  <c r="J36" i="287"/>
  <c r="J37" i="287"/>
  <c r="E7" i="286"/>
  <c r="E14" i="286" s="1"/>
  <c r="G7" i="286"/>
  <c r="H7" i="286"/>
  <c r="H14" i="286" s="1"/>
  <c r="I7" i="286"/>
  <c r="I14" i="286" s="1"/>
  <c r="D7" i="286"/>
  <c r="D14" i="286" s="1"/>
  <c r="L8" i="286"/>
  <c r="L9" i="286"/>
  <c r="L10" i="286"/>
  <c r="L11" i="286"/>
  <c r="L12" i="286"/>
  <c r="L13" i="286"/>
  <c r="K8" i="286"/>
  <c r="K9" i="286"/>
  <c r="K10" i="286"/>
  <c r="K11" i="286"/>
  <c r="K12" i="286"/>
  <c r="K13" i="286"/>
  <c r="J8" i="286"/>
  <c r="J9" i="286"/>
  <c r="J10" i="286"/>
  <c r="J11" i="286"/>
  <c r="J12" i="286"/>
  <c r="J13" i="286"/>
  <c r="F8" i="286"/>
  <c r="F9" i="286"/>
  <c r="F10" i="286"/>
  <c r="F11" i="286"/>
  <c r="F12" i="286"/>
  <c r="F13" i="286"/>
  <c r="E7" i="284"/>
  <c r="G7" i="284"/>
  <c r="H7" i="284"/>
  <c r="I7" i="284"/>
  <c r="D7" i="284"/>
  <c r="L8" i="284"/>
  <c r="L9" i="284"/>
  <c r="L11" i="284"/>
  <c r="K8" i="284"/>
  <c r="K9" i="284"/>
  <c r="K11" i="284"/>
  <c r="J8" i="284"/>
  <c r="J9" i="284"/>
  <c r="J11" i="284"/>
  <c r="F8" i="284"/>
  <c r="F7" i="284" s="1"/>
  <c r="F9" i="284"/>
  <c r="F11" i="284"/>
  <c r="E6" i="285"/>
  <c r="G6" i="285"/>
  <c r="H6" i="285"/>
  <c r="I6" i="285"/>
  <c r="D6" i="285"/>
  <c r="L7" i="285"/>
  <c r="L8" i="285"/>
  <c r="L9" i="285"/>
  <c r="L10" i="285"/>
  <c r="L11" i="285"/>
  <c r="L12" i="285"/>
  <c r="L13" i="285"/>
  <c r="L14" i="285"/>
  <c r="L15" i="285"/>
  <c r="L16" i="285"/>
  <c r="L17" i="285"/>
  <c r="L18" i="285"/>
  <c r="L19" i="285"/>
  <c r="L20" i="285"/>
  <c r="L21" i="285"/>
  <c r="L22" i="285"/>
  <c r="L23" i="285"/>
  <c r="L24" i="285"/>
  <c r="L25" i="285"/>
  <c r="L26" i="285"/>
  <c r="L27" i="285"/>
  <c r="L28" i="285"/>
  <c r="L29" i="285"/>
  <c r="L30" i="285"/>
  <c r="L31" i="285"/>
  <c r="K7" i="285"/>
  <c r="K8" i="285"/>
  <c r="K9" i="285"/>
  <c r="K10" i="285"/>
  <c r="K11" i="285"/>
  <c r="K12" i="285"/>
  <c r="K13" i="285"/>
  <c r="K14" i="285"/>
  <c r="K15" i="285"/>
  <c r="K16" i="285"/>
  <c r="K17" i="285"/>
  <c r="K18" i="285"/>
  <c r="K19" i="285"/>
  <c r="K20" i="285"/>
  <c r="K21" i="285"/>
  <c r="K22" i="285"/>
  <c r="K23" i="285"/>
  <c r="K24" i="285"/>
  <c r="K25" i="285"/>
  <c r="K26" i="285"/>
  <c r="K27" i="285"/>
  <c r="K28" i="285"/>
  <c r="K29" i="285"/>
  <c r="K30" i="285"/>
  <c r="K31" i="285"/>
  <c r="J7" i="285"/>
  <c r="J8" i="285"/>
  <c r="J9" i="285"/>
  <c r="J10" i="285"/>
  <c r="J11" i="285"/>
  <c r="J12" i="285"/>
  <c r="J13" i="285"/>
  <c r="J14" i="285"/>
  <c r="J15" i="285"/>
  <c r="J16" i="285"/>
  <c r="J17" i="285"/>
  <c r="J18" i="285"/>
  <c r="J19" i="285"/>
  <c r="J20" i="285"/>
  <c r="J21" i="285"/>
  <c r="J22" i="285"/>
  <c r="J23" i="285"/>
  <c r="J24" i="285"/>
  <c r="J25" i="285"/>
  <c r="J26" i="285"/>
  <c r="J27" i="285"/>
  <c r="J28" i="285"/>
  <c r="J29" i="285"/>
  <c r="J30" i="285"/>
  <c r="J31" i="285"/>
  <c r="F7" i="285"/>
  <c r="F8" i="285"/>
  <c r="F9" i="285"/>
  <c r="F10" i="285"/>
  <c r="F11" i="285"/>
  <c r="F12" i="285"/>
  <c r="F13" i="285"/>
  <c r="F14" i="285"/>
  <c r="F15" i="285"/>
  <c r="F16" i="285"/>
  <c r="F17" i="285"/>
  <c r="F18" i="285"/>
  <c r="F19" i="285"/>
  <c r="F20" i="285"/>
  <c r="F21" i="285"/>
  <c r="F22" i="285"/>
  <c r="F23" i="285"/>
  <c r="F24" i="285"/>
  <c r="F25" i="285"/>
  <c r="F26" i="285"/>
  <c r="F27" i="285"/>
  <c r="F28" i="285"/>
  <c r="F29" i="285"/>
  <c r="F30" i="285"/>
  <c r="F31" i="285"/>
  <c r="S9" i="283"/>
  <c r="S10" i="283"/>
  <c r="S11" i="283"/>
  <c r="S12" i="283"/>
  <c r="S13" i="283"/>
  <c r="S14" i="283"/>
  <c r="S15" i="283"/>
  <c r="S16" i="283"/>
  <c r="S17" i="283"/>
  <c r="S18" i="283"/>
  <c r="S8" i="283"/>
  <c r="P8" i="283"/>
  <c r="P9" i="283"/>
  <c r="P10" i="283"/>
  <c r="P11" i="283"/>
  <c r="P12" i="283"/>
  <c r="P13" i="283"/>
  <c r="P14" i="283"/>
  <c r="P15" i="283"/>
  <c r="P16" i="283"/>
  <c r="P17" i="283"/>
  <c r="P18" i="283"/>
  <c r="O8" i="283"/>
  <c r="O9" i="283"/>
  <c r="O10" i="283"/>
  <c r="O11" i="283"/>
  <c r="O12" i="283"/>
  <c r="O13" i="283"/>
  <c r="O14" i="283"/>
  <c r="O15" i="283"/>
  <c r="O16" i="283"/>
  <c r="O17" i="283"/>
  <c r="O18" i="283"/>
  <c r="N8" i="283"/>
  <c r="N9" i="283"/>
  <c r="N10" i="283"/>
  <c r="N11" i="283"/>
  <c r="N12" i="283"/>
  <c r="N13" i="283"/>
  <c r="N14" i="283"/>
  <c r="N15" i="283"/>
  <c r="N16" i="283"/>
  <c r="N17" i="283"/>
  <c r="N18" i="283"/>
  <c r="J8" i="283"/>
  <c r="J9" i="283"/>
  <c r="J10" i="283"/>
  <c r="J11" i="283"/>
  <c r="J12" i="283"/>
  <c r="J13" i="283"/>
  <c r="J14" i="283"/>
  <c r="J15" i="283"/>
  <c r="J16" i="283"/>
  <c r="J17" i="283"/>
  <c r="J18" i="283"/>
  <c r="E7" i="282"/>
  <c r="E11" i="282" s="1"/>
  <c r="G7" i="282"/>
  <c r="H7" i="282"/>
  <c r="H11" i="282" s="1"/>
  <c r="I7" i="282"/>
  <c r="I11" i="282" s="1"/>
  <c r="D7" i="282"/>
  <c r="D11" i="282" s="1"/>
  <c r="L8" i="282"/>
  <c r="L9" i="282"/>
  <c r="L10" i="282"/>
  <c r="K8" i="282"/>
  <c r="K9" i="282"/>
  <c r="K10" i="282"/>
  <c r="J8" i="282"/>
  <c r="J9" i="282"/>
  <c r="J10" i="282"/>
  <c r="F8" i="282"/>
  <c r="F9" i="282"/>
  <c r="F7" i="282" s="1"/>
  <c r="F11" i="282" s="1"/>
  <c r="F10" i="282"/>
  <c r="E7" i="280"/>
  <c r="G7" i="280"/>
  <c r="H7" i="280"/>
  <c r="I7" i="280"/>
  <c r="D7" i="280"/>
  <c r="L8" i="280"/>
  <c r="L10" i="280"/>
  <c r="K8" i="280"/>
  <c r="K10" i="280"/>
  <c r="J8" i="280"/>
  <c r="J10" i="280"/>
  <c r="F8" i="280"/>
  <c r="F7" i="280" s="1"/>
  <c r="F10" i="280"/>
  <c r="E6" i="281"/>
  <c r="G6" i="281"/>
  <c r="H6" i="281"/>
  <c r="I6" i="281"/>
  <c r="D6" i="281"/>
  <c r="L7" i="281"/>
  <c r="L8" i="281"/>
  <c r="L9" i="281"/>
  <c r="L10" i="281"/>
  <c r="L11" i="281"/>
  <c r="L12" i="281"/>
  <c r="L13" i="281"/>
  <c r="L14" i="281"/>
  <c r="L15" i="281"/>
  <c r="L16" i="281"/>
  <c r="L17" i="281"/>
  <c r="L18" i="281"/>
  <c r="L19" i="281"/>
  <c r="L20" i="281"/>
  <c r="L21" i="281"/>
  <c r="L22" i="281"/>
  <c r="L23" i="281"/>
  <c r="L24" i="281"/>
  <c r="L25" i="281"/>
  <c r="L26" i="281"/>
  <c r="L27" i="281"/>
  <c r="L28" i="281"/>
  <c r="L29" i="281"/>
  <c r="L30" i="281"/>
  <c r="L31" i="281"/>
  <c r="K7" i="281"/>
  <c r="K8" i="281"/>
  <c r="K9" i="281"/>
  <c r="K10" i="281"/>
  <c r="K11" i="281"/>
  <c r="K12" i="281"/>
  <c r="K13" i="281"/>
  <c r="K14" i="281"/>
  <c r="K15" i="281"/>
  <c r="K16" i="281"/>
  <c r="K17" i="281"/>
  <c r="K18" i="281"/>
  <c r="K19" i="281"/>
  <c r="K20" i="281"/>
  <c r="K21" i="281"/>
  <c r="K22" i="281"/>
  <c r="K23" i="281"/>
  <c r="K24" i="281"/>
  <c r="K25" i="281"/>
  <c r="K26" i="281"/>
  <c r="K27" i="281"/>
  <c r="K28" i="281"/>
  <c r="K29" i="281"/>
  <c r="K30" i="281"/>
  <c r="K31" i="281"/>
  <c r="J7" i="281"/>
  <c r="J8" i="281"/>
  <c r="J9" i="281"/>
  <c r="J10" i="281"/>
  <c r="J11" i="281"/>
  <c r="J12" i="281"/>
  <c r="J13" i="281"/>
  <c r="J14" i="281"/>
  <c r="J15" i="281"/>
  <c r="J16" i="281"/>
  <c r="J17" i="281"/>
  <c r="J18" i="281"/>
  <c r="J19" i="281"/>
  <c r="J20" i="281"/>
  <c r="J21" i="281"/>
  <c r="J22" i="281"/>
  <c r="J23" i="281"/>
  <c r="J24" i="281"/>
  <c r="J25" i="281"/>
  <c r="J26" i="281"/>
  <c r="J27" i="281"/>
  <c r="J28" i="281"/>
  <c r="J29" i="281"/>
  <c r="J30" i="281"/>
  <c r="J31" i="281"/>
  <c r="F7" i="281"/>
  <c r="F8" i="281"/>
  <c r="F9" i="281"/>
  <c r="F10" i="281"/>
  <c r="F11" i="281"/>
  <c r="F12" i="281"/>
  <c r="F13" i="281"/>
  <c r="F14" i="281"/>
  <c r="F15" i="281"/>
  <c r="F16" i="281"/>
  <c r="F17" i="281"/>
  <c r="F18" i="281"/>
  <c r="F19" i="281"/>
  <c r="F20" i="281"/>
  <c r="F21" i="281"/>
  <c r="F22" i="281"/>
  <c r="F23" i="281"/>
  <c r="F24" i="281"/>
  <c r="F25" i="281"/>
  <c r="F26" i="281"/>
  <c r="F27" i="281"/>
  <c r="F28" i="281"/>
  <c r="F29" i="281"/>
  <c r="F30" i="281"/>
  <c r="F31" i="281"/>
  <c r="S9" i="279"/>
  <c r="S10" i="279"/>
  <c r="S11" i="279"/>
  <c r="S12" i="279"/>
  <c r="S13" i="279"/>
  <c r="S14" i="279"/>
  <c r="S15" i="279"/>
  <c r="S16" i="279"/>
  <c r="S17" i="279"/>
  <c r="S18" i="279"/>
  <c r="S19" i="279"/>
  <c r="S20" i="279"/>
  <c r="S21" i="279"/>
  <c r="S22" i="279"/>
  <c r="S23" i="279"/>
  <c r="S24" i="279"/>
  <c r="S25" i="279"/>
  <c r="S26" i="279"/>
  <c r="S27" i="279"/>
  <c r="S28" i="279"/>
  <c r="S29" i="279"/>
  <c r="S8" i="279"/>
  <c r="P8" i="279"/>
  <c r="P9" i="279"/>
  <c r="P10" i="279"/>
  <c r="P11" i="279"/>
  <c r="P12" i="279"/>
  <c r="P13" i="279"/>
  <c r="P14" i="279"/>
  <c r="P15" i="279"/>
  <c r="P16" i="279"/>
  <c r="P17" i="279"/>
  <c r="P18" i="279"/>
  <c r="P19" i="279"/>
  <c r="P20" i="279"/>
  <c r="P21" i="279"/>
  <c r="P22" i="279"/>
  <c r="P23" i="279"/>
  <c r="P24" i="279"/>
  <c r="P25" i="279"/>
  <c r="P26" i="279"/>
  <c r="P27" i="279"/>
  <c r="P28" i="279"/>
  <c r="P29" i="279"/>
  <c r="O8" i="279"/>
  <c r="O9" i="279"/>
  <c r="O10" i="279"/>
  <c r="O11" i="279"/>
  <c r="O12" i="279"/>
  <c r="O13" i="279"/>
  <c r="O14" i="279"/>
  <c r="O15" i="279"/>
  <c r="O16" i="279"/>
  <c r="O17" i="279"/>
  <c r="O18" i="279"/>
  <c r="O19" i="279"/>
  <c r="O20" i="279"/>
  <c r="O21" i="279"/>
  <c r="O22" i="279"/>
  <c r="O23" i="279"/>
  <c r="O24" i="279"/>
  <c r="O25" i="279"/>
  <c r="O26" i="279"/>
  <c r="O27" i="279"/>
  <c r="O28" i="279"/>
  <c r="O29" i="279"/>
  <c r="N8" i="279"/>
  <c r="N9" i="279"/>
  <c r="N10" i="279"/>
  <c r="N11" i="279"/>
  <c r="N12" i="279"/>
  <c r="N13" i="279"/>
  <c r="N14" i="279"/>
  <c r="N15" i="279"/>
  <c r="N16" i="279"/>
  <c r="N17" i="279"/>
  <c r="N18" i="279"/>
  <c r="N19" i="279"/>
  <c r="N20" i="279"/>
  <c r="N21" i="279"/>
  <c r="N22" i="279"/>
  <c r="N23" i="279"/>
  <c r="N24" i="279"/>
  <c r="N25" i="279"/>
  <c r="N26" i="279"/>
  <c r="N27" i="279"/>
  <c r="N28" i="279"/>
  <c r="N29" i="279"/>
  <c r="J8" i="279"/>
  <c r="J9" i="279"/>
  <c r="J10" i="279"/>
  <c r="J11" i="279"/>
  <c r="J12" i="279"/>
  <c r="J13" i="279"/>
  <c r="J14" i="279"/>
  <c r="J15" i="279"/>
  <c r="J16" i="279"/>
  <c r="J17" i="279"/>
  <c r="J18" i="279"/>
  <c r="J19" i="279"/>
  <c r="J20" i="279"/>
  <c r="J21" i="279"/>
  <c r="J22" i="279"/>
  <c r="J23" i="279"/>
  <c r="J24" i="279"/>
  <c r="J25" i="279"/>
  <c r="J26" i="279"/>
  <c r="J27" i="279"/>
  <c r="J28" i="279"/>
  <c r="J29" i="279"/>
  <c r="E7" i="278"/>
  <c r="E15" i="278" s="1"/>
  <c r="G7" i="278"/>
  <c r="G15" i="278" s="1"/>
  <c r="H7" i="278"/>
  <c r="H15" i="278" s="1"/>
  <c r="I7" i="278"/>
  <c r="I15" i="278" s="1"/>
  <c r="D7" i="278"/>
  <c r="D15" i="278" s="1"/>
  <c r="L8" i="278"/>
  <c r="L9" i="278"/>
  <c r="L10" i="278"/>
  <c r="L11" i="278"/>
  <c r="L12" i="278"/>
  <c r="L13" i="278"/>
  <c r="L14" i="278"/>
  <c r="K8" i="278"/>
  <c r="K9" i="278"/>
  <c r="K10" i="278"/>
  <c r="K11" i="278"/>
  <c r="K12" i="278"/>
  <c r="K13" i="278"/>
  <c r="K14" i="278"/>
  <c r="J8" i="278"/>
  <c r="J9" i="278"/>
  <c r="J10" i="278"/>
  <c r="J11" i="278"/>
  <c r="J12" i="278"/>
  <c r="J13" i="278"/>
  <c r="J14" i="278"/>
  <c r="F8" i="278"/>
  <c r="F9" i="278"/>
  <c r="F10" i="278"/>
  <c r="F11" i="278"/>
  <c r="F12" i="278"/>
  <c r="F13" i="278"/>
  <c r="F14" i="278"/>
  <c r="E10" i="276"/>
  <c r="G10" i="276"/>
  <c r="H10" i="276"/>
  <c r="I10" i="276"/>
  <c r="D10" i="276"/>
  <c r="E7" i="276"/>
  <c r="G7" i="276"/>
  <c r="H7" i="276"/>
  <c r="I7" i="276"/>
  <c r="D7" i="276"/>
  <c r="L8" i="276"/>
  <c r="L9" i="276"/>
  <c r="L11" i="276"/>
  <c r="L12" i="276"/>
  <c r="L13" i="276"/>
  <c r="L14" i="276"/>
  <c r="L15" i="276"/>
  <c r="L16" i="276"/>
  <c r="L17" i="276"/>
  <c r="L18" i="276"/>
  <c r="L19" i="276"/>
  <c r="L20" i="276"/>
  <c r="L21" i="276"/>
  <c r="L22" i="276"/>
  <c r="L23" i="276"/>
  <c r="L24" i="276"/>
  <c r="L25" i="276"/>
  <c r="L26" i="276"/>
  <c r="L27" i="276"/>
  <c r="L28" i="276"/>
  <c r="L29" i="276"/>
  <c r="L30" i="276"/>
  <c r="L31" i="276"/>
  <c r="L32" i="276"/>
  <c r="L33" i="276"/>
  <c r="L34" i="276"/>
  <c r="L35" i="276"/>
  <c r="L36" i="276"/>
  <c r="L37" i="276"/>
  <c r="K8" i="276"/>
  <c r="K9" i="276"/>
  <c r="K11" i="276"/>
  <c r="K12" i="276"/>
  <c r="K13" i="276"/>
  <c r="K14" i="276"/>
  <c r="K15" i="276"/>
  <c r="K16" i="276"/>
  <c r="K17" i="276"/>
  <c r="K18" i="276"/>
  <c r="K19" i="276"/>
  <c r="K20" i="276"/>
  <c r="K21" i="276"/>
  <c r="K22" i="276"/>
  <c r="K23" i="276"/>
  <c r="K24" i="276"/>
  <c r="K25" i="276"/>
  <c r="K26" i="276"/>
  <c r="K27" i="276"/>
  <c r="K28" i="276"/>
  <c r="K29" i="276"/>
  <c r="K30" i="276"/>
  <c r="K31" i="276"/>
  <c r="K32" i="276"/>
  <c r="K33" i="276"/>
  <c r="K34" i="276"/>
  <c r="K35" i="276"/>
  <c r="K36" i="276"/>
  <c r="K37" i="276"/>
  <c r="J8" i="276"/>
  <c r="J9" i="276"/>
  <c r="J11" i="276"/>
  <c r="J12" i="276"/>
  <c r="J13" i="276"/>
  <c r="J14" i="276"/>
  <c r="J15" i="276"/>
  <c r="J16" i="276"/>
  <c r="J17" i="276"/>
  <c r="J18" i="276"/>
  <c r="J19" i="276"/>
  <c r="J20" i="276"/>
  <c r="J21" i="276"/>
  <c r="J22" i="276"/>
  <c r="J23" i="276"/>
  <c r="J24" i="276"/>
  <c r="J25" i="276"/>
  <c r="J26" i="276"/>
  <c r="J27" i="276"/>
  <c r="J28" i="276"/>
  <c r="J29" i="276"/>
  <c r="J30" i="276"/>
  <c r="J31" i="276"/>
  <c r="J32" i="276"/>
  <c r="J33" i="276"/>
  <c r="J34" i="276"/>
  <c r="J35" i="276"/>
  <c r="J36" i="276"/>
  <c r="J37" i="276"/>
  <c r="F8" i="276"/>
  <c r="F9" i="276"/>
  <c r="F11" i="276"/>
  <c r="F12" i="276"/>
  <c r="F13" i="276"/>
  <c r="F14" i="276"/>
  <c r="F15" i="276"/>
  <c r="F16" i="276"/>
  <c r="F17" i="276"/>
  <c r="F18" i="276"/>
  <c r="F19" i="276"/>
  <c r="F20" i="276"/>
  <c r="F21" i="276"/>
  <c r="F22" i="276"/>
  <c r="F23" i="276"/>
  <c r="F24" i="276"/>
  <c r="F25" i="276"/>
  <c r="F26" i="276"/>
  <c r="F27" i="276"/>
  <c r="F28" i="276"/>
  <c r="F29" i="276"/>
  <c r="F30" i="276"/>
  <c r="F31" i="276"/>
  <c r="F32" i="276"/>
  <c r="F33" i="276"/>
  <c r="F34" i="276"/>
  <c r="F35" i="276"/>
  <c r="F36" i="276"/>
  <c r="F37" i="276"/>
  <c r="E6" i="277"/>
  <c r="G6" i="277"/>
  <c r="H6" i="277"/>
  <c r="I6" i="277"/>
  <c r="D6" i="277"/>
  <c r="L7" i="277"/>
  <c r="L8" i="277"/>
  <c r="L9" i="277"/>
  <c r="L10" i="277"/>
  <c r="L11" i="277"/>
  <c r="L12" i="277"/>
  <c r="L13" i="277"/>
  <c r="L14" i="277"/>
  <c r="L15" i="277"/>
  <c r="L16" i="277"/>
  <c r="L17" i="277"/>
  <c r="L18" i="277"/>
  <c r="L19" i="277"/>
  <c r="L20" i="277"/>
  <c r="L21" i="277"/>
  <c r="L22" i="277"/>
  <c r="L23" i="277"/>
  <c r="L24" i="277"/>
  <c r="L25" i="277"/>
  <c r="L26" i="277"/>
  <c r="L27" i="277"/>
  <c r="L28" i="277"/>
  <c r="L29" i="277"/>
  <c r="L30" i="277"/>
  <c r="L31" i="277"/>
  <c r="K7" i="277"/>
  <c r="K8" i="277"/>
  <c r="K9" i="277"/>
  <c r="K10" i="277"/>
  <c r="K11" i="277"/>
  <c r="K12" i="277"/>
  <c r="K13" i="277"/>
  <c r="K14" i="277"/>
  <c r="K15" i="277"/>
  <c r="K16" i="277"/>
  <c r="K17" i="277"/>
  <c r="K18" i="277"/>
  <c r="K19" i="277"/>
  <c r="K20" i="277"/>
  <c r="K21" i="277"/>
  <c r="K22" i="277"/>
  <c r="K23" i="277"/>
  <c r="K24" i="277"/>
  <c r="K25" i="277"/>
  <c r="K26" i="277"/>
  <c r="K27" i="277"/>
  <c r="K28" i="277"/>
  <c r="K29" i="277"/>
  <c r="K30" i="277"/>
  <c r="K31" i="277"/>
  <c r="J7" i="277"/>
  <c r="J8" i="277"/>
  <c r="J9" i="277"/>
  <c r="J10" i="277"/>
  <c r="J11" i="277"/>
  <c r="J12" i="277"/>
  <c r="J13" i="277"/>
  <c r="J14" i="277"/>
  <c r="J15" i="277"/>
  <c r="J16" i="277"/>
  <c r="J17" i="277"/>
  <c r="J18" i="277"/>
  <c r="J19" i="277"/>
  <c r="J20" i="277"/>
  <c r="J21" i="277"/>
  <c r="J22" i="277"/>
  <c r="J23" i="277"/>
  <c r="J24" i="277"/>
  <c r="J25" i="277"/>
  <c r="J26" i="277"/>
  <c r="J27" i="277"/>
  <c r="J28" i="277"/>
  <c r="J29" i="277"/>
  <c r="J30" i="277"/>
  <c r="J31" i="277"/>
  <c r="F7" i="277"/>
  <c r="F8" i="277"/>
  <c r="F9" i="277"/>
  <c r="F10" i="277"/>
  <c r="F11" i="277"/>
  <c r="F12" i="277"/>
  <c r="F13" i="277"/>
  <c r="F14" i="277"/>
  <c r="F15" i="277"/>
  <c r="F16" i="277"/>
  <c r="F17" i="277"/>
  <c r="F18" i="277"/>
  <c r="F19" i="277"/>
  <c r="F20" i="277"/>
  <c r="F21" i="277"/>
  <c r="F22" i="277"/>
  <c r="F23" i="277"/>
  <c r="F24" i="277"/>
  <c r="F25" i="277"/>
  <c r="F26" i="277"/>
  <c r="F27" i="277"/>
  <c r="F28" i="277"/>
  <c r="F29" i="277"/>
  <c r="F30" i="277"/>
  <c r="F31" i="277"/>
  <c r="S9" i="275"/>
  <c r="S10" i="275"/>
  <c r="S11" i="275"/>
  <c r="S12" i="275"/>
  <c r="S13" i="275"/>
  <c r="S8" i="275"/>
  <c r="P8" i="275"/>
  <c r="P9" i="275"/>
  <c r="P10" i="275"/>
  <c r="P11" i="275"/>
  <c r="P12" i="275"/>
  <c r="P13" i="275"/>
  <c r="O8" i="275"/>
  <c r="O9" i="275"/>
  <c r="O10" i="275"/>
  <c r="O11" i="275"/>
  <c r="O12" i="275"/>
  <c r="O13" i="275"/>
  <c r="N8" i="275"/>
  <c r="N9" i="275"/>
  <c r="N10" i="275"/>
  <c r="N11" i="275"/>
  <c r="N12" i="275"/>
  <c r="N13" i="275"/>
  <c r="J8" i="275"/>
  <c r="J9" i="275"/>
  <c r="J10" i="275"/>
  <c r="J11" i="275"/>
  <c r="J12" i="275"/>
  <c r="J13" i="275"/>
  <c r="E7" i="274"/>
  <c r="E11" i="274" s="1"/>
  <c r="G7" i="274"/>
  <c r="H7" i="274"/>
  <c r="H11" i="274" s="1"/>
  <c r="I7" i="274"/>
  <c r="I11" i="274" s="1"/>
  <c r="D7" i="274"/>
  <c r="D11" i="274" s="1"/>
  <c r="L8" i="274"/>
  <c r="L9" i="274"/>
  <c r="L10" i="274"/>
  <c r="K8" i="274"/>
  <c r="K9" i="274"/>
  <c r="K10" i="274"/>
  <c r="J8" i="274"/>
  <c r="J9" i="274"/>
  <c r="J10" i="274"/>
  <c r="F8" i="274"/>
  <c r="F9" i="274"/>
  <c r="F10" i="274"/>
  <c r="E7" i="272"/>
  <c r="G7" i="272"/>
  <c r="H7" i="272"/>
  <c r="I7" i="272"/>
  <c r="D7" i="272"/>
  <c r="L8" i="272"/>
  <c r="L10" i="272"/>
  <c r="K8" i="272"/>
  <c r="K10" i="272"/>
  <c r="J8" i="272"/>
  <c r="J10" i="272"/>
  <c r="F8" i="272"/>
  <c r="F7" i="272" s="1"/>
  <c r="F10" i="272"/>
  <c r="E6" i="273"/>
  <c r="G6" i="273"/>
  <c r="H6" i="273"/>
  <c r="I6" i="273"/>
  <c r="D6" i="273"/>
  <c r="L7" i="273"/>
  <c r="L8" i="273"/>
  <c r="L9" i="273"/>
  <c r="L10" i="273"/>
  <c r="L11" i="273"/>
  <c r="K7" i="273"/>
  <c r="K8" i="273"/>
  <c r="K9" i="273"/>
  <c r="K10" i="273"/>
  <c r="K11" i="273"/>
  <c r="J7" i="273"/>
  <c r="J8" i="273"/>
  <c r="J9" i="273"/>
  <c r="J10" i="273"/>
  <c r="J11" i="273"/>
  <c r="F7" i="273"/>
  <c r="F8" i="273"/>
  <c r="F9" i="273"/>
  <c r="F10" i="273"/>
  <c r="F11" i="273"/>
  <c r="S9" i="271"/>
  <c r="S10" i="271"/>
  <c r="S11" i="271"/>
  <c r="S12" i="271"/>
  <c r="S13" i="271"/>
  <c r="S14" i="271"/>
  <c r="S15" i="271"/>
  <c r="S16" i="271"/>
  <c r="S17" i="271"/>
  <c r="S8" i="271"/>
  <c r="P8" i="271"/>
  <c r="P9" i="271"/>
  <c r="P10" i="271"/>
  <c r="P11" i="271"/>
  <c r="P12" i="271"/>
  <c r="P13" i="271"/>
  <c r="P14" i="271"/>
  <c r="P15" i="271"/>
  <c r="P16" i="271"/>
  <c r="P17" i="271"/>
  <c r="O8" i="271"/>
  <c r="O9" i="271"/>
  <c r="O10" i="271"/>
  <c r="O11" i="271"/>
  <c r="O12" i="271"/>
  <c r="O13" i="271"/>
  <c r="O14" i="271"/>
  <c r="O15" i="271"/>
  <c r="O16" i="271"/>
  <c r="O17" i="271"/>
  <c r="N8" i="271"/>
  <c r="N9" i="271"/>
  <c r="N10" i="271"/>
  <c r="N11" i="271"/>
  <c r="N12" i="271"/>
  <c r="N13" i="271"/>
  <c r="N14" i="271"/>
  <c r="N15" i="271"/>
  <c r="N16" i="271"/>
  <c r="N17" i="271"/>
  <c r="J8" i="271"/>
  <c r="J9" i="271"/>
  <c r="J10" i="271"/>
  <c r="J11" i="271"/>
  <c r="J12" i="271"/>
  <c r="J13" i="271"/>
  <c r="J14" i="271"/>
  <c r="J15" i="271"/>
  <c r="J16" i="271"/>
  <c r="J17" i="271"/>
  <c r="E7" i="270"/>
  <c r="E13" i="270" s="1"/>
  <c r="G7" i="270"/>
  <c r="G13" i="270" s="1"/>
  <c r="H7" i="270"/>
  <c r="H13" i="270" s="1"/>
  <c r="I7" i="270"/>
  <c r="I13" i="270" s="1"/>
  <c r="D7" i="270"/>
  <c r="D13" i="270" s="1"/>
  <c r="L8" i="270"/>
  <c r="L9" i="270"/>
  <c r="L10" i="270"/>
  <c r="L11" i="270"/>
  <c r="L12" i="270"/>
  <c r="K8" i="270"/>
  <c r="K9" i="270"/>
  <c r="K10" i="270"/>
  <c r="K11" i="270"/>
  <c r="K12" i="270"/>
  <c r="J8" i="270"/>
  <c r="J9" i="270"/>
  <c r="J10" i="270"/>
  <c r="J11" i="270"/>
  <c r="J12" i="270"/>
  <c r="F8" i="270"/>
  <c r="F9" i="270"/>
  <c r="F10" i="270"/>
  <c r="F11" i="270"/>
  <c r="F12" i="270"/>
  <c r="E7" i="268"/>
  <c r="F7" i="268"/>
  <c r="G7" i="268"/>
  <c r="H7" i="268"/>
  <c r="I7" i="268"/>
  <c r="D7" i="268"/>
  <c r="L8" i="268"/>
  <c r="L10" i="268"/>
  <c r="K8" i="268"/>
  <c r="K10" i="268"/>
  <c r="J8" i="268"/>
  <c r="J10" i="268"/>
  <c r="F8" i="268"/>
  <c r="F10" i="268"/>
  <c r="E6" i="269"/>
  <c r="G6" i="269"/>
  <c r="H6" i="269"/>
  <c r="I6" i="269"/>
  <c r="D6" i="269"/>
  <c r="L7" i="269"/>
  <c r="K7" i="269"/>
  <c r="J7" i="269"/>
  <c r="F7" i="269"/>
  <c r="F6" i="269" s="1"/>
  <c r="S9" i="267"/>
  <c r="S10" i="267"/>
  <c r="S11" i="267"/>
  <c r="S12" i="267"/>
  <c r="S13" i="267"/>
  <c r="S14" i="267"/>
  <c r="S8" i="267"/>
  <c r="P8" i="267"/>
  <c r="P9" i="267"/>
  <c r="P10" i="267"/>
  <c r="P11" i="267"/>
  <c r="P12" i="267"/>
  <c r="P13" i="267"/>
  <c r="P14" i="267"/>
  <c r="O8" i="267"/>
  <c r="O9" i="267"/>
  <c r="O10" i="267"/>
  <c r="O11" i="267"/>
  <c r="O12" i="267"/>
  <c r="O13" i="267"/>
  <c r="O14" i="267"/>
  <c r="N8" i="267"/>
  <c r="N9" i="267"/>
  <c r="N10" i="267"/>
  <c r="N11" i="267"/>
  <c r="N12" i="267"/>
  <c r="N13" i="267"/>
  <c r="N14" i="267"/>
  <c r="J8" i="267"/>
  <c r="J9" i="267"/>
  <c r="J10" i="267"/>
  <c r="J11" i="267"/>
  <c r="J12" i="267"/>
  <c r="J13" i="267"/>
  <c r="J14" i="267"/>
  <c r="E7" i="266"/>
  <c r="E11" i="266" s="1"/>
  <c r="G7" i="266"/>
  <c r="H7" i="266"/>
  <c r="H11" i="266" s="1"/>
  <c r="I7" i="266"/>
  <c r="I11" i="266" s="1"/>
  <c r="D7" i="266"/>
  <c r="D11" i="266" s="1"/>
  <c r="L8" i="266"/>
  <c r="L9" i="266"/>
  <c r="L10" i="266"/>
  <c r="K8" i="266"/>
  <c r="K9" i="266"/>
  <c r="K10" i="266"/>
  <c r="J8" i="266"/>
  <c r="J9" i="266"/>
  <c r="J10" i="266"/>
  <c r="F8" i="266"/>
  <c r="F9" i="266"/>
  <c r="F10" i="266"/>
  <c r="E7" i="264"/>
  <c r="G7" i="264"/>
  <c r="H7" i="264"/>
  <c r="I7" i="264"/>
  <c r="D7" i="264"/>
  <c r="L8" i="264"/>
  <c r="L10" i="264"/>
  <c r="K8" i="264"/>
  <c r="K10" i="264"/>
  <c r="J8" i="264"/>
  <c r="J10" i="264"/>
  <c r="F8" i="264"/>
  <c r="F7" i="264" s="1"/>
  <c r="F10" i="264"/>
  <c r="E6" i="265"/>
  <c r="G6" i="265"/>
  <c r="H6" i="265"/>
  <c r="I6" i="265"/>
  <c r="D6" i="265"/>
  <c r="L7" i="265"/>
  <c r="L8" i="265"/>
  <c r="L9" i="265"/>
  <c r="L10" i="265"/>
  <c r="L11" i="265"/>
  <c r="L12" i="265"/>
  <c r="L13" i="265"/>
  <c r="L14" i="265"/>
  <c r="L15" i="265"/>
  <c r="L16" i="265"/>
  <c r="L17" i="265"/>
  <c r="L18" i="265"/>
  <c r="L19" i="265"/>
  <c r="L20" i="265"/>
  <c r="L21" i="265"/>
  <c r="L22" i="265"/>
  <c r="L23" i="265"/>
  <c r="L24" i="265"/>
  <c r="L25" i="265"/>
  <c r="L26" i="265"/>
  <c r="L27" i="265"/>
  <c r="L28" i="265"/>
  <c r="K7" i="265"/>
  <c r="K8" i="265"/>
  <c r="K9" i="265"/>
  <c r="K10" i="265"/>
  <c r="K11" i="265"/>
  <c r="K12" i="265"/>
  <c r="K13" i="265"/>
  <c r="K14" i="265"/>
  <c r="K15" i="265"/>
  <c r="K16" i="265"/>
  <c r="K17" i="265"/>
  <c r="K18" i="265"/>
  <c r="K19" i="265"/>
  <c r="K20" i="265"/>
  <c r="K21" i="265"/>
  <c r="K22" i="265"/>
  <c r="K23" i="265"/>
  <c r="K24" i="265"/>
  <c r="K25" i="265"/>
  <c r="K26" i="265"/>
  <c r="K27" i="265"/>
  <c r="K28" i="265"/>
  <c r="J7" i="265"/>
  <c r="J8" i="265"/>
  <c r="J9" i="265"/>
  <c r="J10" i="265"/>
  <c r="J11" i="265"/>
  <c r="J12" i="265"/>
  <c r="J13" i="265"/>
  <c r="J14" i="265"/>
  <c r="J15" i="265"/>
  <c r="J16" i="265"/>
  <c r="J17" i="265"/>
  <c r="J18" i="265"/>
  <c r="J19" i="265"/>
  <c r="J20" i="265"/>
  <c r="J21" i="265"/>
  <c r="J22" i="265"/>
  <c r="J23" i="265"/>
  <c r="J24" i="265"/>
  <c r="J25" i="265"/>
  <c r="J26" i="265"/>
  <c r="J27" i="265"/>
  <c r="J28" i="265"/>
  <c r="F7" i="265"/>
  <c r="F8" i="265"/>
  <c r="F9" i="265"/>
  <c r="F10" i="265"/>
  <c r="F11" i="265"/>
  <c r="F12" i="265"/>
  <c r="F13" i="265"/>
  <c r="F14" i="265"/>
  <c r="F15" i="265"/>
  <c r="F16" i="265"/>
  <c r="F17" i="265"/>
  <c r="F18" i="265"/>
  <c r="F19" i="265"/>
  <c r="F20" i="265"/>
  <c r="F21" i="265"/>
  <c r="F22" i="265"/>
  <c r="F23" i="265"/>
  <c r="F24" i="265"/>
  <c r="F25" i="265"/>
  <c r="F26" i="265"/>
  <c r="F27" i="265"/>
  <c r="F28" i="265"/>
  <c r="S9" i="263"/>
  <c r="S10" i="263"/>
  <c r="S11" i="263"/>
  <c r="S12" i="263"/>
  <c r="S13" i="263"/>
  <c r="S14" i="263"/>
  <c r="S15" i="263"/>
  <c r="S16" i="263"/>
  <c r="S17" i="263"/>
  <c r="S18" i="263"/>
  <c r="S8" i="263"/>
  <c r="P8" i="263"/>
  <c r="P9" i="263"/>
  <c r="P10" i="263"/>
  <c r="P11" i="263"/>
  <c r="P12" i="263"/>
  <c r="P13" i="263"/>
  <c r="P14" i="263"/>
  <c r="P15" i="263"/>
  <c r="P16" i="263"/>
  <c r="P17" i="263"/>
  <c r="P18" i="263"/>
  <c r="O8" i="263"/>
  <c r="O9" i="263"/>
  <c r="O10" i="263"/>
  <c r="O11" i="263"/>
  <c r="O12" i="263"/>
  <c r="O13" i="263"/>
  <c r="O14" i="263"/>
  <c r="O15" i="263"/>
  <c r="O16" i="263"/>
  <c r="O17" i="263"/>
  <c r="O18" i="263"/>
  <c r="N8" i="263"/>
  <c r="N9" i="263"/>
  <c r="N10" i="263"/>
  <c r="N11" i="263"/>
  <c r="N12" i="263"/>
  <c r="N13" i="263"/>
  <c r="N14" i="263"/>
  <c r="N15" i="263"/>
  <c r="N16" i="263"/>
  <c r="N17" i="263"/>
  <c r="N18" i="263"/>
  <c r="J8" i="263"/>
  <c r="J9" i="263"/>
  <c r="J10" i="263"/>
  <c r="J11" i="263"/>
  <c r="J12" i="263"/>
  <c r="J13" i="263"/>
  <c r="J14" i="263"/>
  <c r="J15" i="263"/>
  <c r="J16" i="263"/>
  <c r="J17" i="263"/>
  <c r="J18" i="263"/>
  <c r="E7" i="262"/>
  <c r="E11" i="262" s="1"/>
  <c r="G7" i="262"/>
  <c r="G11" i="262" s="1"/>
  <c r="H7" i="262"/>
  <c r="H11" i="262" s="1"/>
  <c r="I7" i="262"/>
  <c r="I11" i="262" s="1"/>
  <c r="D7" i="262"/>
  <c r="D11" i="262" s="1"/>
  <c r="L8" i="262"/>
  <c r="L9" i="262"/>
  <c r="L10" i="262"/>
  <c r="K8" i="262"/>
  <c r="K9" i="262"/>
  <c r="K10" i="262"/>
  <c r="J8" i="262"/>
  <c r="J9" i="262"/>
  <c r="J10" i="262"/>
  <c r="F8" i="262"/>
  <c r="F9" i="262"/>
  <c r="F10" i="262"/>
  <c r="E9" i="260"/>
  <c r="G9" i="260"/>
  <c r="H9" i="260"/>
  <c r="I9" i="260"/>
  <c r="D9" i="260"/>
  <c r="E7" i="260"/>
  <c r="G7" i="260"/>
  <c r="H7" i="260"/>
  <c r="I7" i="260"/>
  <c r="D7" i="260"/>
  <c r="L8" i="260"/>
  <c r="L10" i="260"/>
  <c r="L11" i="260"/>
  <c r="L12" i="260"/>
  <c r="K8" i="260"/>
  <c r="K10" i="260"/>
  <c r="K11" i="260"/>
  <c r="K12" i="260"/>
  <c r="J8" i="260"/>
  <c r="J10" i="260"/>
  <c r="J11" i="260"/>
  <c r="J12" i="260"/>
  <c r="F8" i="260"/>
  <c r="F7" i="260" s="1"/>
  <c r="F10" i="260"/>
  <c r="F11" i="260"/>
  <c r="F12" i="260"/>
  <c r="E6" i="261"/>
  <c r="G6" i="261"/>
  <c r="H6" i="261"/>
  <c r="I6" i="261"/>
  <c r="D6" i="261"/>
  <c r="L7" i="261"/>
  <c r="L8" i="261"/>
  <c r="L9" i="261"/>
  <c r="L10" i="261"/>
  <c r="L11" i="261"/>
  <c r="L12" i="261"/>
  <c r="L13" i="261"/>
  <c r="L14" i="261"/>
  <c r="L15" i="261"/>
  <c r="L16" i="261"/>
  <c r="L17" i="261"/>
  <c r="L18" i="261"/>
  <c r="L19" i="261"/>
  <c r="L20" i="261"/>
  <c r="L21" i="261"/>
  <c r="L22" i="261"/>
  <c r="L23" i="261"/>
  <c r="L24" i="261"/>
  <c r="L25" i="261"/>
  <c r="L26" i="261"/>
  <c r="L27" i="261"/>
  <c r="L28" i="261"/>
  <c r="L29" i="261"/>
  <c r="L30" i="261"/>
  <c r="K7" i="261"/>
  <c r="K8" i="261"/>
  <c r="K9" i="261"/>
  <c r="K10" i="261"/>
  <c r="K11" i="261"/>
  <c r="K12" i="261"/>
  <c r="K13" i="261"/>
  <c r="K14" i="261"/>
  <c r="K15" i="261"/>
  <c r="K16" i="261"/>
  <c r="K17" i="261"/>
  <c r="K18" i="261"/>
  <c r="K19" i="261"/>
  <c r="K20" i="261"/>
  <c r="K21" i="261"/>
  <c r="K22" i="261"/>
  <c r="K23" i="261"/>
  <c r="K24" i="261"/>
  <c r="K25" i="261"/>
  <c r="K26" i="261"/>
  <c r="K27" i="261"/>
  <c r="K28" i="261"/>
  <c r="K29" i="261"/>
  <c r="K30" i="261"/>
  <c r="J7" i="261"/>
  <c r="J8" i="261"/>
  <c r="J9" i="261"/>
  <c r="J10" i="261"/>
  <c r="J11" i="261"/>
  <c r="J12" i="261"/>
  <c r="J13" i="261"/>
  <c r="J14" i="261"/>
  <c r="J15" i="261"/>
  <c r="J16" i="261"/>
  <c r="J17" i="261"/>
  <c r="J18" i="261"/>
  <c r="J19" i="261"/>
  <c r="J20" i="261"/>
  <c r="J21" i="261"/>
  <c r="J22" i="261"/>
  <c r="J23" i="261"/>
  <c r="J24" i="261"/>
  <c r="J25" i="261"/>
  <c r="J26" i="261"/>
  <c r="J27" i="261"/>
  <c r="J28" i="261"/>
  <c r="J29" i="261"/>
  <c r="J30" i="261"/>
  <c r="F7" i="261"/>
  <c r="F8" i="261"/>
  <c r="F9" i="261"/>
  <c r="F10" i="261"/>
  <c r="F11" i="261"/>
  <c r="F12" i="261"/>
  <c r="F13" i="261"/>
  <c r="F14" i="261"/>
  <c r="F15" i="261"/>
  <c r="F16" i="261"/>
  <c r="F17" i="261"/>
  <c r="F18" i="261"/>
  <c r="F19" i="261"/>
  <c r="F20" i="261"/>
  <c r="F21" i="261"/>
  <c r="F22" i="261"/>
  <c r="F23" i="261"/>
  <c r="F24" i="261"/>
  <c r="F25" i="261"/>
  <c r="F26" i="261"/>
  <c r="F27" i="261"/>
  <c r="F28" i="261"/>
  <c r="F29" i="261"/>
  <c r="F30" i="261"/>
  <c r="S9" i="259"/>
  <c r="S10" i="259"/>
  <c r="S11" i="259"/>
  <c r="S12" i="259"/>
  <c r="S13" i="259"/>
  <c r="S14" i="259"/>
  <c r="S15" i="259"/>
  <c r="S16" i="259"/>
  <c r="S17" i="259"/>
  <c r="S18" i="259"/>
  <c r="S19" i="259"/>
  <c r="S20" i="259"/>
  <c r="S8" i="259"/>
  <c r="P8" i="259"/>
  <c r="P9" i="259"/>
  <c r="P10" i="259"/>
  <c r="P11" i="259"/>
  <c r="P12" i="259"/>
  <c r="P13" i="259"/>
  <c r="P14" i="259"/>
  <c r="P15" i="259"/>
  <c r="P16" i="259"/>
  <c r="P17" i="259"/>
  <c r="P18" i="259"/>
  <c r="P19" i="259"/>
  <c r="P20" i="259"/>
  <c r="O8" i="259"/>
  <c r="O9" i="259"/>
  <c r="O10" i="259"/>
  <c r="O11" i="259"/>
  <c r="O12" i="259"/>
  <c r="O13" i="259"/>
  <c r="O14" i="259"/>
  <c r="O15" i="259"/>
  <c r="O16" i="259"/>
  <c r="O17" i="259"/>
  <c r="O18" i="259"/>
  <c r="O19" i="259"/>
  <c r="O20" i="259"/>
  <c r="N8" i="259"/>
  <c r="N9" i="259"/>
  <c r="N10" i="259"/>
  <c r="N11" i="259"/>
  <c r="N12" i="259"/>
  <c r="N13" i="259"/>
  <c r="N14" i="259"/>
  <c r="N15" i="259"/>
  <c r="N16" i="259"/>
  <c r="N17" i="259"/>
  <c r="N18" i="259"/>
  <c r="N19" i="259"/>
  <c r="N20" i="259"/>
  <c r="J8" i="259"/>
  <c r="J9" i="259"/>
  <c r="J10" i="259"/>
  <c r="J11" i="259"/>
  <c r="J12" i="259"/>
  <c r="J13" i="259"/>
  <c r="J14" i="259"/>
  <c r="J15" i="259"/>
  <c r="J16" i="259"/>
  <c r="J17" i="259"/>
  <c r="J18" i="259"/>
  <c r="J19" i="259"/>
  <c r="J20" i="259"/>
  <c r="E7" i="258"/>
  <c r="E11" i="258" s="1"/>
  <c r="G7" i="258"/>
  <c r="H7" i="258"/>
  <c r="H11" i="258" s="1"/>
  <c r="I7" i="258"/>
  <c r="I11" i="258" s="1"/>
  <c r="D7" i="258"/>
  <c r="D11" i="258" s="1"/>
  <c r="L8" i="258"/>
  <c r="L9" i="258"/>
  <c r="L10" i="258"/>
  <c r="K8" i="258"/>
  <c r="K9" i="258"/>
  <c r="K10" i="258"/>
  <c r="J8" i="258"/>
  <c r="J9" i="258"/>
  <c r="J10" i="258"/>
  <c r="F8" i="258"/>
  <c r="F9" i="258"/>
  <c r="F7" i="258" s="1"/>
  <c r="F11" i="258" s="1"/>
  <c r="F10" i="258"/>
  <c r="E9" i="256"/>
  <c r="G9" i="256"/>
  <c r="H9" i="256"/>
  <c r="I9" i="256"/>
  <c r="D9" i="256"/>
  <c r="E7" i="256"/>
  <c r="G7" i="256"/>
  <c r="H7" i="256"/>
  <c r="I7" i="256"/>
  <c r="D7" i="256"/>
  <c r="L8" i="256"/>
  <c r="L10" i="256"/>
  <c r="L11" i="256"/>
  <c r="K8" i="256"/>
  <c r="K10" i="256"/>
  <c r="K11" i="256"/>
  <c r="J8" i="256"/>
  <c r="J10" i="256"/>
  <c r="J11" i="256"/>
  <c r="F8" i="256"/>
  <c r="F7" i="256" s="1"/>
  <c r="F10" i="256"/>
  <c r="F9" i="256" s="1"/>
  <c r="F11" i="256"/>
  <c r="E6" i="257"/>
  <c r="G6" i="257"/>
  <c r="H6" i="257"/>
  <c r="I6" i="257"/>
  <c r="D6" i="257"/>
  <c r="L7" i="257"/>
  <c r="L8" i="257"/>
  <c r="L9" i="257"/>
  <c r="L10" i="257"/>
  <c r="L11" i="257"/>
  <c r="L12" i="257"/>
  <c r="L13" i="257"/>
  <c r="L14" i="257"/>
  <c r="L15" i="257"/>
  <c r="L16" i="257"/>
  <c r="L17" i="257"/>
  <c r="L18" i="257"/>
  <c r="L19" i="257"/>
  <c r="L20" i="257"/>
  <c r="L21" i="257"/>
  <c r="L22" i="257"/>
  <c r="L23" i="257"/>
  <c r="L24" i="257"/>
  <c r="L25" i="257"/>
  <c r="L26" i="257"/>
  <c r="L27" i="257"/>
  <c r="L28" i="257"/>
  <c r="L29" i="257"/>
  <c r="L30" i="257"/>
  <c r="K7" i="257"/>
  <c r="K8" i="257"/>
  <c r="K9" i="257"/>
  <c r="K10" i="257"/>
  <c r="K11" i="257"/>
  <c r="K12" i="257"/>
  <c r="K13" i="257"/>
  <c r="K14" i="257"/>
  <c r="K15" i="257"/>
  <c r="K16" i="257"/>
  <c r="K17" i="257"/>
  <c r="K18" i="257"/>
  <c r="K19" i="257"/>
  <c r="K20" i="257"/>
  <c r="K21" i="257"/>
  <c r="K22" i="257"/>
  <c r="K23" i="257"/>
  <c r="K24" i="257"/>
  <c r="K25" i="257"/>
  <c r="K26" i="257"/>
  <c r="K27" i="257"/>
  <c r="K28" i="257"/>
  <c r="K29" i="257"/>
  <c r="K30" i="257"/>
  <c r="J7" i="257"/>
  <c r="J8" i="257"/>
  <c r="J9" i="257"/>
  <c r="J10" i="257"/>
  <c r="J11" i="257"/>
  <c r="J12" i="257"/>
  <c r="J13" i="257"/>
  <c r="J14" i="257"/>
  <c r="J15" i="257"/>
  <c r="J16" i="257"/>
  <c r="J17" i="257"/>
  <c r="J18" i="257"/>
  <c r="J19" i="257"/>
  <c r="J20" i="257"/>
  <c r="J21" i="257"/>
  <c r="J22" i="257"/>
  <c r="J23" i="257"/>
  <c r="J24" i="257"/>
  <c r="J25" i="257"/>
  <c r="J26" i="257"/>
  <c r="J27" i="257"/>
  <c r="J28" i="257"/>
  <c r="J29" i="257"/>
  <c r="J30" i="257"/>
  <c r="F7" i="257"/>
  <c r="F8" i="257"/>
  <c r="F9" i="257"/>
  <c r="F10" i="257"/>
  <c r="F11" i="257"/>
  <c r="F12" i="257"/>
  <c r="F13" i="257"/>
  <c r="F14" i="257"/>
  <c r="F15" i="257"/>
  <c r="F16" i="257"/>
  <c r="F17" i="257"/>
  <c r="F18" i="257"/>
  <c r="F19" i="257"/>
  <c r="F20" i="257"/>
  <c r="F21" i="257"/>
  <c r="F22" i="257"/>
  <c r="F23" i="257"/>
  <c r="F24" i="257"/>
  <c r="F25" i="257"/>
  <c r="F26" i="257"/>
  <c r="F27" i="257"/>
  <c r="F28" i="257"/>
  <c r="F29" i="257"/>
  <c r="F30" i="257"/>
  <c r="S9" i="255"/>
  <c r="S10" i="255"/>
  <c r="S11" i="255"/>
  <c r="S12" i="255"/>
  <c r="S13" i="255"/>
  <c r="S14" i="255"/>
  <c r="S15" i="255"/>
  <c r="S16" i="255"/>
  <c r="S17" i="255"/>
  <c r="S18" i="255"/>
  <c r="S19" i="255"/>
  <c r="S8" i="255"/>
  <c r="P8" i="255"/>
  <c r="P9" i="255"/>
  <c r="P10" i="255"/>
  <c r="P11" i="255"/>
  <c r="P12" i="255"/>
  <c r="P13" i="255"/>
  <c r="P14" i="255"/>
  <c r="P15" i="255"/>
  <c r="P16" i="255"/>
  <c r="P17" i="255"/>
  <c r="P18" i="255"/>
  <c r="P19" i="255"/>
  <c r="O8" i="255"/>
  <c r="O9" i="255"/>
  <c r="O10" i="255"/>
  <c r="O11" i="255"/>
  <c r="O12" i="255"/>
  <c r="O13" i="255"/>
  <c r="O14" i="255"/>
  <c r="O15" i="255"/>
  <c r="O16" i="255"/>
  <c r="O17" i="255"/>
  <c r="O18" i="255"/>
  <c r="O19" i="255"/>
  <c r="N8" i="255"/>
  <c r="N9" i="255"/>
  <c r="N10" i="255"/>
  <c r="N11" i="255"/>
  <c r="N12" i="255"/>
  <c r="N13" i="255"/>
  <c r="N14" i="255"/>
  <c r="N15" i="255"/>
  <c r="N16" i="255"/>
  <c r="N17" i="255"/>
  <c r="N18" i="255"/>
  <c r="N19" i="255"/>
  <c r="J8" i="255"/>
  <c r="J9" i="255"/>
  <c r="J10" i="255"/>
  <c r="J11" i="255"/>
  <c r="J12" i="255"/>
  <c r="J13" i="255"/>
  <c r="J14" i="255"/>
  <c r="J15" i="255"/>
  <c r="J16" i="255"/>
  <c r="J17" i="255"/>
  <c r="J18" i="255"/>
  <c r="J19" i="255"/>
  <c r="E7" i="254"/>
  <c r="E11" i="254" s="1"/>
  <c r="G7" i="254"/>
  <c r="G11" i="254" s="1"/>
  <c r="H7" i="254"/>
  <c r="H11" i="254" s="1"/>
  <c r="I7" i="254"/>
  <c r="I11" i="254" s="1"/>
  <c r="D7" i="254"/>
  <c r="D11" i="254" s="1"/>
  <c r="L8" i="254"/>
  <c r="L9" i="254"/>
  <c r="L10" i="254"/>
  <c r="K8" i="254"/>
  <c r="K9" i="254"/>
  <c r="K10" i="254"/>
  <c r="J8" i="254"/>
  <c r="J9" i="254"/>
  <c r="J10" i="254"/>
  <c r="F8" i="254"/>
  <c r="F9" i="254"/>
  <c r="F10" i="254"/>
  <c r="E7" i="252"/>
  <c r="F7" i="252"/>
  <c r="G7" i="252"/>
  <c r="H7" i="252"/>
  <c r="I7" i="252"/>
  <c r="D7" i="252"/>
  <c r="L8" i="252"/>
  <c r="L10" i="252"/>
  <c r="K8" i="252"/>
  <c r="K10" i="252"/>
  <c r="J8" i="252"/>
  <c r="J10" i="252"/>
  <c r="F8" i="252"/>
  <c r="F10" i="252"/>
  <c r="E6" i="253"/>
  <c r="G6" i="253"/>
  <c r="H6" i="253"/>
  <c r="I6" i="253"/>
  <c r="D6" i="253"/>
  <c r="L7" i="253"/>
  <c r="L8" i="253"/>
  <c r="L9" i="253"/>
  <c r="L10" i="253"/>
  <c r="L11" i="253"/>
  <c r="L12" i="253"/>
  <c r="L13" i="253"/>
  <c r="L14" i="253"/>
  <c r="L15" i="253"/>
  <c r="L16" i="253"/>
  <c r="L17" i="253"/>
  <c r="L18" i="253"/>
  <c r="L19" i="253"/>
  <c r="L20" i="253"/>
  <c r="L21" i="253"/>
  <c r="L22" i="253"/>
  <c r="L23" i="253"/>
  <c r="L24" i="253"/>
  <c r="L25" i="253"/>
  <c r="L26" i="253"/>
  <c r="L27" i="253"/>
  <c r="L28" i="253"/>
  <c r="L29" i="253"/>
  <c r="L30" i="253"/>
  <c r="K7" i="253"/>
  <c r="K8" i="253"/>
  <c r="K9" i="253"/>
  <c r="K10" i="253"/>
  <c r="K11" i="253"/>
  <c r="K12" i="253"/>
  <c r="K13" i="253"/>
  <c r="K14" i="253"/>
  <c r="K15" i="253"/>
  <c r="K16" i="253"/>
  <c r="K17" i="253"/>
  <c r="K18" i="253"/>
  <c r="K19" i="253"/>
  <c r="K20" i="253"/>
  <c r="K21" i="253"/>
  <c r="K22" i="253"/>
  <c r="K23" i="253"/>
  <c r="K24" i="253"/>
  <c r="K25" i="253"/>
  <c r="K26" i="253"/>
  <c r="K27" i="253"/>
  <c r="K28" i="253"/>
  <c r="K29" i="253"/>
  <c r="K30" i="253"/>
  <c r="J7" i="253"/>
  <c r="J8" i="253"/>
  <c r="J9" i="253"/>
  <c r="J10" i="253"/>
  <c r="J11" i="253"/>
  <c r="J12" i="253"/>
  <c r="J13" i="253"/>
  <c r="J14" i="253"/>
  <c r="J15" i="253"/>
  <c r="J16" i="253"/>
  <c r="J17" i="253"/>
  <c r="J18" i="253"/>
  <c r="J19" i="253"/>
  <c r="J20" i="253"/>
  <c r="J21" i="253"/>
  <c r="J22" i="253"/>
  <c r="J23" i="253"/>
  <c r="J24" i="253"/>
  <c r="J25" i="253"/>
  <c r="J26" i="253"/>
  <c r="J27" i="253"/>
  <c r="J28" i="253"/>
  <c r="J29" i="253"/>
  <c r="J30" i="253"/>
  <c r="F7" i="253"/>
  <c r="F8" i="253"/>
  <c r="F9" i="253"/>
  <c r="F10" i="253"/>
  <c r="F11" i="253"/>
  <c r="F12" i="253"/>
  <c r="F13" i="253"/>
  <c r="F14" i="253"/>
  <c r="F15" i="253"/>
  <c r="F16" i="253"/>
  <c r="F17" i="253"/>
  <c r="F18" i="253"/>
  <c r="F19" i="253"/>
  <c r="F20" i="253"/>
  <c r="F21" i="253"/>
  <c r="F22" i="253"/>
  <c r="F23" i="253"/>
  <c r="F24" i="253"/>
  <c r="F25" i="253"/>
  <c r="F26" i="253"/>
  <c r="F27" i="253"/>
  <c r="F28" i="253"/>
  <c r="F29" i="253"/>
  <c r="F30" i="253"/>
  <c r="S9" i="251"/>
  <c r="S10" i="251"/>
  <c r="S11" i="251"/>
  <c r="S12" i="251"/>
  <c r="S13" i="251"/>
  <c r="S14" i="251"/>
  <c r="S15" i="251"/>
  <c r="S16" i="251"/>
  <c r="S8" i="251"/>
  <c r="P8" i="251"/>
  <c r="P9" i="251"/>
  <c r="P10" i="251"/>
  <c r="P11" i="251"/>
  <c r="P12" i="251"/>
  <c r="P13" i="251"/>
  <c r="P14" i="251"/>
  <c r="P15" i="251"/>
  <c r="P16" i="251"/>
  <c r="O8" i="251"/>
  <c r="O9" i="251"/>
  <c r="O10" i="251"/>
  <c r="O11" i="251"/>
  <c r="O12" i="251"/>
  <c r="O13" i="251"/>
  <c r="O14" i="251"/>
  <c r="O15" i="251"/>
  <c r="O16" i="251"/>
  <c r="N8" i="251"/>
  <c r="N9" i="251"/>
  <c r="N10" i="251"/>
  <c r="N11" i="251"/>
  <c r="N12" i="251"/>
  <c r="N13" i="251"/>
  <c r="N14" i="251"/>
  <c r="N15" i="251"/>
  <c r="N16" i="251"/>
  <c r="J8" i="251"/>
  <c r="J9" i="251"/>
  <c r="J10" i="251"/>
  <c r="J11" i="251"/>
  <c r="J12" i="251"/>
  <c r="J13" i="251"/>
  <c r="J14" i="251"/>
  <c r="J15" i="251"/>
  <c r="J16" i="251"/>
  <c r="E7" i="250"/>
  <c r="E12" i="250" s="1"/>
  <c r="G7" i="250"/>
  <c r="G12" i="250" s="1"/>
  <c r="H7" i="250"/>
  <c r="H12" i="250" s="1"/>
  <c r="I7" i="250"/>
  <c r="I12" i="250" s="1"/>
  <c r="D7" i="250"/>
  <c r="D12" i="250" s="1"/>
  <c r="L8" i="250"/>
  <c r="L9" i="250"/>
  <c r="L10" i="250"/>
  <c r="L11" i="250"/>
  <c r="K8" i="250"/>
  <c r="K9" i="250"/>
  <c r="K10" i="250"/>
  <c r="K11" i="250"/>
  <c r="J8" i="250"/>
  <c r="J9" i="250"/>
  <c r="J10" i="250"/>
  <c r="J11" i="250"/>
  <c r="F8" i="250"/>
  <c r="F9" i="250"/>
  <c r="F10" i="250"/>
  <c r="F11" i="250"/>
  <c r="E7" i="248"/>
  <c r="G7" i="248"/>
  <c r="H7" i="248"/>
  <c r="I7" i="248"/>
  <c r="D7" i="248"/>
  <c r="L8" i="248"/>
  <c r="L10" i="248"/>
  <c r="K8" i="248"/>
  <c r="K10" i="248"/>
  <c r="J8" i="248"/>
  <c r="J10" i="248"/>
  <c r="F8" i="248"/>
  <c r="F7" i="248" s="1"/>
  <c r="F10" i="248"/>
  <c r="E6" i="249"/>
  <c r="G6" i="249"/>
  <c r="H6" i="249"/>
  <c r="I6" i="249"/>
  <c r="D6" i="249"/>
  <c r="L7" i="249"/>
  <c r="K7" i="249"/>
  <c r="J7" i="249"/>
  <c r="F7" i="249"/>
  <c r="F6" i="249" s="1"/>
  <c r="S9" i="247"/>
  <c r="S10" i="247"/>
  <c r="S11" i="247"/>
  <c r="S12" i="247"/>
  <c r="S8" i="247"/>
  <c r="P8" i="247"/>
  <c r="P9" i="247"/>
  <c r="P10" i="247"/>
  <c r="P11" i="247"/>
  <c r="P12" i="247"/>
  <c r="O8" i="247"/>
  <c r="O9" i="247"/>
  <c r="O10" i="247"/>
  <c r="O11" i="247"/>
  <c r="O12" i="247"/>
  <c r="N8" i="247"/>
  <c r="N9" i="247"/>
  <c r="N10" i="247"/>
  <c r="N11" i="247"/>
  <c r="N12" i="247"/>
  <c r="J8" i="247"/>
  <c r="J9" i="247"/>
  <c r="J10" i="247"/>
  <c r="J11" i="247"/>
  <c r="J12" i="247"/>
  <c r="E7" i="246"/>
  <c r="E11" i="246" s="1"/>
  <c r="G7" i="246"/>
  <c r="H7" i="246"/>
  <c r="H11" i="246" s="1"/>
  <c r="I7" i="246"/>
  <c r="I11" i="246" s="1"/>
  <c r="D7" i="246"/>
  <c r="D11" i="246" s="1"/>
  <c r="L8" i="246"/>
  <c r="L9" i="246"/>
  <c r="L10" i="246"/>
  <c r="K8" i="246"/>
  <c r="K9" i="246"/>
  <c r="K10" i="246"/>
  <c r="J8" i="246"/>
  <c r="J9" i="246"/>
  <c r="J10" i="246"/>
  <c r="F8" i="246"/>
  <c r="F9" i="246"/>
  <c r="F10" i="246"/>
  <c r="E7" i="244"/>
  <c r="G7" i="244"/>
  <c r="H7" i="244"/>
  <c r="I7" i="244"/>
  <c r="D7" i="244"/>
  <c r="L8" i="244"/>
  <c r="L10" i="244"/>
  <c r="K8" i="244"/>
  <c r="K10" i="244"/>
  <c r="J8" i="244"/>
  <c r="J10" i="244"/>
  <c r="F8" i="244"/>
  <c r="F7" i="244" s="1"/>
  <c r="F10" i="244"/>
  <c r="E6" i="245"/>
  <c r="G6" i="245"/>
  <c r="H6" i="245"/>
  <c r="I6" i="245"/>
  <c r="D6" i="245"/>
  <c r="L7" i="245"/>
  <c r="L8" i="245"/>
  <c r="L9" i="245"/>
  <c r="L10" i="245"/>
  <c r="L11" i="245"/>
  <c r="L12" i="245"/>
  <c r="L13" i="245"/>
  <c r="L14" i="245"/>
  <c r="L15" i="245"/>
  <c r="L16" i="245"/>
  <c r="L17" i="245"/>
  <c r="L18" i="245"/>
  <c r="L19" i="245"/>
  <c r="L20" i="245"/>
  <c r="L21" i="245"/>
  <c r="L22" i="245"/>
  <c r="K7" i="245"/>
  <c r="K8" i="245"/>
  <c r="K9" i="245"/>
  <c r="K10" i="245"/>
  <c r="K11" i="245"/>
  <c r="K12" i="245"/>
  <c r="K13" i="245"/>
  <c r="K14" i="245"/>
  <c r="K15" i="245"/>
  <c r="K16" i="245"/>
  <c r="K17" i="245"/>
  <c r="K18" i="245"/>
  <c r="K19" i="245"/>
  <c r="K20" i="245"/>
  <c r="K21" i="245"/>
  <c r="K22" i="245"/>
  <c r="J7" i="245"/>
  <c r="J8" i="245"/>
  <c r="J9" i="245"/>
  <c r="J10" i="245"/>
  <c r="J11" i="245"/>
  <c r="J12" i="245"/>
  <c r="J13" i="245"/>
  <c r="J14" i="245"/>
  <c r="J15" i="245"/>
  <c r="J16" i="245"/>
  <c r="J17" i="245"/>
  <c r="J18" i="245"/>
  <c r="J19" i="245"/>
  <c r="J20" i="245"/>
  <c r="J21" i="245"/>
  <c r="J22" i="245"/>
  <c r="F7" i="245"/>
  <c r="F8" i="245"/>
  <c r="F9" i="245"/>
  <c r="F10" i="245"/>
  <c r="F11" i="245"/>
  <c r="F12" i="245"/>
  <c r="F13" i="245"/>
  <c r="F14" i="245"/>
  <c r="F15" i="245"/>
  <c r="F16" i="245"/>
  <c r="F17" i="245"/>
  <c r="F18" i="245"/>
  <c r="F19" i="245"/>
  <c r="F20" i="245"/>
  <c r="F21" i="245"/>
  <c r="F22" i="245"/>
  <c r="S9" i="243"/>
  <c r="S10" i="243"/>
  <c r="S11" i="243"/>
  <c r="S12" i="243"/>
  <c r="S13" i="243"/>
  <c r="S14" i="243"/>
  <c r="S15" i="243"/>
  <c r="S16" i="243"/>
  <c r="S17" i="243"/>
  <c r="S8" i="243"/>
  <c r="P8" i="243"/>
  <c r="P9" i="243"/>
  <c r="P10" i="243"/>
  <c r="P11" i="243"/>
  <c r="P12" i="243"/>
  <c r="P13" i="243"/>
  <c r="P14" i="243"/>
  <c r="P15" i="243"/>
  <c r="P16" i="243"/>
  <c r="P17" i="243"/>
  <c r="O8" i="243"/>
  <c r="O9" i="243"/>
  <c r="O10" i="243"/>
  <c r="O11" i="243"/>
  <c r="O12" i="243"/>
  <c r="O13" i="243"/>
  <c r="O14" i="243"/>
  <c r="O15" i="243"/>
  <c r="O16" i="243"/>
  <c r="O17" i="243"/>
  <c r="N8" i="243"/>
  <c r="N9" i="243"/>
  <c r="N10" i="243"/>
  <c r="N11" i="243"/>
  <c r="N12" i="243"/>
  <c r="N13" i="243"/>
  <c r="N14" i="243"/>
  <c r="N15" i="243"/>
  <c r="N16" i="243"/>
  <c r="N17" i="243"/>
  <c r="J8" i="243"/>
  <c r="J9" i="243"/>
  <c r="J10" i="243"/>
  <c r="J11" i="243"/>
  <c r="J12" i="243"/>
  <c r="J13" i="243"/>
  <c r="J14" i="243"/>
  <c r="J15" i="243"/>
  <c r="J16" i="243"/>
  <c r="J17" i="243"/>
  <c r="E7" i="242"/>
  <c r="E11" i="242" s="1"/>
  <c r="G7" i="242"/>
  <c r="H7" i="242"/>
  <c r="H11" i="242" s="1"/>
  <c r="I7" i="242"/>
  <c r="I11" i="242" s="1"/>
  <c r="D7" i="242"/>
  <c r="D11" i="242" s="1"/>
  <c r="L8" i="242"/>
  <c r="L9" i="242"/>
  <c r="L10" i="242"/>
  <c r="K8" i="242"/>
  <c r="K9" i="242"/>
  <c r="K10" i="242"/>
  <c r="J8" i="242"/>
  <c r="J9" i="242"/>
  <c r="J10" i="242"/>
  <c r="F8" i="242"/>
  <c r="F9" i="242"/>
  <c r="F10" i="242"/>
  <c r="E7" i="240"/>
  <c r="G7" i="240"/>
  <c r="H7" i="240"/>
  <c r="I7" i="240"/>
  <c r="D7" i="240"/>
  <c r="L8" i="240"/>
  <c r="L10" i="240"/>
  <c r="K8" i="240"/>
  <c r="K10" i="240"/>
  <c r="J8" i="240"/>
  <c r="J10" i="240"/>
  <c r="F8" i="240"/>
  <c r="F7" i="240" s="1"/>
  <c r="F10" i="240"/>
  <c r="E6" i="241"/>
  <c r="G6" i="241"/>
  <c r="H6" i="241"/>
  <c r="I6" i="241"/>
  <c r="D6" i="241"/>
  <c r="L7" i="241"/>
  <c r="L8" i="241"/>
  <c r="L9" i="241"/>
  <c r="L10" i="241"/>
  <c r="L11" i="241"/>
  <c r="L12" i="241"/>
  <c r="L13" i="241"/>
  <c r="L14" i="241"/>
  <c r="L15" i="241"/>
  <c r="L16" i="241"/>
  <c r="L17" i="241"/>
  <c r="L18" i="241"/>
  <c r="L19" i="241"/>
  <c r="L20" i="241"/>
  <c r="L21" i="241"/>
  <c r="L22" i="241"/>
  <c r="L23" i="241"/>
  <c r="L24" i="241"/>
  <c r="L25" i="241"/>
  <c r="L26" i="241"/>
  <c r="L27" i="241"/>
  <c r="L28" i="241"/>
  <c r="L29" i="241"/>
  <c r="K7" i="241"/>
  <c r="K8" i="241"/>
  <c r="K9" i="241"/>
  <c r="K10" i="241"/>
  <c r="K11" i="241"/>
  <c r="K12" i="241"/>
  <c r="K13" i="241"/>
  <c r="K14" i="241"/>
  <c r="K15" i="241"/>
  <c r="K16" i="241"/>
  <c r="K17" i="241"/>
  <c r="K18" i="241"/>
  <c r="K19" i="241"/>
  <c r="K20" i="241"/>
  <c r="K21" i="241"/>
  <c r="K22" i="241"/>
  <c r="K23" i="241"/>
  <c r="K24" i="241"/>
  <c r="K25" i="241"/>
  <c r="K26" i="241"/>
  <c r="K27" i="241"/>
  <c r="K28" i="241"/>
  <c r="K29" i="241"/>
  <c r="J7" i="241"/>
  <c r="J8" i="241"/>
  <c r="J9" i="241"/>
  <c r="J10" i="241"/>
  <c r="J11" i="241"/>
  <c r="J12" i="241"/>
  <c r="J13" i="241"/>
  <c r="J14" i="241"/>
  <c r="J15" i="241"/>
  <c r="J16" i="241"/>
  <c r="J17" i="241"/>
  <c r="J18" i="241"/>
  <c r="J19" i="241"/>
  <c r="J20" i="241"/>
  <c r="J21" i="241"/>
  <c r="J22" i="241"/>
  <c r="J23" i="241"/>
  <c r="J24" i="241"/>
  <c r="J25" i="241"/>
  <c r="J26" i="241"/>
  <c r="J27" i="241"/>
  <c r="J28" i="241"/>
  <c r="J29" i="241"/>
  <c r="F7" i="241"/>
  <c r="F8" i="241"/>
  <c r="F9" i="241"/>
  <c r="F10" i="241"/>
  <c r="F11" i="241"/>
  <c r="F12" i="241"/>
  <c r="F13" i="241"/>
  <c r="F14" i="241"/>
  <c r="F15" i="241"/>
  <c r="F16" i="241"/>
  <c r="F17" i="241"/>
  <c r="F18" i="241"/>
  <c r="F19" i="241"/>
  <c r="F20" i="241"/>
  <c r="F21" i="241"/>
  <c r="F22" i="241"/>
  <c r="F23" i="241"/>
  <c r="F24" i="241"/>
  <c r="F25" i="241"/>
  <c r="F26" i="241"/>
  <c r="F27" i="241"/>
  <c r="F28" i="241"/>
  <c r="F29" i="241"/>
  <c r="S9" i="239"/>
  <c r="S10" i="239"/>
  <c r="S11" i="239"/>
  <c r="S12" i="239"/>
  <c r="S13" i="239"/>
  <c r="S14" i="239"/>
  <c r="S15" i="239"/>
  <c r="S8" i="239"/>
  <c r="P8" i="239"/>
  <c r="P9" i="239"/>
  <c r="P10" i="239"/>
  <c r="P11" i="239"/>
  <c r="P12" i="239"/>
  <c r="P13" i="239"/>
  <c r="P14" i="239"/>
  <c r="P15" i="239"/>
  <c r="O8" i="239"/>
  <c r="O9" i="239"/>
  <c r="O10" i="239"/>
  <c r="O11" i="239"/>
  <c r="O12" i="239"/>
  <c r="O13" i="239"/>
  <c r="O14" i="239"/>
  <c r="O15" i="239"/>
  <c r="N8" i="239"/>
  <c r="N9" i="239"/>
  <c r="N10" i="239"/>
  <c r="N11" i="239"/>
  <c r="N12" i="239"/>
  <c r="N13" i="239"/>
  <c r="N14" i="239"/>
  <c r="N15" i="239"/>
  <c r="J8" i="239"/>
  <c r="J9" i="239"/>
  <c r="J10" i="239"/>
  <c r="J11" i="239"/>
  <c r="J12" i="239"/>
  <c r="J13" i="239"/>
  <c r="J14" i="239"/>
  <c r="J15" i="239"/>
  <c r="E7" i="238"/>
  <c r="E12" i="238" s="1"/>
  <c r="G7" i="238"/>
  <c r="G12" i="238" s="1"/>
  <c r="H7" i="238"/>
  <c r="H12" i="238" s="1"/>
  <c r="I7" i="238"/>
  <c r="I12" i="238" s="1"/>
  <c r="D7" i="238"/>
  <c r="D12" i="238" s="1"/>
  <c r="L8" i="238"/>
  <c r="L9" i="238"/>
  <c r="L10" i="238"/>
  <c r="L11" i="238"/>
  <c r="K8" i="238"/>
  <c r="K9" i="238"/>
  <c r="K10" i="238"/>
  <c r="K11" i="238"/>
  <c r="J8" i="238"/>
  <c r="J9" i="238"/>
  <c r="J10" i="238"/>
  <c r="J11" i="238"/>
  <c r="F8" i="238"/>
  <c r="F9" i="238"/>
  <c r="F10" i="238"/>
  <c r="F11" i="238"/>
  <c r="E7" i="236"/>
  <c r="G7" i="236"/>
  <c r="H7" i="236"/>
  <c r="I7" i="236"/>
  <c r="D7" i="236"/>
  <c r="L8" i="236"/>
  <c r="L10" i="236"/>
  <c r="K8" i="236"/>
  <c r="K10" i="236"/>
  <c r="J8" i="236"/>
  <c r="J10" i="236"/>
  <c r="F8" i="236"/>
  <c r="F7" i="236" s="1"/>
  <c r="F10" i="236"/>
  <c r="E6" i="237"/>
  <c r="G6" i="237"/>
  <c r="H6" i="237"/>
  <c r="I6" i="237"/>
  <c r="D6" i="237"/>
  <c r="L7" i="237"/>
  <c r="K7" i="237"/>
  <c r="J7" i="237"/>
  <c r="F7" i="237"/>
  <c r="F6" i="237" s="1"/>
  <c r="S9" i="235"/>
  <c r="S10" i="235"/>
  <c r="S11" i="235"/>
  <c r="S12" i="235"/>
  <c r="S13" i="235"/>
  <c r="S14" i="235"/>
  <c r="S8" i="235"/>
  <c r="P8" i="235"/>
  <c r="P9" i="235"/>
  <c r="P10" i="235"/>
  <c r="P11" i="235"/>
  <c r="P12" i="235"/>
  <c r="P13" i="235"/>
  <c r="P14" i="235"/>
  <c r="O8" i="235"/>
  <c r="O9" i="235"/>
  <c r="O10" i="235"/>
  <c r="O11" i="235"/>
  <c r="O12" i="235"/>
  <c r="O13" i="235"/>
  <c r="O14" i="235"/>
  <c r="N8" i="235"/>
  <c r="N9" i="235"/>
  <c r="N10" i="235"/>
  <c r="N11" i="235"/>
  <c r="N12" i="235"/>
  <c r="N13" i="235"/>
  <c r="N14" i="235"/>
  <c r="J8" i="235"/>
  <c r="J9" i="235"/>
  <c r="J10" i="235"/>
  <c r="J11" i="235"/>
  <c r="J12" i="235"/>
  <c r="J13" i="235"/>
  <c r="J14" i="235"/>
  <c r="E7" i="234"/>
  <c r="E11" i="234" s="1"/>
  <c r="G7" i="234"/>
  <c r="H7" i="234"/>
  <c r="H11" i="234" s="1"/>
  <c r="I7" i="234"/>
  <c r="I11" i="234" s="1"/>
  <c r="D7" i="234"/>
  <c r="D11" i="234" s="1"/>
  <c r="L8" i="234"/>
  <c r="L9" i="234"/>
  <c r="L10" i="234"/>
  <c r="K8" i="234"/>
  <c r="K9" i="234"/>
  <c r="K10" i="234"/>
  <c r="J8" i="234"/>
  <c r="J9" i="234"/>
  <c r="J10" i="234"/>
  <c r="F8" i="234"/>
  <c r="F9" i="234"/>
  <c r="F10" i="234"/>
  <c r="E7" i="232"/>
  <c r="F7" i="232"/>
  <c r="G7" i="232"/>
  <c r="H7" i="232"/>
  <c r="I7" i="232"/>
  <c r="D7" i="232"/>
  <c r="L8" i="232"/>
  <c r="L10" i="232"/>
  <c r="K8" i="232"/>
  <c r="K10" i="232"/>
  <c r="J8" i="232"/>
  <c r="J10" i="232"/>
  <c r="F8" i="232"/>
  <c r="F10" i="232"/>
  <c r="E6" i="233"/>
  <c r="G6" i="233"/>
  <c r="H6" i="233"/>
  <c r="I6" i="233"/>
  <c r="D6" i="233"/>
  <c r="L7" i="233"/>
  <c r="L8" i="233"/>
  <c r="L9" i="233"/>
  <c r="L10" i="233"/>
  <c r="L11" i="233"/>
  <c r="L12" i="233"/>
  <c r="L13" i="233"/>
  <c r="L14" i="233"/>
  <c r="L15" i="233"/>
  <c r="L16" i="233"/>
  <c r="L17" i="233"/>
  <c r="L18" i="233"/>
  <c r="L19" i="233"/>
  <c r="L20" i="233"/>
  <c r="L21" i="233"/>
  <c r="L22" i="233"/>
  <c r="L23" i="233"/>
  <c r="L24" i="233"/>
  <c r="L25" i="233"/>
  <c r="L26" i="233"/>
  <c r="L27" i="233"/>
  <c r="L28" i="233"/>
  <c r="L29" i="233"/>
  <c r="K7" i="233"/>
  <c r="K8" i="233"/>
  <c r="K9" i="233"/>
  <c r="K10" i="233"/>
  <c r="K11" i="233"/>
  <c r="K12" i="233"/>
  <c r="K13" i="233"/>
  <c r="K14" i="233"/>
  <c r="K15" i="233"/>
  <c r="K16" i="233"/>
  <c r="K17" i="233"/>
  <c r="K18" i="233"/>
  <c r="K19" i="233"/>
  <c r="K20" i="233"/>
  <c r="K21" i="233"/>
  <c r="K22" i="233"/>
  <c r="K23" i="233"/>
  <c r="K24" i="233"/>
  <c r="K25" i="233"/>
  <c r="K26" i="233"/>
  <c r="K27" i="233"/>
  <c r="K28" i="233"/>
  <c r="K29" i="233"/>
  <c r="J7" i="233"/>
  <c r="J8" i="233"/>
  <c r="J9" i="233"/>
  <c r="J10" i="233"/>
  <c r="J11" i="233"/>
  <c r="J12" i="233"/>
  <c r="J13" i="233"/>
  <c r="J14" i="233"/>
  <c r="J15" i="233"/>
  <c r="J16" i="233"/>
  <c r="J17" i="233"/>
  <c r="J18" i="233"/>
  <c r="J19" i="233"/>
  <c r="J20" i="233"/>
  <c r="J21" i="233"/>
  <c r="J22" i="233"/>
  <c r="J23" i="233"/>
  <c r="J24" i="233"/>
  <c r="J25" i="233"/>
  <c r="J26" i="233"/>
  <c r="J27" i="233"/>
  <c r="J28" i="233"/>
  <c r="J29" i="233"/>
  <c r="F7" i="233"/>
  <c r="F8" i="233"/>
  <c r="F9" i="233"/>
  <c r="F10" i="233"/>
  <c r="F11" i="233"/>
  <c r="F12" i="233"/>
  <c r="F13" i="233"/>
  <c r="F14" i="233"/>
  <c r="F15" i="233"/>
  <c r="F16" i="233"/>
  <c r="F17" i="233"/>
  <c r="F18" i="233"/>
  <c r="F19" i="233"/>
  <c r="F20" i="233"/>
  <c r="F21" i="233"/>
  <c r="F22" i="233"/>
  <c r="F23" i="233"/>
  <c r="F24" i="233"/>
  <c r="F25" i="233"/>
  <c r="F26" i="233"/>
  <c r="F27" i="233"/>
  <c r="F28" i="233"/>
  <c r="F29" i="233"/>
  <c r="S9" i="231"/>
  <c r="S10" i="231"/>
  <c r="S11" i="231"/>
  <c r="S8" i="231"/>
  <c r="P8" i="231"/>
  <c r="P9" i="231"/>
  <c r="P10" i="231"/>
  <c r="P11" i="231"/>
  <c r="O8" i="231"/>
  <c r="O9" i="231"/>
  <c r="O10" i="231"/>
  <c r="O11" i="231"/>
  <c r="N8" i="231"/>
  <c r="N9" i="231"/>
  <c r="N10" i="231"/>
  <c r="N11" i="231"/>
  <c r="J8" i="231"/>
  <c r="J9" i="231"/>
  <c r="J10" i="231"/>
  <c r="J11" i="231"/>
  <c r="E7" i="230"/>
  <c r="E10" i="230" s="1"/>
  <c r="G7" i="230"/>
  <c r="G10" i="230" s="1"/>
  <c r="H7" i="230"/>
  <c r="H10" i="230" s="1"/>
  <c r="I7" i="230"/>
  <c r="I10" i="230" s="1"/>
  <c r="D7" i="230"/>
  <c r="D10" i="230" s="1"/>
  <c r="L8" i="230"/>
  <c r="L9" i="230"/>
  <c r="K8" i="230"/>
  <c r="K9" i="230"/>
  <c r="J8" i="230"/>
  <c r="J9" i="230"/>
  <c r="F8" i="230"/>
  <c r="F7" i="230" s="1"/>
  <c r="F10" i="230" s="1"/>
  <c r="F9" i="230"/>
  <c r="E9" i="228"/>
  <c r="G9" i="228"/>
  <c r="H9" i="228"/>
  <c r="I9" i="228"/>
  <c r="D9" i="228"/>
  <c r="E7" i="228"/>
  <c r="G7" i="228"/>
  <c r="H7" i="228"/>
  <c r="I7" i="228"/>
  <c r="D7" i="228"/>
  <c r="L8" i="228"/>
  <c r="L10" i="228"/>
  <c r="L11" i="228"/>
  <c r="L12" i="228"/>
  <c r="L13" i="228"/>
  <c r="L14" i="228"/>
  <c r="L15" i="228"/>
  <c r="L16" i="228"/>
  <c r="L17" i="228"/>
  <c r="L18" i="228"/>
  <c r="K8" i="228"/>
  <c r="K10" i="228"/>
  <c r="K11" i="228"/>
  <c r="K12" i="228"/>
  <c r="K13" i="228"/>
  <c r="K14" i="228"/>
  <c r="K15" i="228"/>
  <c r="K16" i="228"/>
  <c r="K17" i="228"/>
  <c r="K18" i="228"/>
  <c r="J8" i="228"/>
  <c r="J10" i="228"/>
  <c r="J11" i="228"/>
  <c r="J12" i="228"/>
  <c r="J13" i="228"/>
  <c r="J14" i="228"/>
  <c r="J15" i="228"/>
  <c r="J16" i="228"/>
  <c r="J17" i="228"/>
  <c r="J18" i="228"/>
  <c r="F8" i="228"/>
  <c r="F7" i="228" s="1"/>
  <c r="F10" i="228"/>
  <c r="F9" i="228" s="1"/>
  <c r="F11" i="228"/>
  <c r="F12" i="228"/>
  <c r="F13" i="228"/>
  <c r="F14" i="228"/>
  <c r="F15" i="228"/>
  <c r="F16" i="228"/>
  <c r="F17" i="228"/>
  <c r="F18" i="228"/>
  <c r="E6" i="229"/>
  <c r="G6" i="229"/>
  <c r="H6" i="229"/>
  <c r="I6" i="229"/>
  <c r="D6" i="229"/>
  <c r="L7" i="229"/>
  <c r="L8" i="229"/>
  <c r="L9" i="229"/>
  <c r="L10" i="229"/>
  <c r="L11" i="229"/>
  <c r="L12" i="229"/>
  <c r="L13" i="229"/>
  <c r="L14" i="229"/>
  <c r="L15" i="229"/>
  <c r="L16" i="229"/>
  <c r="L17" i="229"/>
  <c r="L18" i="229"/>
  <c r="L19" i="229"/>
  <c r="L20" i="229"/>
  <c r="L21" i="229"/>
  <c r="L22" i="229"/>
  <c r="L23" i="229"/>
  <c r="L24" i="229"/>
  <c r="L25" i="229"/>
  <c r="L26" i="229"/>
  <c r="L27" i="229"/>
  <c r="L28" i="229"/>
  <c r="L29" i="229"/>
  <c r="L30" i="229"/>
  <c r="L31" i="229"/>
  <c r="K7" i="229"/>
  <c r="K8" i="229"/>
  <c r="K9" i="229"/>
  <c r="K10" i="229"/>
  <c r="K11" i="229"/>
  <c r="K12" i="229"/>
  <c r="K13" i="229"/>
  <c r="K14" i="229"/>
  <c r="K15" i="229"/>
  <c r="K16" i="229"/>
  <c r="K17" i="229"/>
  <c r="K18" i="229"/>
  <c r="K19" i="229"/>
  <c r="K20" i="229"/>
  <c r="K21" i="229"/>
  <c r="K22" i="229"/>
  <c r="K23" i="229"/>
  <c r="K24" i="229"/>
  <c r="K25" i="229"/>
  <c r="K26" i="229"/>
  <c r="K27" i="229"/>
  <c r="K28" i="229"/>
  <c r="K29" i="229"/>
  <c r="K30" i="229"/>
  <c r="K31" i="229"/>
  <c r="J7" i="229"/>
  <c r="J8" i="229"/>
  <c r="J9" i="229"/>
  <c r="J10" i="229"/>
  <c r="J11" i="229"/>
  <c r="J12" i="229"/>
  <c r="J13" i="229"/>
  <c r="J14" i="229"/>
  <c r="J15" i="229"/>
  <c r="J16" i="229"/>
  <c r="J17" i="229"/>
  <c r="J18" i="229"/>
  <c r="J19" i="229"/>
  <c r="J20" i="229"/>
  <c r="J21" i="229"/>
  <c r="J22" i="229"/>
  <c r="J23" i="229"/>
  <c r="J24" i="229"/>
  <c r="J25" i="229"/>
  <c r="J26" i="229"/>
  <c r="J27" i="229"/>
  <c r="J28" i="229"/>
  <c r="J29" i="229"/>
  <c r="J30" i="229"/>
  <c r="J31" i="229"/>
  <c r="F7" i="229"/>
  <c r="F8" i="229"/>
  <c r="F9" i="229"/>
  <c r="F10" i="229"/>
  <c r="F11" i="229"/>
  <c r="F12" i="229"/>
  <c r="F13" i="229"/>
  <c r="F14" i="229"/>
  <c r="F15" i="229"/>
  <c r="F16" i="229"/>
  <c r="F17" i="229"/>
  <c r="F18" i="229"/>
  <c r="F19" i="229"/>
  <c r="F20" i="229"/>
  <c r="F21" i="229"/>
  <c r="F22" i="229"/>
  <c r="F23" i="229"/>
  <c r="F24" i="229"/>
  <c r="F25" i="229"/>
  <c r="F26" i="229"/>
  <c r="F27" i="229"/>
  <c r="F28" i="229"/>
  <c r="F29" i="229"/>
  <c r="F30" i="229"/>
  <c r="F31" i="229"/>
  <c r="S9" i="227"/>
  <c r="S10" i="227"/>
  <c r="S11" i="227"/>
  <c r="S12" i="227"/>
  <c r="S13" i="227"/>
  <c r="S14" i="227"/>
  <c r="S15" i="227"/>
  <c r="S16" i="227"/>
  <c r="S17" i="227"/>
  <c r="S18" i="227"/>
  <c r="S19" i="227"/>
  <c r="S20" i="227"/>
  <c r="S8" i="227"/>
  <c r="P8" i="227"/>
  <c r="P9" i="227"/>
  <c r="P10" i="227"/>
  <c r="P11" i="227"/>
  <c r="P12" i="227"/>
  <c r="P13" i="227"/>
  <c r="P14" i="227"/>
  <c r="P15" i="227"/>
  <c r="P16" i="227"/>
  <c r="P17" i="227"/>
  <c r="P18" i="227"/>
  <c r="P19" i="227"/>
  <c r="P20" i="227"/>
  <c r="O8" i="227"/>
  <c r="O9" i="227"/>
  <c r="O10" i="227"/>
  <c r="O11" i="227"/>
  <c r="O12" i="227"/>
  <c r="O13" i="227"/>
  <c r="O14" i="227"/>
  <c r="O15" i="227"/>
  <c r="O16" i="227"/>
  <c r="O17" i="227"/>
  <c r="O18" i="227"/>
  <c r="O19" i="227"/>
  <c r="O20" i="227"/>
  <c r="N8" i="227"/>
  <c r="N9" i="227"/>
  <c r="N10" i="227"/>
  <c r="N11" i="227"/>
  <c r="N12" i="227"/>
  <c r="N13" i="227"/>
  <c r="N14" i="227"/>
  <c r="N15" i="227"/>
  <c r="N16" i="227"/>
  <c r="N17" i="227"/>
  <c r="N18" i="227"/>
  <c r="N19" i="227"/>
  <c r="N20" i="227"/>
  <c r="J8" i="227"/>
  <c r="J9" i="227"/>
  <c r="J10" i="227"/>
  <c r="J11" i="227"/>
  <c r="J12" i="227"/>
  <c r="J13" i="227"/>
  <c r="J14" i="227"/>
  <c r="J15" i="227"/>
  <c r="J16" i="227"/>
  <c r="J17" i="227"/>
  <c r="J18" i="227"/>
  <c r="J19" i="227"/>
  <c r="J20" i="227"/>
  <c r="E7" i="226"/>
  <c r="E14" i="226" s="1"/>
  <c r="G7" i="226"/>
  <c r="H7" i="226"/>
  <c r="H14" i="226" s="1"/>
  <c r="I7" i="226"/>
  <c r="I14" i="226" s="1"/>
  <c r="D7" i="226"/>
  <c r="D14" i="226" s="1"/>
  <c r="L8" i="226"/>
  <c r="L9" i="226"/>
  <c r="L10" i="226"/>
  <c r="L11" i="226"/>
  <c r="L12" i="226"/>
  <c r="L13" i="226"/>
  <c r="K8" i="226"/>
  <c r="K9" i="226"/>
  <c r="K10" i="226"/>
  <c r="K11" i="226"/>
  <c r="K12" i="226"/>
  <c r="K13" i="226"/>
  <c r="J8" i="226"/>
  <c r="J9" i="226"/>
  <c r="J10" i="226"/>
  <c r="J11" i="226"/>
  <c r="J12" i="226"/>
  <c r="J13" i="226"/>
  <c r="F8" i="226"/>
  <c r="F9" i="226"/>
  <c r="F10" i="226"/>
  <c r="F11" i="226"/>
  <c r="F12" i="226"/>
  <c r="F13" i="226"/>
  <c r="E9" i="224"/>
  <c r="G9" i="224"/>
  <c r="H9" i="224"/>
  <c r="I9" i="224"/>
  <c r="D9" i="224"/>
  <c r="E7" i="224"/>
  <c r="G7" i="224"/>
  <c r="H7" i="224"/>
  <c r="I7" i="224"/>
  <c r="D7" i="224"/>
  <c r="L8" i="224"/>
  <c r="L10" i="224"/>
  <c r="L11" i="224"/>
  <c r="L12" i="224"/>
  <c r="L13" i="224"/>
  <c r="L14" i="224"/>
  <c r="L15" i="224"/>
  <c r="L16" i="224"/>
  <c r="L17" i="224"/>
  <c r="L18" i="224"/>
  <c r="L19" i="224"/>
  <c r="L20" i="224"/>
  <c r="L21" i="224"/>
  <c r="L22" i="224"/>
  <c r="L23" i="224"/>
  <c r="L24" i="224"/>
  <c r="L25" i="224"/>
  <c r="L26" i="224"/>
  <c r="L27" i="224"/>
  <c r="L28" i="224"/>
  <c r="L29" i="224"/>
  <c r="L30" i="224"/>
  <c r="L31" i="224"/>
  <c r="L32" i="224"/>
  <c r="L33" i="224"/>
  <c r="L34" i="224"/>
  <c r="L35" i="224"/>
  <c r="K8" i="224"/>
  <c r="K10" i="224"/>
  <c r="K11" i="224"/>
  <c r="K12" i="224"/>
  <c r="K13" i="224"/>
  <c r="K14" i="224"/>
  <c r="K15" i="224"/>
  <c r="K16" i="224"/>
  <c r="K17" i="224"/>
  <c r="K18" i="224"/>
  <c r="K19" i="224"/>
  <c r="K20" i="224"/>
  <c r="K21" i="224"/>
  <c r="K22" i="224"/>
  <c r="K23" i="224"/>
  <c r="K24" i="224"/>
  <c r="K25" i="224"/>
  <c r="K26" i="224"/>
  <c r="K27" i="224"/>
  <c r="K28" i="224"/>
  <c r="K29" i="224"/>
  <c r="K30" i="224"/>
  <c r="K31" i="224"/>
  <c r="K32" i="224"/>
  <c r="K33" i="224"/>
  <c r="K34" i="224"/>
  <c r="K35" i="224"/>
  <c r="J8" i="224"/>
  <c r="J10" i="224"/>
  <c r="J11" i="224"/>
  <c r="J12" i="224"/>
  <c r="J13" i="224"/>
  <c r="J14" i="224"/>
  <c r="J15" i="224"/>
  <c r="J16" i="224"/>
  <c r="J17" i="224"/>
  <c r="J18" i="224"/>
  <c r="J19" i="224"/>
  <c r="J20" i="224"/>
  <c r="J21" i="224"/>
  <c r="J22" i="224"/>
  <c r="J23" i="224"/>
  <c r="J24" i="224"/>
  <c r="J25" i="224"/>
  <c r="J26" i="224"/>
  <c r="J27" i="224"/>
  <c r="J28" i="224"/>
  <c r="J29" i="224"/>
  <c r="J30" i="224"/>
  <c r="J31" i="224"/>
  <c r="J32" i="224"/>
  <c r="J33" i="224"/>
  <c r="J34" i="224"/>
  <c r="J35" i="224"/>
  <c r="F8" i="224"/>
  <c r="F7" i="224" s="1"/>
  <c r="F10" i="224"/>
  <c r="F11" i="224"/>
  <c r="F12" i="224"/>
  <c r="F13" i="224"/>
  <c r="F14" i="224"/>
  <c r="F15" i="224"/>
  <c r="F16" i="224"/>
  <c r="F17" i="224"/>
  <c r="F18" i="224"/>
  <c r="F19" i="224"/>
  <c r="F20" i="224"/>
  <c r="F21" i="224"/>
  <c r="F22" i="224"/>
  <c r="F23" i="224"/>
  <c r="F24" i="224"/>
  <c r="F25" i="224"/>
  <c r="F26" i="224"/>
  <c r="F27" i="224"/>
  <c r="F28" i="224"/>
  <c r="F29" i="224"/>
  <c r="F30" i="224"/>
  <c r="F31" i="224"/>
  <c r="F32" i="224"/>
  <c r="F33" i="224"/>
  <c r="F34" i="224"/>
  <c r="F35" i="224"/>
  <c r="E6" i="225"/>
  <c r="G6" i="225"/>
  <c r="H6" i="225"/>
  <c r="I6" i="225"/>
  <c r="D6" i="225"/>
  <c r="L7" i="225"/>
  <c r="L8" i="225"/>
  <c r="L9" i="225"/>
  <c r="L10" i="225"/>
  <c r="L11" i="225"/>
  <c r="L12" i="225"/>
  <c r="L13" i="225"/>
  <c r="L14" i="225"/>
  <c r="L15" i="225"/>
  <c r="L16" i="225"/>
  <c r="L17" i="225"/>
  <c r="L18" i="225"/>
  <c r="L19" i="225"/>
  <c r="L20" i="225"/>
  <c r="L21" i="225"/>
  <c r="L22" i="225"/>
  <c r="L23" i="225"/>
  <c r="L24" i="225"/>
  <c r="L25" i="225"/>
  <c r="L26" i="225"/>
  <c r="L27" i="225"/>
  <c r="L28" i="225"/>
  <c r="L29" i="225"/>
  <c r="L30" i="225"/>
  <c r="L31" i="225"/>
  <c r="K7" i="225"/>
  <c r="K8" i="225"/>
  <c r="K9" i="225"/>
  <c r="K10" i="225"/>
  <c r="K11" i="225"/>
  <c r="K12" i="225"/>
  <c r="K13" i="225"/>
  <c r="K14" i="225"/>
  <c r="K15" i="225"/>
  <c r="K16" i="225"/>
  <c r="K17" i="225"/>
  <c r="K18" i="225"/>
  <c r="K19" i="225"/>
  <c r="K20" i="225"/>
  <c r="K21" i="225"/>
  <c r="K22" i="225"/>
  <c r="K23" i="225"/>
  <c r="K24" i="225"/>
  <c r="K25" i="225"/>
  <c r="K26" i="225"/>
  <c r="K27" i="225"/>
  <c r="K28" i="225"/>
  <c r="K29" i="225"/>
  <c r="K30" i="225"/>
  <c r="K31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F7" i="225"/>
  <c r="F8" i="225"/>
  <c r="F9" i="225"/>
  <c r="F10" i="225"/>
  <c r="F11" i="225"/>
  <c r="F12" i="225"/>
  <c r="F13" i="225"/>
  <c r="F14" i="225"/>
  <c r="F15" i="225"/>
  <c r="F16" i="225"/>
  <c r="F17" i="225"/>
  <c r="F18" i="225"/>
  <c r="F19" i="225"/>
  <c r="F20" i="225"/>
  <c r="F21" i="225"/>
  <c r="F22" i="225"/>
  <c r="F23" i="225"/>
  <c r="F24" i="225"/>
  <c r="F25" i="225"/>
  <c r="F26" i="225"/>
  <c r="F27" i="225"/>
  <c r="F28" i="225"/>
  <c r="F29" i="225"/>
  <c r="F30" i="225"/>
  <c r="F31" i="225"/>
  <c r="S9" i="223"/>
  <c r="S10" i="223"/>
  <c r="S11" i="223"/>
  <c r="S12" i="223"/>
  <c r="S13" i="223"/>
  <c r="S14" i="223"/>
  <c r="S15" i="223"/>
  <c r="S16" i="223"/>
  <c r="S17" i="223"/>
  <c r="S18" i="223"/>
  <c r="S19" i="223"/>
  <c r="S20" i="223"/>
  <c r="S21" i="223"/>
  <c r="S22" i="223"/>
  <c r="S8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P20" i="223"/>
  <c r="P21" i="223"/>
  <c r="P22" i="223"/>
  <c r="O8" i="223"/>
  <c r="O9" i="223"/>
  <c r="O10" i="223"/>
  <c r="O11" i="223"/>
  <c r="O12" i="223"/>
  <c r="O13" i="223"/>
  <c r="O14" i="223"/>
  <c r="O15" i="223"/>
  <c r="O16" i="223"/>
  <c r="O17" i="223"/>
  <c r="O18" i="223"/>
  <c r="O19" i="223"/>
  <c r="O20" i="223"/>
  <c r="O21" i="223"/>
  <c r="O22" i="223"/>
  <c r="N8" i="223"/>
  <c r="N9" i="223"/>
  <c r="N10" i="223"/>
  <c r="N11" i="223"/>
  <c r="N12" i="223"/>
  <c r="N13" i="223"/>
  <c r="N14" i="223"/>
  <c r="N15" i="223"/>
  <c r="N16" i="223"/>
  <c r="N17" i="223"/>
  <c r="N18" i="223"/>
  <c r="N19" i="223"/>
  <c r="N20" i="223"/>
  <c r="N21" i="223"/>
  <c r="N22" i="223"/>
  <c r="J8" i="223"/>
  <c r="J9" i="223"/>
  <c r="J10" i="223"/>
  <c r="J11" i="223"/>
  <c r="J12" i="223"/>
  <c r="J13" i="223"/>
  <c r="J14" i="223"/>
  <c r="J15" i="223"/>
  <c r="J16" i="223"/>
  <c r="J17" i="223"/>
  <c r="J18" i="223"/>
  <c r="J19" i="223"/>
  <c r="J20" i="223"/>
  <c r="J21" i="223"/>
  <c r="J22" i="223"/>
  <c r="E7" i="222"/>
  <c r="E12" i="222" s="1"/>
  <c r="G7" i="222"/>
  <c r="G12" i="222" s="1"/>
  <c r="H7" i="222"/>
  <c r="H12" i="222" s="1"/>
  <c r="I7" i="222"/>
  <c r="I12" i="222" s="1"/>
  <c r="D7" i="222"/>
  <c r="D12" i="222" s="1"/>
  <c r="L8" i="222"/>
  <c r="L9" i="222"/>
  <c r="L10" i="222"/>
  <c r="L11" i="222"/>
  <c r="K8" i="222"/>
  <c r="K9" i="222"/>
  <c r="K10" i="222"/>
  <c r="K11" i="222"/>
  <c r="J8" i="222"/>
  <c r="J9" i="222"/>
  <c r="J10" i="222"/>
  <c r="J11" i="222"/>
  <c r="F8" i="222"/>
  <c r="F9" i="222"/>
  <c r="F10" i="222"/>
  <c r="F11" i="222"/>
  <c r="E9" i="220"/>
  <c r="G9" i="220"/>
  <c r="H9" i="220"/>
  <c r="I9" i="220"/>
  <c r="D9" i="220"/>
  <c r="E7" i="220"/>
  <c r="G7" i="220"/>
  <c r="H7" i="220"/>
  <c r="I7" i="220"/>
  <c r="D7" i="220"/>
  <c r="L8" i="220"/>
  <c r="L10" i="220"/>
  <c r="L11" i="220"/>
  <c r="L12" i="220"/>
  <c r="L13" i="220"/>
  <c r="L14" i="220"/>
  <c r="L15" i="220"/>
  <c r="L16" i="220"/>
  <c r="L17" i="220"/>
  <c r="L18" i="220"/>
  <c r="L19" i="220"/>
  <c r="L20" i="220"/>
  <c r="L21" i="220"/>
  <c r="L22" i="220"/>
  <c r="L23" i="220"/>
  <c r="L24" i="220"/>
  <c r="L25" i="220"/>
  <c r="L26" i="220"/>
  <c r="L27" i="220"/>
  <c r="L28" i="220"/>
  <c r="L29" i="220"/>
  <c r="L30" i="220"/>
  <c r="L31" i="220"/>
  <c r="L32" i="220"/>
  <c r="L33" i="220"/>
  <c r="L34" i="220"/>
  <c r="L35" i="220"/>
  <c r="K8" i="220"/>
  <c r="K10" i="220"/>
  <c r="K11" i="220"/>
  <c r="K12" i="220"/>
  <c r="K13" i="220"/>
  <c r="K14" i="220"/>
  <c r="K15" i="220"/>
  <c r="K16" i="220"/>
  <c r="K17" i="220"/>
  <c r="K18" i="220"/>
  <c r="K19" i="220"/>
  <c r="K20" i="220"/>
  <c r="K21" i="220"/>
  <c r="K22" i="220"/>
  <c r="K23" i="220"/>
  <c r="K24" i="220"/>
  <c r="K25" i="220"/>
  <c r="K26" i="220"/>
  <c r="K27" i="220"/>
  <c r="K28" i="220"/>
  <c r="K29" i="220"/>
  <c r="K30" i="220"/>
  <c r="K31" i="220"/>
  <c r="K32" i="220"/>
  <c r="K33" i="220"/>
  <c r="K34" i="220"/>
  <c r="K35" i="220"/>
  <c r="J8" i="220"/>
  <c r="J10" i="220"/>
  <c r="J11" i="220"/>
  <c r="J12" i="220"/>
  <c r="J13" i="220"/>
  <c r="J14" i="220"/>
  <c r="J15" i="220"/>
  <c r="J16" i="220"/>
  <c r="J17" i="220"/>
  <c r="J18" i="220"/>
  <c r="J19" i="220"/>
  <c r="J20" i="220"/>
  <c r="J21" i="220"/>
  <c r="J22" i="220"/>
  <c r="J23" i="220"/>
  <c r="J24" i="220"/>
  <c r="J25" i="220"/>
  <c r="J26" i="220"/>
  <c r="J27" i="220"/>
  <c r="J28" i="220"/>
  <c r="J29" i="220"/>
  <c r="J30" i="220"/>
  <c r="J31" i="220"/>
  <c r="J32" i="220"/>
  <c r="J33" i="220"/>
  <c r="J34" i="220"/>
  <c r="J35" i="220"/>
  <c r="F8" i="220"/>
  <c r="F7" i="220" s="1"/>
  <c r="F10" i="220"/>
  <c r="F11" i="220"/>
  <c r="F12" i="220"/>
  <c r="F13" i="220"/>
  <c r="F14" i="220"/>
  <c r="F15" i="220"/>
  <c r="F16" i="220"/>
  <c r="F17" i="220"/>
  <c r="F18" i="220"/>
  <c r="F19" i="220"/>
  <c r="F20" i="220"/>
  <c r="F21" i="220"/>
  <c r="F22" i="220"/>
  <c r="F23" i="220"/>
  <c r="F24" i="220"/>
  <c r="F25" i="220"/>
  <c r="F26" i="220"/>
  <c r="F27" i="220"/>
  <c r="F28" i="220"/>
  <c r="F29" i="220"/>
  <c r="F30" i="220"/>
  <c r="F31" i="220"/>
  <c r="F32" i="220"/>
  <c r="F33" i="220"/>
  <c r="F34" i="220"/>
  <c r="F35" i="220"/>
  <c r="E6" i="221"/>
  <c r="G6" i="221"/>
  <c r="H6" i="221"/>
  <c r="I6" i="221"/>
  <c r="D6" i="221"/>
  <c r="L7" i="221"/>
  <c r="L8" i="221"/>
  <c r="L9" i="221"/>
  <c r="L10" i="221"/>
  <c r="L11" i="221"/>
  <c r="L12" i="221"/>
  <c r="L13" i="221"/>
  <c r="L14" i="221"/>
  <c r="L15" i="221"/>
  <c r="L16" i="221"/>
  <c r="L17" i="221"/>
  <c r="L18" i="221"/>
  <c r="L19" i="221"/>
  <c r="L20" i="221"/>
  <c r="L21" i="221"/>
  <c r="L22" i="221"/>
  <c r="L23" i="221"/>
  <c r="L24" i="221"/>
  <c r="L25" i="221"/>
  <c r="L26" i="221"/>
  <c r="L27" i="221"/>
  <c r="L28" i="221"/>
  <c r="L29" i="221"/>
  <c r="L30" i="221"/>
  <c r="L31" i="221"/>
  <c r="K7" i="221"/>
  <c r="K8" i="221"/>
  <c r="K9" i="221"/>
  <c r="K10" i="221"/>
  <c r="K11" i="221"/>
  <c r="K12" i="221"/>
  <c r="K13" i="221"/>
  <c r="K14" i="221"/>
  <c r="K15" i="221"/>
  <c r="K16" i="221"/>
  <c r="K17" i="221"/>
  <c r="K18" i="221"/>
  <c r="K19" i="221"/>
  <c r="K20" i="221"/>
  <c r="K21" i="221"/>
  <c r="K22" i="221"/>
  <c r="K23" i="221"/>
  <c r="K24" i="221"/>
  <c r="K25" i="221"/>
  <c r="K26" i="221"/>
  <c r="K27" i="221"/>
  <c r="K28" i="221"/>
  <c r="K29" i="221"/>
  <c r="K30" i="221"/>
  <c r="K31" i="221"/>
  <c r="J7" i="221"/>
  <c r="J8" i="221"/>
  <c r="J9" i="221"/>
  <c r="J10" i="221"/>
  <c r="J11" i="221"/>
  <c r="J12" i="221"/>
  <c r="J13" i="221"/>
  <c r="J14" i="221"/>
  <c r="J15" i="221"/>
  <c r="J16" i="221"/>
  <c r="J17" i="221"/>
  <c r="J18" i="221"/>
  <c r="J19" i="221"/>
  <c r="J20" i="221"/>
  <c r="J21" i="221"/>
  <c r="J22" i="221"/>
  <c r="J23" i="221"/>
  <c r="J24" i="221"/>
  <c r="J25" i="221"/>
  <c r="J26" i="221"/>
  <c r="J27" i="221"/>
  <c r="J28" i="221"/>
  <c r="J29" i="221"/>
  <c r="J30" i="221"/>
  <c r="J31" i="221"/>
  <c r="F7" i="221"/>
  <c r="F8" i="221"/>
  <c r="F9" i="221"/>
  <c r="F10" i="221"/>
  <c r="F11" i="221"/>
  <c r="F12" i="221"/>
  <c r="F13" i="221"/>
  <c r="F14" i="221"/>
  <c r="F15" i="221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30" i="221"/>
  <c r="F31" i="221"/>
  <c r="S9" i="219"/>
  <c r="S10" i="219"/>
  <c r="S11" i="219"/>
  <c r="S12" i="219"/>
  <c r="S13" i="219"/>
  <c r="S14" i="219"/>
  <c r="S15" i="219"/>
  <c r="S16" i="219"/>
  <c r="S17" i="219"/>
  <c r="S18" i="219"/>
  <c r="S8" i="219"/>
  <c r="P8" i="219"/>
  <c r="P9" i="219"/>
  <c r="P10" i="219"/>
  <c r="P11" i="219"/>
  <c r="P12" i="219"/>
  <c r="P13" i="219"/>
  <c r="P14" i="219"/>
  <c r="P15" i="219"/>
  <c r="P16" i="219"/>
  <c r="P17" i="219"/>
  <c r="P18" i="219"/>
  <c r="O8" i="219"/>
  <c r="O9" i="219"/>
  <c r="O10" i="219"/>
  <c r="O11" i="219"/>
  <c r="O12" i="219"/>
  <c r="O13" i="219"/>
  <c r="O14" i="219"/>
  <c r="O15" i="219"/>
  <c r="O16" i="219"/>
  <c r="O17" i="219"/>
  <c r="O18" i="219"/>
  <c r="N8" i="219"/>
  <c r="N9" i="219"/>
  <c r="N10" i="219"/>
  <c r="N11" i="219"/>
  <c r="N12" i="219"/>
  <c r="N13" i="219"/>
  <c r="N14" i="219"/>
  <c r="N15" i="219"/>
  <c r="N16" i="219"/>
  <c r="N17" i="219"/>
  <c r="N18" i="219"/>
  <c r="J8" i="219"/>
  <c r="J9" i="219"/>
  <c r="J10" i="219"/>
  <c r="J11" i="219"/>
  <c r="J12" i="219"/>
  <c r="J13" i="219"/>
  <c r="J14" i="219"/>
  <c r="J15" i="219"/>
  <c r="J16" i="219"/>
  <c r="J17" i="219"/>
  <c r="J18" i="219"/>
  <c r="E7" i="218"/>
  <c r="E18" i="218" s="1"/>
  <c r="G7" i="218"/>
  <c r="G18" i="218" s="1"/>
  <c r="H7" i="218"/>
  <c r="H18" i="218" s="1"/>
  <c r="I7" i="218"/>
  <c r="I18" i="218" s="1"/>
  <c r="D7" i="218"/>
  <c r="D18" i="218" s="1"/>
  <c r="L8" i="218"/>
  <c r="L9" i="218"/>
  <c r="L10" i="218"/>
  <c r="L11" i="218"/>
  <c r="L12" i="218"/>
  <c r="L13" i="218"/>
  <c r="L14" i="218"/>
  <c r="L15" i="218"/>
  <c r="L16" i="218"/>
  <c r="L17" i="218"/>
  <c r="K8" i="218"/>
  <c r="K9" i="218"/>
  <c r="K10" i="218"/>
  <c r="K11" i="218"/>
  <c r="K12" i="218"/>
  <c r="K13" i="218"/>
  <c r="K14" i="218"/>
  <c r="K15" i="218"/>
  <c r="K16" i="218"/>
  <c r="K17" i="218"/>
  <c r="J8" i="218"/>
  <c r="J9" i="218"/>
  <c r="J10" i="218"/>
  <c r="J11" i="218"/>
  <c r="J12" i="218"/>
  <c r="J13" i="218"/>
  <c r="J14" i="218"/>
  <c r="J15" i="218"/>
  <c r="J16" i="218"/>
  <c r="J17" i="218"/>
  <c r="F8" i="218"/>
  <c r="F9" i="218"/>
  <c r="F10" i="218"/>
  <c r="F11" i="218"/>
  <c r="F12" i="218"/>
  <c r="F13" i="218"/>
  <c r="F14" i="218"/>
  <c r="F15" i="218"/>
  <c r="F16" i="218"/>
  <c r="F17" i="218"/>
  <c r="E10" i="216"/>
  <c r="G10" i="216"/>
  <c r="H10" i="216"/>
  <c r="I10" i="216"/>
  <c r="D10" i="216"/>
  <c r="E7" i="216"/>
  <c r="G7" i="216"/>
  <c r="H7" i="216"/>
  <c r="I7" i="216"/>
  <c r="D7" i="216"/>
  <c r="L8" i="216"/>
  <c r="L9" i="216"/>
  <c r="L11" i="216"/>
  <c r="L12" i="216"/>
  <c r="L13" i="216"/>
  <c r="L14" i="216"/>
  <c r="L15" i="216"/>
  <c r="L16" i="216"/>
  <c r="L17" i="216"/>
  <c r="L18" i="216"/>
  <c r="L19" i="216"/>
  <c r="L20" i="216"/>
  <c r="L21" i="216"/>
  <c r="L22" i="216"/>
  <c r="L23" i="216"/>
  <c r="L24" i="216"/>
  <c r="L25" i="216"/>
  <c r="L26" i="216"/>
  <c r="L27" i="216"/>
  <c r="L28" i="216"/>
  <c r="L29" i="216"/>
  <c r="L30" i="216"/>
  <c r="L31" i="216"/>
  <c r="L32" i="216"/>
  <c r="L33" i="216"/>
  <c r="L34" i="216"/>
  <c r="L35" i="216"/>
  <c r="L36" i="216"/>
  <c r="K8" i="216"/>
  <c r="K9" i="216"/>
  <c r="K11" i="216"/>
  <c r="K12" i="216"/>
  <c r="K13" i="216"/>
  <c r="K14" i="216"/>
  <c r="K15" i="216"/>
  <c r="K16" i="216"/>
  <c r="K17" i="216"/>
  <c r="K18" i="216"/>
  <c r="K19" i="216"/>
  <c r="K20" i="216"/>
  <c r="K21" i="216"/>
  <c r="K22" i="216"/>
  <c r="K23" i="216"/>
  <c r="K24" i="216"/>
  <c r="K25" i="216"/>
  <c r="K26" i="216"/>
  <c r="K27" i="216"/>
  <c r="K28" i="216"/>
  <c r="K29" i="216"/>
  <c r="K30" i="216"/>
  <c r="K31" i="216"/>
  <c r="K32" i="216"/>
  <c r="K33" i="216"/>
  <c r="K34" i="216"/>
  <c r="K35" i="216"/>
  <c r="K36" i="216"/>
  <c r="J8" i="216"/>
  <c r="J9" i="216"/>
  <c r="J11" i="216"/>
  <c r="J12" i="216"/>
  <c r="J13" i="216"/>
  <c r="J14" i="216"/>
  <c r="J15" i="216"/>
  <c r="J16" i="216"/>
  <c r="J17" i="216"/>
  <c r="J18" i="216"/>
  <c r="J19" i="216"/>
  <c r="J20" i="216"/>
  <c r="J21" i="216"/>
  <c r="J22" i="216"/>
  <c r="J23" i="216"/>
  <c r="J24" i="216"/>
  <c r="J25" i="216"/>
  <c r="J26" i="216"/>
  <c r="J27" i="216"/>
  <c r="J28" i="216"/>
  <c r="J29" i="216"/>
  <c r="J30" i="216"/>
  <c r="J31" i="216"/>
  <c r="J32" i="216"/>
  <c r="J33" i="216"/>
  <c r="J34" i="216"/>
  <c r="J35" i="216"/>
  <c r="J36" i="216"/>
  <c r="F8" i="216"/>
  <c r="F9" i="216"/>
  <c r="F11" i="216"/>
  <c r="F12" i="216"/>
  <c r="F13" i="216"/>
  <c r="F14" i="216"/>
  <c r="F15" i="216"/>
  <c r="F16" i="216"/>
  <c r="F17" i="216"/>
  <c r="F18" i="216"/>
  <c r="F19" i="216"/>
  <c r="F20" i="216"/>
  <c r="F21" i="216"/>
  <c r="F22" i="216"/>
  <c r="F23" i="216"/>
  <c r="F24" i="216"/>
  <c r="F25" i="216"/>
  <c r="F26" i="216"/>
  <c r="F27" i="216"/>
  <c r="F28" i="216"/>
  <c r="F29" i="216"/>
  <c r="F30" i="216"/>
  <c r="F31" i="216"/>
  <c r="F32" i="216"/>
  <c r="F33" i="216"/>
  <c r="F34" i="216"/>
  <c r="F35" i="216"/>
  <c r="F36" i="216"/>
  <c r="E6" i="217"/>
  <c r="G6" i="217"/>
  <c r="H6" i="217"/>
  <c r="I6" i="217"/>
  <c r="D6" i="217"/>
  <c r="L7" i="217"/>
  <c r="L8" i="217"/>
  <c r="L9" i="217"/>
  <c r="L10" i="217"/>
  <c r="L11" i="217"/>
  <c r="L12" i="217"/>
  <c r="L13" i="217"/>
  <c r="L14" i="217"/>
  <c r="L15" i="217"/>
  <c r="L16" i="217"/>
  <c r="L17" i="217"/>
  <c r="L18" i="217"/>
  <c r="L19" i="217"/>
  <c r="L20" i="217"/>
  <c r="L21" i="217"/>
  <c r="L22" i="217"/>
  <c r="L23" i="217"/>
  <c r="L24" i="217"/>
  <c r="L25" i="217"/>
  <c r="L26" i="217"/>
  <c r="L27" i="217"/>
  <c r="L28" i="217"/>
  <c r="L29" i="217"/>
  <c r="L30" i="217"/>
  <c r="L31" i="217"/>
  <c r="K7" i="217"/>
  <c r="K8" i="217"/>
  <c r="K9" i="217"/>
  <c r="K10" i="217"/>
  <c r="K11" i="217"/>
  <c r="K12" i="217"/>
  <c r="K13" i="217"/>
  <c r="K14" i="217"/>
  <c r="K15" i="217"/>
  <c r="K16" i="217"/>
  <c r="K17" i="217"/>
  <c r="K18" i="217"/>
  <c r="K19" i="217"/>
  <c r="K20" i="217"/>
  <c r="K21" i="217"/>
  <c r="K22" i="217"/>
  <c r="K23" i="217"/>
  <c r="K24" i="217"/>
  <c r="K25" i="217"/>
  <c r="K26" i="217"/>
  <c r="K27" i="217"/>
  <c r="K28" i="217"/>
  <c r="K29" i="217"/>
  <c r="K30" i="217"/>
  <c r="K31" i="217"/>
  <c r="J7" i="217"/>
  <c r="J8" i="217"/>
  <c r="J9" i="217"/>
  <c r="J10" i="217"/>
  <c r="J11" i="217"/>
  <c r="J12" i="217"/>
  <c r="J13" i="217"/>
  <c r="J14" i="217"/>
  <c r="J15" i="217"/>
  <c r="J16" i="217"/>
  <c r="J17" i="217"/>
  <c r="J18" i="217"/>
  <c r="J19" i="217"/>
  <c r="J20" i="217"/>
  <c r="J21" i="217"/>
  <c r="J22" i="217"/>
  <c r="J23" i="217"/>
  <c r="J24" i="217"/>
  <c r="J25" i="217"/>
  <c r="J26" i="217"/>
  <c r="J27" i="217"/>
  <c r="J28" i="217"/>
  <c r="J29" i="217"/>
  <c r="J30" i="217"/>
  <c r="J31" i="217"/>
  <c r="F7" i="217"/>
  <c r="F8" i="217"/>
  <c r="F9" i="217"/>
  <c r="F10" i="217"/>
  <c r="F11" i="217"/>
  <c r="F12" i="217"/>
  <c r="F13" i="217"/>
  <c r="F14" i="217"/>
  <c r="F15" i="217"/>
  <c r="F16" i="217"/>
  <c r="F17" i="217"/>
  <c r="F18" i="217"/>
  <c r="F19" i="217"/>
  <c r="F20" i="217"/>
  <c r="F21" i="217"/>
  <c r="F22" i="217"/>
  <c r="F23" i="217"/>
  <c r="F24" i="217"/>
  <c r="F25" i="217"/>
  <c r="F26" i="217"/>
  <c r="F27" i="217"/>
  <c r="F28" i="217"/>
  <c r="F29" i="217"/>
  <c r="F30" i="217"/>
  <c r="F31" i="217"/>
  <c r="S9" i="215"/>
  <c r="S10" i="215"/>
  <c r="S11" i="215"/>
  <c r="S12" i="215"/>
  <c r="S8" i="215"/>
  <c r="P8" i="215"/>
  <c r="P9" i="215"/>
  <c r="P10" i="215"/>
  <c r="P11" i="215"/>
  <c r="P12" i="215"/>
  <c r="O8" i="215"/>
  <c r="O9" i="215"/>
  <c r="O10" i="215"/>
  <c r="O11" i="215"/>
  <c r="O12" i="215"/>
  <c r="N8" i="215"/>
  <c r="N9" i="215"/>
  <c r="N10" i="215"/>
  <c r="N11" i="215"/>
  <c r="N12" i="215"/>
  <c r="J8" i="215"/>
  <c r="J9" i="215"/>
  <c r="J10" i="215"/>
  <c r="J11" i="215"/>
  <c r="J12" i="215"/>
  <c r="E7" i="214"/>
  <c r="E11" i="214" s="1"/>
  <c r="G7" i="214"/>
  <c r="H7" i="214"/>
  <c r="H11" i="214" s="1"/>
  <c r="I7" i="214"/>
  <c r="I11" i="214" s="1"/>
  <c r="D7" i="214"/>
  <c r="D11" i="214" s="1"/>
  <c r="L8" i="214"/>
  <c r="L9" i="214"/>
  <c r="L10" i="214"/>
  <c r="K8" i="214"/>
  <c r="K9" i="214"/>
  <c r="K10" i="214"/>
  <c r="J8" i="214"/>
  <c r="J9" i="214"/>
  <c r="J10" i="214"/>
  <c r="F8" i="214"/>
  <c r="F7" i="214" s="1"/>
  <c r="F11" i="214" s="1"/>
  <c r="F9" i="214"/>
  <c r="F10" i="214"/>
  <c r="E10" i="212"/>
  <c r="G10" i="212"/>
  <c r="H10" i="212"/>
  <c r="I10" i="212"/>
  <c r="D10" i="212"/>
  <c r="E7" i="212"/>
  <c r="G7" i="212"/>
  <c r="H7" i="212"/>
  <c r="I7" i="212"/>
  <c r="D7" i="212"/>
  <c r="L8" i="212"/>
  <c r="L9" i="212"/>
  <c r="L11" i="212"/>
  <c r="L12" i="212"/>
  <c r="L13" i="212"/>
  <c r="K8" i="212"/>
  <c r="K9" i="212"/>
  <c r="K11" i="212"/>
  <c r="K12" i="212"/>
  <c r="K13" i="212"/>
  <c r="J8" i="212"/>
  <c r="J9" i="212"/>
  <c r="J11" i="212"/>
  <c r="J12" i="212"/>
  <c r="J13" i="212"/>
  <c r="F8" i="212"/>
  <c r="F7" i="212" s="1"/>
  <c r="F9" i="212"/>
  <c r="F11" i="212"/>
  <c r="F10" i="212" s="1"/>
  <c r="F12" i="212"/>
  <c r="F13" i="212"/>
  <c r="E6" i="213"/>
  <c r="G6" i="213"/>
  <c r="H6" i="213"/>
  <c r="I6" i="213"/>
  <c r="D6" i="213"/>
  <c r="L7" i="213"/>
  <c r="L8" i="213"/>
  <c r="L9" i="213"/>
  <c r="L10" i="213"/>
  <c r="L11" i="213"/>
  <c r="L12" i="213"/>
  <c r="L13" i="213"/>
  <c r="L14" i="213"/>
  <c r="L15" i="213"/>
  <c r="L16" i="213"/>
  <c r="K7" i="213"/>
  <c r="K8" i="213"/>
  <c r="K9" i="213"/>
  <c r="K10" i="213"/>
  <c r="K11" i="213"/>
  <c r="K12" i="213"/>
  <c r="K13" i="213"/>
  <c r="K14" i="213"/>
  <c r="K15" i="213"/>
  <c r="K16" i="213"/>
  <c r="J7" i="213"/>
  <c r="J8" i="213"/>
  <c r="J9" i="213"/>
  <c r="J10" i="213"/>
  <c r="J11" i="213"/>
  <c r="J12" i="213"/>
  <c r="J13" i="213"/>
  <c r="J14" i="213"/>
  <c r="J15" i="213"/>
  <c r="J16" i="213"/>
  <c r="F7" i="213"/>
  <c r="F8" i="213"/>
  <c r="F9" i="213"/>
  <c r="F10" i="213"/>
  <c r="F11" i="213"/>
  <c r="F12" i="213"/>
  <c r="F13" i="213"/>
  <c r="F14" i="213"/>
  <c r="F15" i="213"/>
  <c r="F16" i="213"/>
  <c r="S9" i="211"/>
  <c r="S10" i="211"/>
  <c r="S11" i="211"/>
  <c r="S12" i="211"/>
  <c r="S13" i="211"/>
  <c r="S14" i="211"/>
  <c r="S15" i="211"/>
  <c r="S16" i="211"/>
  <c r="S17" i="211"/>
  <c r="S18" i="211"/>
  <c r="S19" i="211"/>
  <c r="S20" i="211"/>
  <c r="S21" i="211"/>
  <c r="S8" i="211"/>
  <c r="P8" i="211"/>
  <c r="P9" i="211"/>
  <c r="P10" i="211"/>
  <c r="P11" i="211"/>
  <c r="P12" i="211"/>
  <c r="P13" i="211"/>
  <c r="P14" i="211"/>
  <c r="P15" i="211"/>
  <c r="P16" i="211"/>
  <c r="P17" i="211"/>
  <c r="P18" i="211"/>
  <c r="P19" i="211"/>
  <c r="P20" i="211"/>
  <c r="P21" i="211"/>
  <c r="O8" i="211"/>
  <c r="O9" i="211"/>
  <c r="O10" i="211"/>
  <c r="O11" i="211"/>
  <c r="O12" i="211"/>
  <c r="O13" i="211"/>
  <c r="O14" i="211"/>
  <c r="O15" i="211"/>
  <c r="O16" i="211"/>
  <c r="O17" i="211"/>
  <c r="O18" i="211"/>
  <c r="O19" i="211"/>
  <c r="O20" i="211"/>
  <c r="O21" i="211"/>
  <c r="N8" i="211"/>
  <c r="N9" i="211"/>
  <c r="N10" i="211"/>
  <c r="N11" i="211"/>
  <c r="N12" i="211"/>
  <c r="N13" i="211"/>
  <c r="N14" i="211"/>
  <c r="N15" i="211"/>
  <c r="N16" i="211"/>
  <c r="N17" i="211"/>
  <c r="N18" i="211"/>
  <c r="N19" i="211"/>
  <c r="N20" i="211"/>
  <c r="N21" i="211"/>
  <c r="J8" i="211"/>
  <c r="J9" i="211"/>
  <c r="J10" i="211"/>
  <c r="J11" i="211"/>
  <c r="J12" i="211"/>
  <c r="J13" i="211"/>
  <c r="J14" i="211"/>
  <c r="J15" i="211"/>
  <c r="J16" i="211"/>
  <c r="J17" i="211"/>
  <c r="J18" i="211"/>
  <c r="J19" i="211"/>
  <c r="J20" i="211"/>
  <c r="J21" i="211"/>
  <c r="E7" i="210"/>
  <c r="E12" i="210" s="1"/>
  <c r="G7" i="210"/>
  <c r="G12" i="210" s="1"/>
  <c r="H7" i="210"/>
  <c r="H12" i="210" s="1"/>
  <c r="I7" i="210"/>
  <c r="I12" i="210" s="1"/>
  <c r="D7" i="210"/>
  <c r="D12" i="210" s="1"/>
  <c r="L8" i="210"/>
  <c r="L9" i="210"/>
  <c r="L10" i="210"/>
  <c r="L11" i="210"/>
  <c r="K8" i="210"/>
  <c r="K9" i="210"/>
  <c r="K10" i="210"/>
  <c r="K11" i="210"/>
  <c r="J8" i="210"/>
  <c r="J9" i="210"/>
  <c r="J10" i="210"/>
  <c r="J11" i="210"/>
  <c r="F8" i="210"/>
  <c r="F9" i="210"/>
  <c r="F10" i="210"/>
  <c r="F11" i="210"/>
  <c r="E9" i="208"/>
  <c r="G9" i="208"/>
  <c r="H9" i="208"/>
  <c r="I9" i="208"/>
  <c r="D9" i="208"/>
  <c r="E7" i="208"/>
  <c r="G7" i="208"/>
  <c r="H7" i="208"/>
  <c r="I7" i="208"/>
  <c r="D7" i="208"/>
  <c r="L8" i="208"/>
  <c r="L10" i="208"/>
  <c r="L11" i="208"/>
  <c r="L12" i="208"/>
  <c r="L13" i="208"/>
  <c r="L14" i="208"/>
  <c r="L15" i="208"/>
  <c r="L16" i="208"/>
  <c r="L17" i="208"/>
  <c r="L18" i="208"/>
  <c r="L19" i="208"/>
  <c r="L20" i="208"/>
  <c r="L21" i="208"/>
  <c r="L22" i="208"/>
  <c r="L23" i="208"/>
  <c r="L24" i="208"/>
  <c r="L25" i="208"/>
  <c r="L26" i="208"/>
  <c r="L27" i="208"/>
  <c r="L28" i="208"/>
  <c r="K8" i="208"/>
  <c r="K10" i="208"/>
  <c r="K11" i="208"/>
  <c r="K12" i="208"/>
  <c r="K13" i="208"/>
  <c r="K14" i="208"/>
  <c r="K15" i="208"/>
  <c r="K16" i="208"/>
  <c r="K17" i="208"/>
  <c r="K18" i="208"/>
  <c r="K19" i="208"/>
  <c r="K20" i="208"/>
  <c r="K21" i="208"/>
  <c r="K22" i="208"/>
  <c r="K23" i="208"/>
  <c r="K24" i="208"/>
  <c r="K25" i="208"/>
  <c r="K26" i="208"/>
  <c r="K27" i="208"/>
  <c r="K28" i="208"/>
  <c r="J8" i="208"/>
  <c r="J10" i="208"/>
  <c r="J11" i="208"/>
  <c r="J12" i="208"/>
  <c r="J13" i="208"/>
  <c r="J14" i="208"/>
  <c r="J15" i="208"/>
  <c r="J16" i="208"/>
  <c r="J17" i="208"/>
  <c r="J18" i="208"/>
  <c r="J19" i="208"/>
  <c r="J20" i="208"/>
  <c r="J21" i="208"/>
  <c r="J22" i="208"/>
  <c r="J23" i="208"/>
  <c r="J24" i="208"/>
  <c r="J25" i="208"/>
  <c r="J26" i="208"/>
  <c r="J27" i="208"/>
  <c r="J28" i="208"/>
  <c r="F8" i="208"/>
  <c r="F7" i="208" s="1"/>
  <c r="F10" i="208"/>
  <c r="F11" i="208"/>
  <c r="F12" i="208"/>
  <c r="F13" i="208"/>
  <c r="F14" i="208"/>
  <c r="F15" i="208"/>
  <c r="F16" i="208"/>
  <c r="F17" i="208"/>
  <c r="F18" i="208"/>
  <c r="F19" i="208"/>
  <c r="F20" i="208"/>
  <c r="F21" i="208"/>
  <c r="F22" i="208"/>
  <c r="F23" i="208"/>
  <c r="F24" i="208"/>
  <c r="F25" i="208"/>
  <c r="F26" i="208"/>
  <c r="F27" i="208"/>
  <c r="F28" i="208"/>
  <c r="E6" i="209"/>
  <c r="G6" i="209"/>
  <c r="H6" i="209"/>
  <c r="I6" i="209"/>
  <c r="D6" i="209"/>
  <c r="L7" i="209"/>
  <c r="L8" i="209"/>
  <c r="L9" i="209"/>
  <c r="L10" i="209"/>
  <c r="L11" i="209"/>
  <c r="L12" i="209"/>
  <c r="L13" i="209"/>
  <c r="L14" i="209"/>
  <c r="L15" i="209"/>
  <c r="L16" i="209"/>
  <c r="L17" i="209"/>
  <c r="L18" i="209"/>
  <c r="L19" i="209"/>
  <c r="L20" i="209"/>
  <c r="L21" i="209"/>
  <c r="L22" i="209"/>
  <c r="L23" i="209"/>
  <c r="L24" i="209"/>
  <c r="L25" i="209"/>
  <c r="L26" i="209"/>
  <c r="L27" i="209"/>
  <c r="L28" i="209"/>
  <c r="L29" i="209"/>
  <c r="L30" i="209"/>
  <c r="L31" i="209"/>
  <c r="K7" i="209"/>
  <c r="K8" i="209"/>
  <c r="K9" i="209"/>
  <c r="K10" i="209"/>
  <c r="K11" i="209"/>
  <c r="K12" i="209"/>
  <c r="K13" i="209"/>
  <c r="K14" i="209"/>
  <c r="K15" i="209"/>
  <c r="K16" i="209"/>
  <c r="K17" i="209"/>
  <c r="K18" i="209"/>
  <c r="K19" i="209"/>
  <c r="K20" i="209"/>
  <c r="K21" i="209"/>
  <c r="K22" i="209"/>
  <c r="K23" i="209"/>
  <c r="K24" i="209"/>
  <c r="K25" i="209"/>
  <c r="K26" i="209"/>
  <c r="K27" i="209"/>
  <c r="K28" i="209"/>
  <c r="K29" i="209"/>
  <c r="K30" i="209"/>
  <c r="K31" i="209"/>
  <c r="J7" i="209"/>
  <c r="J8" i="209"/>
  <c r="J9" i="209"/>
  <c r="J10" i="209"/>
  <c r="J11" i="209"/>
  <c r="J12" i="209"/>
  <c r="J13" i="209"/>
  <c r="J14" i="209"/>
  <c r="J15" i="209"/>
  <c r="J16" i="209"/>
  <c r="J17" i="209"/>
  <c r="J18" i="209"/>
  <c r="J19" i="209"/>
  <c r="J20" i="209"/>
  <c r="J21" i="209"/>
  <c r="J22" i="209"/>
  <c r="J23" i="209"/>
  <c r="J24" i="209"/>
  <c r="J25" i="209"/>
  <c r="J26" i="209"/>
  <c r="J27" i="209"/>
  <c r="J28" i="209"/>
  <c r="J29" i="209"/>
  <c r="J30" i="209"/>
  <c r="J31" i="209"/>
  <c r="F7" i="209"/>
  <c r="F8" i="209"/>
  <c r="F9" i="209"/>
  <c r="F10" i="209"/>
  <c r="F11" i="209"/>
  <c r="F12" i="209"/>
  <c r="F13" i="209"/>
  <c r="F14" i="209"/>
  <c r="F15" i="209"/>
  <c r="F16" i="209"/>
  <c r="F17" i="209"/>
  <c r="F18" i="209"/>
  <c r="F19" i="209"/>
  <c r="F20" i="209"/>
  <c r="F21" i="209"/>
  <c r="F22" i="209"/>
  <c r="F23" i="209"/>
  <c r="F24" i="209"/>
  <c r="F25" i="209"/>
  <c r="F26" i="209"/>
  <c r="F27" i="209"/>
  <c r="F28" i="209"/>
  <c r="F29" i="209"/>
  <c r="F30" i="209"/>
  <c r="F31" i="209"/>
  <c r="S9" i="207"/>
  <c r="S10" i="207"/>
  <c r="S11" i="207"/>
  <c r="S12" i="207"/>
  <c r="S13" i="207"/>
  <c r="S14" i="207"/>
  <c r="S15" i="207"/>
  <c r="S16" i="207"/>
  <c r="S17" i="207"/>
  <c r="S8" i="207"/>
  <c r="P8" i="207"/>
  <c r="P9" i="207"/>
  <c r="P10" i="207"/>
  <c r="P11" i="207"/>
  <c r="P12" i="207"/>
  <c r="P13" i="207"/>
  <c r="P14" i="207"/>
  <c r="P15" i="207"/>
  <c r="P16" i="207"/>
  <c r="P17" i="207"/>
  <c r="O8" i="207"/>
  <c r="O9" i="207"/>
  <c r="O10" i="207"/>
  <c r="O11" i="207"/>
  <c r="O12" i="207"/>
  <c r="O13" i="207"/>
  <c r="O14" i="207"/>
  <c r="O15" i="207"/>
  <c r="O16" i="207"/>
  <c r="O17" i="207"/>
  <c r="N8" i="207"/>
  <c r="N9" i="207"/>
  <c r="N10" i="207"/>
  <c r="N11" i="207"/>
  <c r="N12" i="207"/>
  <c r="N13" i="207"/>
  <c r="N14" i="207"/>
  <c r="N15" i="207"/>
  <c r="N16" i="207"/>
  <c r="N17" i="207"/>
  <c r="J8" i="207"/>
  <c r="J9" i="207"/>
  <c r="J10" i="207"/>
  <c r="J11" i="207"/>
  <c r="J12" i="207"/>
  <c r="J13" i="207"/>
  <c r="J14" i="207"/>
  <c r="J15" i="207"/>
  <c r="J16" i="207"/>
  <c r="J17" i="207"/>
  <c r="E7" i="206"/>
  <c r="E12" i="206" s="1"/>
  <c r="G7" i="206"/>
  <c r="H7" i="206"/>
  <c r="H12" i="206" s="1"/>
  <c r="I7" i="206"/>
  <c r="I12" i="206" s="1"/>
  <c r="D7" i="206"/>
  <c r="D12" i="206" s="1"/>
  <c r="L8" i="206"/>
  <c r="L9" i="206"/>
  <c r="L10" i="206"/>
  <c r="L11" i="206"/>
  <c r="K8" i="206"/>
  <c r="K9" i="206"/>
  <c r="K10" i="206"/>
  <c r="K11" i="206"/>
  <c r="J8" i="206"/>
  <c r="J9" i="206"/>
  <c r="J10" i="206"/>
  <c r="J11" i="206"/>
  <c r="F8" i="206"/>
  <c r="F7" i="206" s="1"/>
  <c r="F12" i="206" s="1"/>
  <c r="F9" i="206"/>
  <c r="F10" i="206"/>
  <c r="F11" i="206"/>
  <c r="E7" i="204"/>
  <c r="G7" i="204"/>
  <c r="H7" i="204"/>
  <c r="I7" i="204"/>
  <c r="D7" i="204"/>
  <c r="L8" i="204"/>
  <c r="L10" i="204"/>
  <c r="K8" i="204"/>
  <c r="K10" i="204"/>
  <c r="J8" i="204"/>
  <c r="J10" i="204"/>
  <c r="F8" i="204"/>
  <c r="F7" i="204" s="1"/>
  <c r="F10" i="204"/>
  <c r="E6" i="205"/>
  <c r="G6" i="205"/>
  <c r="H6" i="205"/>
  <c r="I6" i="205"/>
  <c r="D6" i="205"/>
  <c r="L7" i="205"/>
  <c r="L8" i="205"/>
  <c r="L9" i="205"/>
  <c r="L10" i="205"/>
  <c r="L11" i="205"/>
  <c r="L12" i="205"/>
  <c r="L13" i="205"/>
  <c r="L14" i="205"/>
  <c r="L15" i="205"/>
  <c r="L16" i="205"/>
  <c r="L17" i="205"/>
  <c r="L18" i="205"/>
  <c r="L19" i="205"/>
  <c r="L20" i="205"/>
  <c r="K7" i="205"/>
  <c r="K8" i="205"/>
  <c r="K9" i="205"/>
  <c r="K10" i="205"/>
  <c r="K11" i="205"/>
  <c r="K12" i="205"/>
  <c r="K13" i="205"/>
  <c r="K14" i="205"/>
  <c r="K15" i="205"/>
  <c r="K16" i="205"/>
  <c r="K17" i="205"/>
  <c r="K18" i="205"/>
  <c r="K19" i="205"/>
  <c r="K20" i="205"/>
  <c r="J7" i="205"/>
  <c r="J8" i="205"/>
  <c r="J9" i="205"/>
  <c r="J10" i="205"/>
  <c r="J11" i="205"/>
  <c r="J12" i="205"/>
  <c r="J13" i="205"/>
  <c r="J14" i="205"/>
  <c r="J15" i="205"/>
  <c r="J16" i="205"/>
  <c r="J17" i="205"/>
  <c r="J18" i="205"/>
  <c r="J19" i="205"/>
  <c r="J20" i="205"/>
  <c r="F7" i="205"/>
  <c r="F8" i="205"/>
  <c r="F9" i="205"/>
  <c r="F10" i="205"/>
  <c r="F11" i="205"/>
  <c r="F12" i="205"/>
  <c r="F13" i="205"/>
  <c r="F14" i="205"/>
  <c r="F15" i="205"/>
  <c r="F16" i="205"/>
  <c r="F17" i="205"/>
  <c r="F18" i="205"/>
  <c r="F19" i="205"/>
  <c r="F20" i="205"/>
  <c r="S9" i="203"/>
  <c r="S10" i="203"/>
  <c r="S11" i="203"/>
  <c r="S12" i="203"/>
  <c r="S13" i="203"/>
  <c r="S14" i="203"/>
  <c r="S15" i="203"/>
  <c r="S16" i="203"/>
  <c r="S17" i="203"/>
  <c r="S8" i="203"/>
  <c r="P8" i="203"/>
  <c r="P9" i="203"/>
  <c r="P10" i="203"/>
  <c r="P11" i="203"/>
  <c r="P12" i="203"/>
  <c r="P13" i="203"/>
  <c r="P14" i="203"/>
  <c r="P15" i="203"/>
  <c r="P16" i="203"/>
  <c r="P17" i="203"/>
  <c r="O8" i="203"/>
  <c r="O9" i="203"/>
  <c r="O10" i="203"/>
  <c r="O11" i="203"/>
  <c r="O12" i="203"/>
  <c r="O13" i="203"/>
  <c r="O14" i="203"/>
  <c r="O15" i="203"/>
  <c r="O16" i="203"/>
  <c r="O17" i="203"/>
  <c r="N8" i="203"/>
  <c r="N9" i="203"/>
  <c r="N10" i="203"/>
  <c r="N11" i="203"/>
  <c r="N12" i="203"/>
  <c r="N13" i="203"/>
  <c r="N14" i="203"/>
  <c r="N15" i="203"/>
  <c r="N16" i="203"/>
  <c r="N17" i="203"/>
  <c r="J8" i="203"/>
  <c r="J9" i="203"/>
  <c r="J10" i="203"/>
  <c r="J11" i="203"/>
  <c r="J12" i="203"/>
  <c r="J13" i="203"/>
  <c r="J14" i="203"/>
  <c r="J15" i="203"/>
  <c r="J16" i="203"/>
  <c r="J17" i="203"/>
  <c r="E7" i="202"/>
  <c r="E11" i="202" s="1"/>
  <c r="G7" i="202"/>
  <c r="H7" i="202"/>
  <c r="H11" i="202" s="1"/>
  <c r="I7" i="202"/>
  <c r="I11" i="202" s="1"/>
  <c r="D7" i="202"/>
  <c r="D11" i="202" s="1"/>
  <c r="L8" i="202"/>
  <c r="L9" i="202"/>
  <c r="L10" i="202"/>
  <c r="K8" i="202"/>
  <c r="K9" i="202"/>
  <c r="K10" i="202"/>
  <c r="J8" i="202"/>
  <c r="J9" i="202"/>
  <c r="J10" i="202"/>
  <c r="F8" i="202"/>
  <c r="F9" i="202"/>
  <c r="F7" i="202" s="1"/>
  <c r="F11" i="202" s="1"/>
  <c r="F10" i="202"/>
  <c r="E7" i="200"/>
  <c r="G7" i="200"/>
  <c r="H7" i="200"/>
  <c r="I7" i="200"/>
  <c r="D7" i="200"/>
  <c r="L8" i="200"/>
  <c r="L10" i="200"/>
  <c r="K8" i="200"/>
  <c r="K10" i="200"/>
  <c r="J8" i="200"/>
  <c r="J10" i="200"/>
  <c r="F8" i="200"/>
  <c r="F7" i="200" s="1"/>
  <c r="F10" i="200"/>
  <c r="E6" i="201"/>
  <c r="G6" i="201"/>
  <c r="H6" i="201"/>
  <c r="I6" i="201"/>
  <c r="D6" i="201"/>
  <c r="L7" i="201"/>
  <c r="L8" i="201"/>
  <c r="L9" i="201"/>
  <c r="L10" i="201"/>
  <c r="L11" i="201"/>
  <c r="L12" i="201"/>
  <c r="L13" i="201"/>
  <c r="L14" i="201"/>
  <c r="L15" i="201"/>
  <c r="L16" i="201"/>
  <c r="L17" i="201"/>
  <c r="L18" i="201"/>
  <c r="L19" i="201"/>
  <c r="L20" i="201"/>
  <c r="L21" i="201"/>
  <c r="L22" i="201"/>
  <c r="L23" i="201"/>
  <c r="L24" i="201"/>
  <c r="L25" i="201"/>
  <c r="L26" i="201"/>
  <c r="L27" i="201"/>
  <c r="L28" i="201"/>
  <c r="L29" i="201"/>
  <c r="L30" i="201"/>
  <c r="L31" i="201"/>
  <c r="K7" i="201"/>
  <c r="K8" i="201"/>
  <c r="K9" i="201"/>
  <c r="K10" i="201"/>
  <c r="K11" i="201"/>
  <c r="K12" i="201"/>
  <c r="K13" i="201"/>
  <c r="K14" i="201"/>
  <c r="K15" i="201"/>
  <c r="K16" i="201"/>
  <c r="K17" i="201"/>
  <c r="K18" i="201"/>
  <c r="K19" i="201"/>
  <c r="K20" i="201"/>
  <c r="K21" i="201"/>
  <c r="K22" i="201"/>
  <c r="K23" i="201"/>
  <c r="K24" i="201"/>
  <c r="K25" i="201"/>
  <c r="K26" i="201"/>
  <c r="K27" i="201"/>
  <c r="K28" i="201"/>
  <c r="K29" i="201"/>
  <c r="K30" i="201"/>
  <c r="K31" i="201"/>
  <c r="J7" i="201"/>
  <c r="J8" i="201"/>
  <c r="J9" i="201"/>
  <c r="J10" i="201"/>
  <c r="J11" i="201"/>
  <c r="J12" i="201"/>
  <c r="J13" i="201"/>
  <c r="J14" i="201"/>
  <c r="J15" i="201"/>
  <c r="J16" i="201"/>
  <c r="J17" i="201"/>
  <c r="J18" i="201"/>
  <c r="J19" i="201"/>
  <c r="J20" i="201"/>
  <c r="J21" i="201"/>
  <c r="J22" i="201"/>
  <c r="J23" i="201"/>
  <c r="J24" i="201"/>
  <c r="J25" i="201"/>
  <c r="J26" i="201"/>
  <c r="J27" i="201"/>
  <c r="J28" i="201"/>
  <c r="J29" i="201"/>
  <c r="J30" i="201"/>
  <c r="J31" i="201"/>
  <c r="F7" i="201"/>
  <c r="F8" i="201"/>
  <c r="F9" i="201"/>
  <c r="F10" i="201"/>
  <c r="F11" i="201"/>
  <c r="F12" i="201"/>
  <c r="F13" i="201"/>
  <c r="F14" i="201"/>
  <c r="F15" i="201"/>
  <c r="F16" i="201"/>
  <c r="F17" i="201"/>
  <c r="F18" i="201"/>
  <c r="F19" i="201"/>
  <c r="F20" i="201"/>
  <c r="F21" i="201"/>
  <c r="F22" i="201"/>
  <c r="F23" i="201"/>
  <c r="F24" i="201"/>
  <c r="F25" i="201"/>
  <c r="F26" i="201"/>
  <c r="F27" i="201"/>
  <c r="F28" i="201"/>
  <c r="F29" i="201"/>
  <c r="F30" i="201"/>
  <c r="F31" i="201"/>
  <c r="S9" i="199"/>
  <c r="S10" i="199"/>
  <c r="S11" i="199"/>
  <c r="S8" i="199"/>
  <c r="P8" i="199"/>
  <c r="P9" i="199"/>
  <c r="P10" i="199"/>
  <c r="P11" i="199"/>
  <c r="O8" i="199"/>
  <c r="O9" i="199"/>
  <c r="O10" i="199"/>
  <c r="O11" i="199"/>
  <c r="N8" i="199"/>
  <c r="N9" i="199"/>
  <c r="N10" i="199"/>
  <c r="N11" i="199"/>
  <c r="J8" i="199"/>
  <c r="J9" i="199"/>
  <c r="J10" i="199"/>
  <c r="J11" i="199"/>
  <c r="E7" i="198"/>
  <c r="E10" i="198" s="1"/>
  <c r="G7" i="198"/>
  <c r="G10" i="198" s="1"/>
  <c r="H7" i="198"/>
  <c r="H10" i="198" s="1"/>
  <c r="I7" i="198"/>
  <c r="I10" i="198" s="1"/>
  <c r="D7" i="198"/>
  <c r="D10" i="198" s="1"/>
  <c r="L8" i="198"/>
  <c r="L9" i="198"/>
  <c r="K8" i="198"/>
  <c r="K9" i="198"/>
  <c r="J8" i="198"/>
  <c r="J9" i="198"/>
  <c r="F8" i="198"/>
  <c r="F7" i="198" s="1"/>
  <c r="F10" i="198" s="1"/>
  <c r="F9" i="198"/>
  <c r="E7" i="196"/>
  <c r="G7" i="196"/>
  <c r="H7" i="196"/>
  <c r="I7" i="196"/>
  <c r="D7" i="196"/>
  <c r="L8" i="196"/>
  <c r="L10" i="196"/>
  <c r="K8" i="196"/>
  <c r="K10" i="196"/>
  <c r="J8" i="196"/>
  <c r="J10" i="196"/>
  <c r="F8" i="196"/>
  <c r="F7" i="196" s="1"/>
  <c r="F10" i="196"/>
  <c r="E6" i="197"/>
  <c r="G6" i="197"/>
  <c r="H6" i="197"/>
  <c r="I6" i="197"/>
  <c r="D6" i="197"/>
  <c r="L7" i="197"/>
  <c r="L8" i="197"/>
  <c r="L9" i="197"/>
  <c r="L10" i="197"/>
  <c r="L11" i="197"/>
  <c r="L12" i="197"/>
  <c r="L13" i="197"/>
  <c r="L14" i="197"/>
  <c r="L15" i="197"/>
  <c r="L16" i="197"/>
  <c r="L17" i="197"/>
  <c r="L18" i="197"/>
  <c r="L19" i="197"/>
  <c r="L20" i="197"/>
  <c r="L21" i="197"/>
  <c r="L22" i="197"/>
  <c r="L23" i="197"/>
  <c r="L24" i="197"/>
  <c r="L25" i="197"/>
  <c r="L26" i="197"/>
  <c r="L27" i="197"/>
  <c r="L28" i="197"/>
  <c r="L29" i="197"/>
  <c r="L30" i="197"/>
  <c r="L31" i="197"/>
  <c r="K7" i="197"/>
  <c r="K8" i="197"/>
  <c r="K9" i="197"/>
  <c r="K10" i="197"/>
  <c r="K11" i="197"/>
  <c r="K12" i="197"/>
  <c r="K13" i="197"/>
  <c r="K14" i="197"/>
  <c r="K15" i="197"/>
  <c r="K16" i="197"/>
  <c r="K17" i="197"/>
  <c r="K18" i="197"/>
  <c r="K19" i="197"/>
  <c r="K20" i="197"/>
  <c r="K21" i="197"/>
  <c r="K22" i="197"/>
  <c r="K23" i="197"/>
  <c r="K24" i="197"/>
  <c r="K25" i="197"/>
  <c r="K26" i="197"/>
  <c r="K27" i="197"/>
  <c r="K28" i="197"/>
  <c r="K29" i="197"/>
  <c r="K30" i="197"/>
  <c r="K31" i="197"/>
  <c r="J7" i="197"/>
  <c r="J8" i="197"/>
  <c r="J9" i="197"/>
  <c r="J10" i="197"/>
  <c r="J11" i="197"/>
  <c r="J12" i="197"/>
  <c r="J13" i="197"/>
  <c r="J14" i="197"/>
  <c r="J15" i="197"/>
  <c r="J16" i="197"/>
  <c r="J17" i="197"/>
  <c r="J18" i="197"/>
  <c r="J19" i="197"/>
  <c r="J20" i="197"/>
  <c r="J21" i="197"/>
  <c r="J22" i="197"/>
  <c r="J23" i="197"/>
  <c r="J24" i="197"/>
  <c r="J25" i="197"/>
  <c r="J26" i="197"/>
  <c r="J27" i="197"/>
  <c r="J28" i="197"/>
  <c r="J29" i="197"/>
  <c r="J30" i="197"/>
  <c r="J31" i="197"/>
  <c r="F7" i="197"/>
  <c r="F8" i="197"/>
  <c r="F9" i="197"/>
  <c r="F10" i="197"/>
  <c r="F11" i="197"/>
  <c r="F12" i="197"/>
  <c r="F13" i="197"/>
  <c r="F14" i="197"/>
  <c r="F15" i="197"/>
  <c r="F16" i="197"/>
  <c r="F17" i="197"/>
  <c r="F18" i="197"/>
  <c r="F19" i="197"/>
  <c r="F20" i="197"/>
  <c r="F21" i="197"/>
  <c r="F22" i="197"/>
  <c r="F23" i="197"/>
  <c r="F24" i="197"/>
  <c r="F25" i="197"/>
  <c r="F26" i="197"/>
  <c r="F27" i="197"/>
  <c r="F28" i="197"/>
  <c r="F29" i="197"/>
  <c r="F30" i="197"/>
  <c r="F31" i="197"/>
  <c r="S9" i="195"/>
  <c r="S10" i="195"/>
  <c r="S11" i="195"/>
  <c r="S12" i="195"/>
  <c r="S13" i="195"/>
  <c r="S14" i="195"/>
  <c r="S15" i="195"/>
  <c r="S16" i="195"/>
  <c r="S17" i="195"/>
  <c r="S18" i="195"/>
  <c r="S8" i="195"/>
  <c r="P8" i="195"/>
  <c r="P9" i="195"/>
  <c r="P10" i="195"/>
  <c r="P11" i="195"/>
  <c r="P12" i="195"/>
  <c r="P13" i="195"/>
  <c r="P14" i="195"/>
  <c r="P15" i="195"/>
  <c r="P16" i="195"/>
  <c r="P17" i="195"/>
  <c r="P18" i="195"/>
  <c r="O8" i="195"/>
  <c r="O9" i="195"/>
  <c r="O10" i="195"/>
  <c r="O11" i="195"/>
  <c r="O12" i="195"/>
  <c r="O13" i="195"/>
  <c r="O14" i="195"/>
  <c r="O15" i="195"/>
  <c r="O16" i="195"/>
  <c r="O17" i="195"/>
  <c r="O18" i="195"/>
  <c r="N8" i="195"/>
  <c r="N9" i="195"/>
  <c r="N10" i="195"/>
  <c r="N11" i="195"/>
  <c r="N12" i="195"/>
  <c r="N13" i="195"/>
  <c r="N14" i="195"/>
  <c r="N15" i="195"/>
  <c r="N16" i="195"/>
  <c r="N17" i="195"/>
  <c r="N18" i="195"/>
  <c r="J8" i="195"/>
  <c r="J9" i="195"/>
  <c r="J10" i="195"/>
  <c r="J11" i="195"/>
  <c r="J12" i="195"/>
  <c r="J13" i="195"/>
  <c r="J14" i="195"/>
  <c r="J15" i="195"/>
  <c r="J16" i="195"/>
  <c r="J17" i="195"/>
  <c r="J18" i="195"/>
  <c r="E7" i="194"/>
  <c r="E14" i="194" s="1"/>
  <c r="G7" i="194"/>
  <c r="G14" i="194" s="1"/>
  <c r="H7" i="194"/>
  <c r="H14" i="194" s="1"/>
  <c r="I7" i="194"/>
  <c r="I14" i="194" s="1"/>
  <c r="D7" i="194"/>
  <c r="D14" i="194" s="1"/>
  <c r="L8" i="194"/>
  <c r="L9" i="194"/>
  <c r="L10" i="194"/>
  <c r="L11" i="194"/>
  <c r="L12" i="194"/>
  <c r="L13" i="194"/>
  <c r="K8" i="194"/>
  <c r="K9" i="194"/>
  <c r="K10" i="194"/>
  <c r="K11" i="194"/>
  <c r="K12" i="194"/>
  <c r="K13" i="194"/>
  <c r="J8" i="194"/>
  <c r="J9" i="194"/>
  <c r="J10" i="194"/>
  <c r="J11" i="194"/>
  <c r="J12" i="194"/>
  <c r="J13" i="194"/>
  <c r="F8" i="194"/>
  <c r="F9" i="194"/>
  <c r="F10" i="194"/>
  <c r="F11" i="194"/>
  <c r="F12" i="194"/>
  <c r="F13" i="194"/>
  <c r="E7" i="192"/>
  <c r="F7" i="192"/>
  <c r="G7" i="192"/>
  <c r="H7" i="192"/>
  <c r="I7" i="192"/>
  <c r="D7" i="192"/>
  <c r="L8" i="192"/>
  <c r="L9" i="192"/>
  <c r="L10" i="192"/>
  <c r="L12" i="192"/>
  <c r="K8" i="192"/>
  <c r="K9" i="192"/>
  <c r="K10" i="192"/>
  <c r="K12" i="192"/>
  <c r="J8" i="192"/>
  <c r="J9" i="192"/>
  <c r="J10" i="192"/>
  <c r="J12" i="192"/>
  <c r="F8" i="192"/>
  <c r="F9" i="192"/>
  <c r="F10" i="192"/>
  <c r="F12" i="192"/>
  <c r="E6" i="193"/>
  <c r="G6" i="193"/>
  <c r="H6" i="193"/>
  <c r="I6" i="193"/>
  <c r="D6" i="193"/>
  <c r="L7" i="193"/>
  <c r="L8" i="193"/>
  <c r="L9" i="193"/>
  <c r="L10" i="193"/>
  <c r="L11" i="193"/>
  <c r="L12" i="193"/>
  <c r="K7" i="193"/>
  <c r="K8" i="193"/>
  <c r="K9" i="193"/>
  <c r="K10" i="193"/>
  <c r="K11" i="193"/>
  <c r="K12" i="193"/>
  <c r="J7" i="193"/>
  <c r="J8" i="193"/>
  <c r="J9" i="193"/>
  <c r="J10" i="193"/>
  <c r="J11" i="193"/>
  <c r="J12" i="193"/>
  <c r="F7" i="193"/>
  <c r="F8" i="193"/>
  <c r="F9" i="193"/>
  <c r="F10" i="193"/>
  <c r="F11" i="193"/>
  <c r="F12" i="193"/>
  <c r="S9" i="191"/>
  <c r="S10" i="191"/>
  <c r="S11" i="191"/>
  <c r="S12" i="191"/>
  <c r="S13" i="191"/>
  <c r="S14" i="191"/>
  <c r="S15" i="191"/>
  <c r="S16" i="191"/>
  <c r="S8" i="191"/>
  <c r="P8" i="191"/>
  <c r="P9" i="191"/>
  <c r="P10" i="191"/>
  <c r="P11" i="191"/>
  <c r="P12" i="191"/>
  <c r="P13" i="191"/>
  <c r="P14" i="191"/>
  <c r="P15" i="191"/>
  <c r="P16" i="191"/>
  <c r="O8" i="191"/>
  <c r="O9" i="191"/>
  <c r="O10" i="191"/>
  <c r="O11" i="191"/>
  <c r="O12" i="191"/>
  <c r="O13" i="191"/>
  <c r="O14" i="191"/>
  <c r="O15" i="191"/>
  <c r="O16" i="191"/>
  <c r="N8" i="191"/>
  <c r="N9" i="191"/>
  <c r="N10" i="191"/>
  <c r="N11" i="191"/>
  <c r="N12" i="191"/>
  <c r="N13" i="191"/>
  <c r="N14" i="191"/>
  <c r="N15" i="191"/>
  <c r="N16" i="191"/>
  <c r="J8" i="191"/>
  <c r="J9" i="191"/>
  <c r="J10" i="191"/>
  <c r="J11" i="191"/>
  <c r="J12" i="191"/>
  <c r="J13" i="191"/>
  <c r="J14" i="191"/>
  <c r="J15" i="191"/>
  <c r="J16" i="191"/>
  <c r="E7" i="190"/>
  <c r="E12" i="190" s="1"/>
  <c r="G7" i="190"/>
  <c r="H7" i="190"/>
  <c r="H12" i="190" s="1"/>
  <c r="I7" i="190"/>
  <c r="I12" i="190" s="1"/>
  <c r="D7" i="190"/>
  <c r="D12" i="190" s="1"/>
  <c r="L8" i="190"/>
  <c r="L9" i="190"/>
  <c r="L10" i="190"/>
  <c r="L11" i="190"/>
  <c r="K8" i="190"/>
  <c r="K9" i="190"/>
  <c r="K10" i="190"/>
  <c r="K11" i="190"/>
  <c r="J8" i="190"/>
  <c r="J9" i="190"/>
  <c r="J10" i="190"/>
  <c r="J11" i="190"/>
  <c r="F8" i="190"/>
  <c r="F9" i="190"/>
  <c r="F10" i="190"/>
  <c r="F11" i="190"/>
  <c r="E13" i="188"/>
  <c r="G13" i="188"/>
  <c r="H13" i="188"/>
  <c r="I13" i="188"/>
  <c r="D13" i="188"/>
  <c r="E7" i="188"/>
  <c r="G7" i="188"/>
  <c r="H7" i="188"/>
  <c r="I7" i="188"/>
  <c r="D7" i="188"/>
  <c r="L8" i="188"/>
  <c r="L9" i="188"/>
  <c r="L10" i="188"/>
  <c r="L11" i="188"/>
  <c r="L12" i="188"/>
  <c r="L14" i="188"/>
  <c r="L15" i="188"/>
  <c r="L16" i="188"/>
  <c r="L17" i="188"/>
  <c r="L18" i="188"/>
  <c r="K8" i="188"/>
  <c r="K9" i="188"/>
  <c r="K10" i="188"/>
  <c r="K11" i="188"/>
  <c r="K12" i="188"/>
  <c r="K14" i="188"/>
  <c r="K15" i="188"/>
  <c r="K16" i="188"/>
  <c r="K17" i="188"/>
  <c r="K18" i="188"/>
  <c r="J8" i="188"/>
  <c r="J9" i="188"/>
  <c r="J10" i="188"/>
  <c r="J11" i="188"/>
  <c r="J12" i="188"/>
  <c r="J14" i="188"/>
  <c r="J15" i="188"/>
  <c r="J16" i="188"/>
  <c r="J17" i="188"/>
  <c r="J18" i="188"/>
  <c r="F8" i="188"/>
  <c r="F9" i="188"/>
  <c r="F10" i="188"/>
  <c r="F11" i="188"/>
  <c r="F12" i="188"/>
  <c r="F14" i="188"/>
  <c r="F15" i="188"/>
  <c r="F16" i="188"/>
  <c r="F17" i="188"/>
  <c r="F18" i="188"/>
  <c r="E6" i="189"/>
  <c r="G6" i="189"/>
  <c r="H6" i="189"/>
  <c r="I6" i="189"/>
  <c r="D6" i="189"/>
  <c r="L7" i="189"/>
  <c r="L8" i="189"/>
  <c r="L9" i="189"/>
  <c r="L10" i="189"/>
  <c r="L11" i="189"/>
  <c r="L12" i="189"/>
  <c r="L13" i="189"/>
  <c r="L14" i="189"/>
  <c r="L15" i="189"/>
  <c r="L16" i="189"/>
  <c r="L17" i="189"/>
  <c r="L18" i="189"/>
  <c r="K7" i="189"/>
  <c r="K8" i="189"/>
  <c r="K9" i="189"/>
  <c r="K10" i="189"/>
  <c r="K11" i="189"/>
  <c r="K12" i="189"/>
  <c r="K13" i="189"/>
  <c r="K14" i="189"/>
  <c r="K15" i="189"/>
  <c r="K16" i="189"/>
  <c r="K17" i="189"/>
  <c r="K18" i="189"/>
  <c r="J7" i="189"/>
  <c r="J8" i="189"/>
  <c r="J9" i="189"/>
  <c r="J10" i="189"/>
  <c r="J11" i="189"/>
  <c r="J12" i="189"/>
  <c r="J13" i="189"/>
  <c r="J14" i="189"/>
  <c r="J15" i="189"/>
  <c r="J16" i="189"/>
  <c r="J17" i="189"/>
  <c r="J18" i="189"/>
  <c r="F7" i="189"/>
  <c r="F8" i="189"/>
  <c r="F9" i="189"/>
  <c r="F10" i="189"/>
  <c r="F11" i="189"/>
  <c r="F12" i="189"/>
  <c r="F13" i="189"/>
  <c r="F14" i="189"/>
  <c r="F15" i="189"/>
  <c r="F16" i="189"/>
  <c r="F17" i="189"/>
  <c r="F18" i="189"/>
  <c r="S9" i="187"/>
  <c r="S10" i="187"/>
  <c r="S11" i="187"/>
  <c r="S12" i="187"/>
  <c r="S13" i="187"/>
  <c r="S14" i="187"/>
  <c r="S15" i="187"/>
  <c r="S16" i="187"/>
  <c r="S17" i="187"/>
  <c r="S8" i="187"/>
  <c r="P8" i="187"/>
  <c r="P9" i="187"/>
  <c r="P10" i="187"/>
  <c r="P11" i="187"/>
  <c r="P12" i="187"/>
  <c r="P13" i="187"/>
  <c r="P14" i="187"/>
  <c r="P15" i="187"/>
  <c r="P16" i="187"/>
  <c r="P17" i="187"/>
  <c r="O8" i="187"/>
  <c r="O9" i="187"/>
  <c r="O10" i="187"/>
  <c r="O11" i="187"/>
  <c r="O12" i="187"/>
  <c r="O13" i="187"/>
  <c r="O14" i="187"/>
  <c r="O15" i="187"/>
  <c r="O16" i="187"/>
  <c r="O17" i="187"/>
  <c r="N8" i="187"/>
  <c r="N9" i="187"/>
  <c r="N10" i="187"/>
  <c r="N11" i="187"/>
  <c r="N12" i="187"/>
  <c r="N13" i="187"/>
  <c r="N14" i="187"/>
  <c r="N15" i="187"/>
  <c r="N16" i="187"/>
  <c r="N17" i="187"/>
  <c r="J8" i="187"/>
  <c r="J9" i="187"/>
  <c r="J10" i="187"/>
  <c r="J11" i="187"/>
  <c r="J12" i="187"/>
  <c r="J13" i="187"/>
  <c r="J14" i="187"/>
  <c r="J15" i="187"/>
  <c r="J16" i="187"/>
  <c r="J17" i="187"/>
  <c r="E7" i="186"/>
  <c r="E12" i="186" s="1"/>
  <c r="G7" i="186"/>
  <c r="H7" i="186"/>
  <c r="H12" i="186" s="1"/>
  <c r="I7" i="186"/>
  <c r="I12" i="186" s="1"/>
  <c r="D7" i="186"/>
  <c r="D12" i="186" s="1"/>
  <c r="L8" i="186"/>
  <c r="L9" i="186"/>
  <c r="L10" i="186"/>
  <c r="L11" i="186"/>
  <c r="K8" i="186"/>
  <c r="K9" i="186"/>
  <c r="K10" i="186"/>
  <c r="K11" i="186"/>
  <c r="J8" i="186"/>
  <c r="J9" i="186"/>
  <c r="J10" i="186"/>
  <c r="J11" i="186"/>
  <c r="F8" i="186"/>
  <c r="F9" i="186"/>
  <c r="F10" i="186"/>
  <c r="F11" i="186"/>
  <c r="E12" i="184"/>
  <c r="G12" i="184"/>
  <c r="H12" i="184"/>
  <c r="I12" i="184"/>
  <c r="D12" i="184"/>
  <c r="E7" i="184"/>
  <c r="G7" i="184"/>
  <c r="H7" i="184"/>
  <c r="I7" i="184"/>
  <c r="D7" i="184"/>
  <c r="L8" i="184"/>
  <c r="L9" i="184"/>
  <c r="L10" i="184"/>
  <c r="L11" i="184"/>
  <c r="L13" i="184"/>
  <c r="L14" i="184"/>
  <c r="L15" i="184"/>
  <c r="L16" i="184"/>
  <c r="K8" i="184"/>
  <c r="K9" i="184"/>
  <c r="K10" i="184"/>
  <c r="K11" i="184"/>
  <c r="K13" i="184"/>
  <c r="K14" i="184"/>
  <c r="K15" i="184"/>
  <c r="K16" i="184"/>
  <c r="J8" i="184"/>
  <c r="J9" i="184"/>
  <c r="J10" i="184"/>
  <c r="J11" i="184"/>
  <c r="J13" i="184"/>
  <c r="J14" i="184"/>
  <c r="J15" i="184"/>
  <c r="J16" i="184"/>
  <c r="F8" i="184"/>
  <c r="F9" i="184"/>
  <c r="F10" i="184"/>
  <c r="F11" i="184"/>
  <c r="F13" i="184"/>
  <c r="F14" i="184"/>
  <c r="F15" i="184"/>
  <c r="F16" i="184"/>
  <c r="E6" i="185"/>
  <c r="G6" i="185"/>
  <c r="H6" i="185"/>
  <c r="I6" i="185"/>
  <c r="D6" i="185"/>
  <c r="L7" i="185"/>
  <c r="L8" i="185"/>
  <c r="L9" i="185"/>
  <c r="L10" i="185"/>
  <c r="L11" i="185"/>
  <c r="L12" i="185"/>
  <c r="L13" i="185"/>
  <c r="L14" i="185"/>
  <c r="L15" i="185"/>
  <c r="L16" i="185"/>
  <c r="L17" i="185"/>
  <c r="L18" i="185"/>
  <c r="L19" i="185"/>
  <c r="L20" i="185"/>
  <c r="L21" i="185"/>
  <c r="L22" i="185"/>
  <c r="L23" i="185"/>
  <c r="L24" i="185"/>
  <c r="L25" i="185"/>
  <c r="L26" i="185"/>
  <c r="L27" i="185"/>
  <c r="K7" i="185"/>
  <c r="K8" i="185"/>
  <c r="K9" i="185"/>
  <c r="K10" i="185"/>
  <c r="K11" i="185"/>
  <c r="K12" i="185"/>
  <c r="K13" i="185"/>
  <c r="K14" i="185"/>
  <c r="K15" i="185"/>
  <c r="K16" i="185"/>
  <c r="K17" i="185"/>
  <c r="K18" i="185"/>
  <c r="K19" i="185"/>
  <c r="K20" i="185"/>
  <c r="K21" i="185"/>
  <c r="K22" i="185"/>
  <c r="K23" i="185"/>
  <c r="K24" i="185"/>
  <c r="K25" i="185"/>
  <c r="K26" i="185"/>
  <c r="K27" i="185"/>
  <c r="J7" i="185"/>
  <c r="J8" i="185"/>
  <c r="J9" i="185"/>
  <c r="J10" i="185"/>
  <c r="J11" i="185"/>
  <c r="J12" i="185"/>
  <c r="J13" i="185"/>
  <c r="J14" i="185"/>
  <c r="J15" i="185"/>
  <c r="J16" i="185"/>
  <c r="J17" i="185"/>
  <c r="J18" i="185"/>
  <c r="J19" i="185"/>
  <c r="J20" i="185"/>
  <c r="J21" i="185"/>
  <c r="J22" i="185"/>
  <c r="J23" i="185"/>
  <c r="J24" i="185"/>
  <c r="J25" i="185"/>
  <c r="J26" i="185"/>
  <c r="J27" i="185"/>
  <c r="F7" i="185"/>
  <c r="F8" i="185"/>
  <c r="F9" i="185"/>
  <c r="F10" i="185"/>
  <c r="F11" i="185"/>
  <c r="F12" i="185"/>
  <c r="F13" i="185"/>
  <c r="F14" i="185"/>
  <c r="F15" i="185"/>
  <c r="F16" i="185"/>
  <c r="F17" i="185"/>
  <c r="F18" i="185"/>
  <c r="F19" i="185"/>
  <c r="F20" i="185"/>
  <c r="F21" i="185"/>
  <c r="F22" i="185"/>
  <c r="F23" i="185"/>
  <c r="F24" i="185"/>
  <c r="F25" i="185"/>
  <c r="F26" i="185"/>
  <c r="F27" i="185"/>
  <c r="S9" i="183"/>
  <c r="S10" i="183"/>
  <c r="S11" i="183"/>
  <c r="S12" i="183"/>
  <c r="S13" i="183"/>
  <c r="S14" i="183"/>
  <c r="S15" i="183"/>
  <c r="S16" i="183"/>
  <c r="S17" i="183"/>
  <c r="S18" i="183"/>
  <c r="S19" i="183"/>
  <c r="S20" i="183"/>
  <c r="S21" i="183"/>
  <c r="S22" i="183"/>
  <c r="S23" i="183"/>
  <c r="S24" i="183"/>
  <c r="S8" i="183"/>
  <c r="P8" i="183"/>
  <c r="P9" i="183"/>
  <c r="P10" i="183"/>
  <c r="P11" i="183"/>
  <c r="P12" i="183"/>
  <c r="P13" i="183"/>
  <c r="P14" i="183"/>
  <c r="P15" i="183"/>
  <c r="P16" i="183"/>
  <c r="P17" i="183"/>
  <c r="P18" i="183"/>
  <c r="P19" i="183"/>
  <c r="P20" i="183"/>
  <c r="P21" i="183"/>
  <c r="P22" i="183"/>
  <c r="P23" i="183"/>
  <c r="P24" i="183"/>
  <c r="O8" i="183"/>
  <c r="O9" i="183"/>
  <c r="O10" i="183"/>
  <c r="O11" i="183"/>
  <c r="O12" i="183"/>
  <c r="O13" i="183"/>
  <c r="O14" i="183"/>
  <c r="O15" i="183"/>
  <c r="O16" i="183"/>
  <c r="O17" i="183"/>
  <c r="O18" i="183"/>
  <c r="O19" i="183"/>
  <c r="O20" i="183"/>
  <c r="O21" i="183"/>
  <c r="O22" i="183"/>
  <c r="O23" i="183"/>
  <c r="O24" i="183"/>
  <c r="N8" i="183"/>
  <c r="N9" i="183"/>
  <c r="N10" i="183"/>
  <c r="N11" i="183"/>
  <c r="N12" i="183"/>
  <c r="N13" i="183"/>
  <c r="N14" i="183"/>
  <c r="N15" i="183"/>
  <c r="N16" i="183"/>
  <c r="N17" i="183"/>
  <c r="N18" i="183"/>
  <c r="N19" i="183"/>
  <c r="N20" i="183"/>
  <c r="N21" i="183"/>
  <c r="N22" i="183"/>
  <c r="N23" i="183"/>
  <c r="N24" i="183"/>
  <c r="J8" i="183"/>
  <c r="J9" i="183"/>
  <c r="J10" i="183"/>
  <c r="J11" i="183"/>
  <c r="J12" i="183"/>
  <c r="J13" i="183"/>
  <c r="J14" i="183"/>
  <c r="J15" i="183"/>
  <c r="J16" i="183"/>
  <c r="J17" i="183"/>
  <c r="J18" i="183"/>
  <c r="J19" i="183"/>
  <c r="J20" i="183"/>
  <c r="J21" i="183"/>
  <c r="J22" i="183"/>
  <c r="J23" i="183"/>
  <c r="J24" i="183"/>
  <c r="E7" i="182"/>
  <c r="E13" i="182" s="1"/>
  <c r="G7" i="182"/>
  <c r="H7" i="182"/>
  <c r="H13" i="182" s="1"/>
  <c r="I7" i="182"/>
  <c r="I13" i="182" s="1"/>
  <c r="D7" i="182"/>
  <c r="D13" i="182" s="1"/>
  <c r="L8" i="182"/>
  <c r="L9" i="182"/>
  <c r="L10" i="182"/>
  <c r="L11" i="182"/>
  <c r="L12" i="182"/>
  <c r="K8" i="182"/>
  <c r="K9" i="182"/>
  <c r="K10" i="182"/>
  <c r="K11" i="182"/>
  <c r="K12" i="182"/>
  <c r="J8" i="182"/>
  <c r="J9" i="182"/>
  <c r="J10" i="182"/>
  <c r="J11" i="182"/>
  <c r="J12" i="182"/>
  <c r="F8" i="182"/>
  <c r="F9" i="182"/>
  <c r="F10" i="182"/>
  <c r="F11" i="182"/>
  <c r="F12" i="182"/>
  <c r="E10" i="180"/>
  <c r="G10" i="180"/>
  <c r="H10" i="180"/>
  <c r="I10" i="180"/>
  <c r="D10" i="180"/>
  <c r="E7" i="180"/>
  <c r="G7" i="180"/>
  <c r="H7" i="180"/>
  <c r="I7" i="180"/>
  <c r="D7" i="180"/>
  <c r="L8" i="180"/>
  <c r="L9" i="180"/>
  <c r="L11" i="180"/>
  <c r="L12" i="180"/>
  <c r="K8" i="180"/>
  <c r="K9" i="180"/>
  <c r="K11" i="180"/>
  <c r="K12" i="180"/>
  <c r="J8" i="180"/>
  <c r="J9" i="180"/>
  <c r="J11" i="180"/>
  <c r="J12" i="180"/>
  <c r="F8" i="180"/>
  <c r="F9" i="180"/>
  <c r="F11" i="180"/>
  <c r="F10" i="180" s="1"/>
  <c r="F12" i="180"/>
  <c r="E6" i="181"/>
  <c r="G6" i="181"/>
  <c r="H6" i="181"/>
  <c r="I6" i="181"/>
  <c r="D6" i="181"/>
  <c r="L7" i="181"/>
  <c r="L8" i="181"/>
  <c r="L9" i="181"/>
  <c r="L10" i="181"/>
  <c r="L11" i="181"/>
  <c r="L12" i="181"/>
  <c r="L13" i="181"/>
  <c r="L14" i="181"/>
  <c r="L15" i="181"/>
  <c r="L16" i="181"/>
  <c r="L17" i="181"/>
  <c r="L18" i="181"/>
  <c r="L19" i="181"/>
  <c r="L20" i="181"/>
  <c r="L21" i="181"/>
  <c r="L22" i="181"/>
  <c r="L23" i="181"/>
  <c r="L24" i="181"/>
  <c r="L25" i="181"/>
  <c r="K7" i="181"/>
  <c r="K8" i="181"/>
  <c r="K9" i="181"/>
  <c r="K10" i="181"/>
  <c r="K11" i="181"/>
  <c r="K12" i="181"/>
  <c r="K13" i="181"/>
  <c r="K14" i="181"/>
  <c r="K15" i="181"/>
  <c r="K16" i="181"/>
  <c r="K17" i="181"/>
  <c r="K18" i="181"/>
  <c r="K19" i="181"/>
  <c r="K20" i="181"/>
  <c r="K21" i="181"/>
  <c r="K22" i="181"/>
  <c r="K23" i="181"/>
  <c r="K24" i="181"/>
  <c r="K25" i="181"/>
  <c r="J7" i="181"/>
  <c r="J8" i="181"/>
  <c r="J9" i="181"/>
  <c r="J10" i="181"/>
  <c r="J11" i="181"/>
  <c r="J12" i="181"/>
  <c r="J13" i="181"/>
  <c r="J14" i="181"/>
  <c r="J15" i="181"/>
  <c r="J16" i="181"/>
  <c r="J17" i="181"/>
  <c r="J18" i="181"/>
  <c r="J19" i="181"/>
  <c r="J20" i="181"/>
  <c r="J21" i="181"/>
  <c r="J22" i="181"/>
  <c r="J23" i="181"/>
  <c r="J24" i="181"/>
  <c r="J25" i="181"/>
  <c r="F7" i="181"/>
  <c r="F8" i="181"/>
  <c r="F9" i="181"/>
  <c r="F10" i="181"/>
  <c r="F11" i="181"/>
  <c r="F12" i="181"/>
  <c r="F13" i="181"/>
  <c r="F14" i="181"/>
  <c r="F15" i="181"/>
  <c r="F16" i="181"/>
  <c r="F17" i="181"/>
  <c r="F18" i="181"/>
  <c r="F19" i="181"/>
  <c r="F20" i="181"/>
  <c r="F21" i="181"/>
  <c r="F22" i="181"/>
  <c r="F23" i="181"/>
  <c r="F24" i="181"/>
  <c r="F25" i="181"/>
  <c r="S9" i="179"/>
  <c r="S10" i="179"/>
  <c r="S11" i="179"/>
  <c r="S12" i="179"/>
  <c r="S13" i="179"/>
  <c r="S14" i="179"/>
  <c r="S15" i="179"/>
  <c r="S16" i="179"/>
  <c r="S17" i="179"/>
  <c r="S18" i="179"/>
  <c r="S19" i="179"/>
  <c r="S20" i="179"/>
  <c r="S21" i="179"/>
  <c r="S22" i="179"/>
  <c r="S23" i="179"/>
  <c r="S8" i="179"/>
  <c r="P8" i="179"/>
  <c r="P9" i="179"/>
  <c r="P10" i="179"/>
  <c r="P11" i="179"/>
  <c r="P12" i="179"/>
  <c r="P13" i="179"/>
  <c r="P14" i="179"/>
  <c r="P15" i="179"/>
  <c r="P16" i="179"/>
  <c r="P17" i="179"/>
  <c r="P18" i="179"/>
  <c r="P19" i="179"/>
  <c r="P20" i="179"/>
  <c r="P21" i="179"/>
  <c r="P22" i="179"/>
  <c r="P23" i="179"/>
  <c r="O8" i="179"/>
  <c r="O9" i="179"/>
  <c r="O10" i="179"/>
  <c r="O11" i="179"/>
  <c r="O12" i="179"/>
  <c r="O13" i="179"/>
  <c r="O14" i="179"/>
  <c r="O15" i="179"/>
  <c r="O16" i="179"/>
  <c r="O17" i="179"/>
  <c r="O18" i="179"/>
  <c r="O19" i="179"/>
  <c r="O20" i="179"/>
  <c r="O21" i="179"/>
  <c r="O22" i="179"/>
  <c r="O23" i="179"/>
  <c r="N8" i="179"/>
  <c r="N9" i="179"/>
  <c r="N10" i="179"/>
  <c r="N11" i="179"/>
  <c r="N12" i="179"/>
  <c r="N13" i="179"/>
  <c r="N14" i="179"/>
  <c r="N15" i="179"/>
  <c r="N16" i="179"/>
  <c r="N17" i="179"/>
  <c r="N18" i="179"/>
  <c r="N19" i="179"/>
  <c r="N20" i="179"/>
  <c r="N21" i="179"/>
  <c r="N22" i="179"/>
  <c r="N23" i="179"/>
  <c r="J8" i="179"/>
  <c r="J9" i="179"/>
  <c r="J10" i="179"/>
  <c r="J11" i="179"/>
  <c r="J12" i="179"/>
  <c r="J13" i="179"/>
  <c r="J14" i="179"/>
  <c r="J15" i="179"/>
  <c r="J16" i="179"/>
  <c r="J17" i="179"/>
  <c r="J18" i="179"/>
  <c r="J19" i="179"/>
  <c r="J20" i="179"/>
  <c r="J21" i="179"/>
  <c r="J22" i="179"/>
  <c r="J23" i="179"/>
  <c r="E7" i="178"/>
  <c r="E12" i="178" s="1"/>
  <c r="G7" i="178"/>
  <c r="H7" i="178"/>
  <c r="H12" i="178" s="1"/>
  <c r="I7" i="178"/>
  <c r="I12" i="178" s="1"/>
  <c r="D7" i="178"/>
  <c r="D12" i="178" s="1"/>
  <c r="L8" i="178"/>
  <c r="L9" i="178"/>
  <c r="L10" i="178"/>
  <c r="L11" i="178"/>
  <c r="K8" i="178"/>
  <c r="K9" i="178"/>
  <c r="K10" i="178"/>
  <c r="K11" i="178"/>
  <c r="J8" i="178"/>
  <c r="J9" i="178"/>
  <c r="J10" i="178"/>
  <c r="J11" i="178"/>
  <c r="F8" i="178"/>
  <c r="F7" i="178" s="1"/>
  <c r="F12" i="178" s="1"/>
  <c r="F9" i="178"/>
  <c r="F10" i="178"/>
  <c r="F11" i="178"/>
  <c r="E9" i="176"/>
  <c r="G9" i="176"/>
  <c r="H9" i="176"/>
  <c r="I9" i="176"/>
  <c r="D9" i="176"/>
  <c r="E7" i="176"/>
  <c r="G7" i="176"/>
  <c r="H7" i="176"/>
  <c r="I7" i="176"/>
  <c r="D7" i="176"/>
  <c r="L8" i="176"/>
  <c r="L10" i="176"/>
  <c r="L11" i="176"/>
  <c r="L12" i="176"/>
  <c r="L13" i="176"/>
  <c r="L14" i="176"/>
  <c r="L15" i="176"/>
  <c r="L16" i="176"/>
  <c r="L17" i="176"/>
  <c r="L18" i="176"/>
  <c r="L19" i="176"/>
  <c r="L20" i="176"/>
  <c r="L21" i="176"/>
  <c r="L22" i="176"/>
  <c r="L23" i="176"/>
  <c r="L24" i="176"/>
  <c r="L25" i="176"/>
  <c r="L26" i="176"/>
  <c r="L27" i="176"/>
  <c r="L28" i="176"/>
  <c r="L29" i="176"/>
  <c r="L30" i="176"/>
  <c r="L31" i="176"/>
  <c r="L32" i="176"/>
  <c r="L33" i="176"/>
  <c r="L34" i="176"/>
  <c r="L35" i="176"/>
  <c r="K8" i="176"/>
  <c r="K10" i="176"/>
  <c r="K11" i="176"/>
  <c r="K12" i="176"/>
  <c r="K13" i="176"/>
  <c r="K14" i="176"/>
  <c r="K15" i="176"/>
  <c r="K16" i="176"/>
  <c r="K17" i="176"/>
  <c r="K18" i="176"/>
  <c r="K19" i="176"/>
  <c r="K20" i="176"/>
  <c r="K21" i="176"/>
  <c r="K22" i="176"/>
  <c r="K23" i="176"/>
  <c r="K24" i="176"/>
  <c r="K25" i="176"/>
  <c r="K26" i="176"/>
  <c r="K27" i="176"/>
  <c r="K28" i="176"/>
  <c r="K29" i="176"/>
  <c r="K30" i="176"/>
  <c r="K31" i="176"/>
  <c r="K32" i="176"/>
  <c r="K33" i="176"/>
  <c r="K34" i="176"/>
  <c r="K35" i="176"/>
  <c r="J8" i="176"/>
  <c r="J10" i="176"/>
  <c r="J11" i="176"/>
  <c r="J12" i="176"/>
  <c r="J13" i="176"/>
  <c r="J14" i="176"/>
  <c r="J15" i="176"/>
  <c r="J16" i="176"/>
  <c r="J17" i="176"/>
  <c r="J18" i="176"/>
  <c r="J19" i="176"/>
  <c r="J20" i="176"/>
  <c r="J21" i="176"/>
  <c r="J22" i="176"/>
  <c r="J23" i="176"/>
  <c r="J24" i="176"/>
  <c r="J25" i="176"/>
  <c r="J26" i="176"/>
  <c r="J27" i="176"/>
  <c r="J28" i="176"/>
  <c r="J29" i="176"/>
  <c r="J30" i="176"/>
  <c r="J31" i="176"/>
  <c r="J32" i="176"/>
  <c r="J33" i="176"/>
  <c r="J34" i="176"/>
  <c r="J35" i="176"/>
  <c r="F8" i="176"/>
  <c r="F7" i="176" s="1"/>
  <c r="F10" i="176"/>
  <c r="F11" i="176"/>
  <c r="F12" i="176"/>
  <c r="F13" i="176"/>
  <c r="F14" i="176"/>
  <c r="F15" i="176"/>
  <c r="F16" i="176"/>
  <c r="F17" i="176"/>
  <c r="F18" i="176"/>
  <c r="F19" i="176"/>
  <c r="F20" i="176"/>
  <c r="F21" i="176"/>
  <c r="F22" i="176"/>
  <c r="F23" i="176"/>
  <c r="F24" i="176"/>
  <c r="F25" i="176"/>
  <c r="F26" i="176"/>
  <c r="F27" i="176"/>
  <c r="F28" i="176"/>
  <c r="F29" i="176"/>
  <c r="F30" i="176"/>
  <c r="F31" i="176"/>
  <c r="F32" i="176"/>
  <c r="F33" i="176"/>
  <c r="F34" i="176"/>
  <c r="F35" i="176"/>
  <c r="E6" i="177"/>
  <c r="G6" i="177"/>
  <c r="H6" i="177"/>
  <c r="I6" i="177"/>
  <c r="D6" i="177"/>
  <c r="L7" i="177"/>
  <c r="L8" i="177"/>
  <c r="L9" i="177"/>
  <c r="L10" i="177"/>
  <c r="L11" i="177"/>
  <c r="L12" i="177"/>
  <c r="L13" i="177"/>
  <c r="L14" i="177"/>
  <c r="L15" i="177"/>
  <c r="L16" i="177"/>
  <c r="L17" i="177"/>
  <c r="L18" i="177"/>
  <c r="L19" i="177"/>
  <c r="L20" i="177"/>
  <c r="L21" i="177"/>
  <c r="L22" i="177"/>
  <c r="L23" i="177"/>
  <c r="L24" i="177"/>
  <c r="L25" i="177"/>
  <c r="L26" i="177"/>
  <c r="L27" i="177"/>
  <c r="L28" i="177"/>
  <c r="L29" i="177"/>
  <c r="L30" i="177"/>
  <c r="L31" i="177"/>
  <c r="K7" i="177"/>
  <c r="K8" i="177"/>
  <c r="K9" i="177"/>
  <c r="K10" i="177"/>
  <c r="K11" i="177"/>
  <c r="K12" i="177"/>
  <c r="K13" i="177"/>
  <c r="K14" i="177"/>
  <c r="K15" i="177"/>
  <c r="K16" i="177"/>
  <c r="K17" i="177"/>
  <c r="K18" i="177"/>
  <c r="K19" i="177"/>
  <c r="K20" i="177"/>
  <c r="K21" i="177"/>
  <c r="K22" i="177"/>
  <c r="K23" i="177"/>
  <c r="K24" i="177"/>
  <c r="K25" i="177"/>
  <c r="K26" i="177"/>
  <c r="K27" i="177"/>
  <c r="K28" i="177"/>
  <c r="K29" i="177"/>
  <c r="K30" i="177"/>
  <c r="K31" i="177"/>
  <c r="J7" i="177"/>
  <c r="J8" i="177"/>
  <c r="J9" i="177"/>
  <c r="J10" i="177"/>
  <c r="J11" i="177"/>
  <c r="J12" i="177"/>
  <c r="J13" i="177"/>
  <c r="J14" i="177"/>
  <c r="J15" i="177"/>
  <c r="J16" i="177"/>
  <c r="J17" i="177"/>
  <c r="J18" i="177"/>
  <c r="J19" i="177"/>
  <c r="J20" i="177"/>
  <c r="J21" i="177"/>
  <c r="J22" i="177"/>
  <c r="J23" i="177"/>
  <c r="J24" i="177"/>
  <c r="J25" i="177"/>
  <c r="J26" i="177"/>
  <c r="J27" i="177"/>
  <c r="J28" i="177"/>
  <c r="J29" i="177"/>
  <c r="J30" i="177"/>
  <c r="J31" i="177"/>
  <c r="F7" i="177"/>
  <c r="F8" i="177"/>
  <c r="F9" i="177"/>
  <c r="F10" i="177"/>
  <c r="F11" i="177"/>
  <c r="F12" i="177"/>
  <c r="F13" i="177"/>
  <c r="F14" i="177"/>
  <c r="F15" i="177"/>
  <c r="F16" i="177"/>
  <c r="F17" i="177"/>
  <c r="F18" i="177"/>
  <c r="F19" i="177"/>
  <c r="F20" i="177"/>
  <c r="F21" i="177"/>
  <c r="F22" i="177"/>
  <c r="F23" i="177"/>
  <c r="F24" i="177"/>
  <c r="F25" i="177"/>
  <c r="F26" i="177"/>
  <c r="F27" i="177"/>
  <c r="F28" i="177"/>
  <c r="F29" i="177"/>
  <c r="F30" i="177"/>
  <c r="F31" i="177"/>
  <c r="S9" i="175"/>
  <c r="S10" i="175"/>
  <c r="S11" i="175"/>
  <c r="S12" i="175"/>
  <c r="S13" i="175"/>
  <c r="S14" i="175"/>
  <c r="S15" i="175"/>
  <c r="S16" i="175"/>
  <c r="S17" i="175"/>
  <c r="S18" i="175"/>
  <c r="S19" i="175"/>
  <c r="S20" i="175"/>
  <c r="S21" i="175"/>
  <c r="S22" i="175"/>
  <c r="S23" i="175"/>
  <c r="S24" i="175"/>
  <c r="S25" i="175"/>
  <c r="S26" i="175"/>
  <c r="S27" i="175"/>
  <c r="S28" i="175"/>
  <c r="S29" i="175"/>
  <c r="S30" i="175"/>
  <c r="S31" i="175"/>
  <c r="S32" i="175"/>
  <c r="S33" i="175"/>
  <c r="S34" i="175"/>
  <c r="S35" i="175"/>
  <c r="S36" i="175"/>
  <c r="S37" i="175"/>
  <c r="S38" i="175"/>
  <c r="S39" i="175"/>
  <c r="S40" i="175"/>
  <c r="S41" i="175"/>
  <c r="S42" i="175"/>
  <c r="S43" i="175"/>
  <c r="S44" i="175"/>
  <c r="S45" i="175"/>
  <c r="S46" i="175"/>
  <c r="S47" i="175"/>
  <c r="S48" i="175"/>
  <c r="S49" i="175"/>
  <c r="S50" i="175"/>
  <c r="S51" i="175"/>
  <c r="S52" i="175"/>
  <c r="S53" i="175"/>
  <c r="S8" i="175"/>
  <c r="P8" i="175"/>
  <c r="P9" i="175"/>
  <c r="P10" i="175"/>
  <c r="P11" i="175"/>
  <c r="P12" i="175"/>
  <c r="P13" i="175"/>
  <c r="P14" i="175"/>
  <c r="P15" i="175"/>
  <c r="P16" i="175"/>
  <c r="P17" i="175"/>
  <c r="P18" i="175"/>
  <c r="P19" i="175"/>
  <c r="P20" i="175"/>
  <c r="P21" i="175"/>
  <c r="P22" i="175"/>
  <c r="P23" i="175"/>
  <c r="P24" i="175"/>
  <c r="P25" i="175"/>
  <c r="P26" i="175"/>
  <c r="P27" i="175"/>
  <c r="P28" i="175"/>
  <c r="P29" i="175"/>
  <c r="P30" i="175"/>
  <c r="P31" i="175"/>
  <c r="P32" i="175"/>
  <c r="P33" i="175"/>
  <c r="P34" i="175"/>
  <c r="P35" i="175"/>
  <c r="P36" i="175"/>
  <c r="P37" i="175"/>
  <c r="P38" i="175"/>
  <c r="P39" i="175"/>
  <c r="P40" i="175"/>
  <c r="P41" i="175"/>
  <c r="P42" i="175"/>
  <c r="P43" i="175"/>
  <c r="P44" i="175"/>
  <c r="P45" i="175"/>
  <c r="P46" i="175"/>
  <c r="P47" i="175"/>
  <c r="P48" i="175"/>
  <c r="P49" i="175"/>
  <c r="P50" i="175"/>
  <c r="P51" i="175"/>
  <c r="P52" i="175"/>
  <c r="P53" i="175"/>
  <c r="O8" i="175"/>
  <c r="O9" i="175"/>
  <c r="O10" i="175"/>
  <c r="O11" i="175"/>
  <c r="O12" i="175"/>
  <c r="O13" i="175"/>
  <c r="O14" i="175"/>
  <c r="O15" i="175"/>
  <c r="O16" i="175"/>
  <c r="O17" i="175"/>
  <c r="O18" i="175"/>
  <c r="O19" i="175"/>
  <c r="O20" i="175"/>
  <c r="O21" i="175"/>
  <c r="O22" i="175"/>
  <c r="O23" i="175"/>
  <c r="O24" i="175"/>
  <c r="O25" i="175"/>
  <c r="O26" i="175"/>
  <c r="O27" i="175"/>
  <c r="O28" i="175"/>
  <c r="O29" i="175"/>
  <c r="O30" i="175"/>
  <c r="O31" i="175"/>
  <c r="O32" i="175"/>
  <c r="O33" i="175"/>
  <c r="O34" i="175"/>
  <c r="O35" i="175"/>
  <c r="O36" i="175"/>
  <c r="O37" i="175"/>
  <c r="O38" i="175"/>
  <c r="O39" i="175"/>
  <c r="O40" i="175"/>
  <c r="O41" i="175"/>
  <c r="O42" i="175"/>
  <c r="O43" i="175"/>
  <c r="O44" i="175"/>
  <c r="O45" i="175"/>
  <c r="O46" i="175"/>
  <c r="O47" i="175"/>
  <c r="O48" i="175"/>
  <c r="O49" i="175"/>
  <c r="O50" i="175"/>
  <c r="O51" i="175"/>
  <c r="O52" i="175"/>
  <c r="O53" i="175"/>
  <c r="N8" i="175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N21" i="175"/>
  <c r="N22" i="175"/>
  <c r="N23" i="175"/>
  <c r="N24" i="175"/>
  <c r="N25" i="175"/>
  <c r="N26" i="175"/>
  <c r="N27" i="175"/>
  <c r="N28" i="175"/>
  <c r="N29" i="175"/>
  <c r="N30" i="175"/>
  <c r="N31" i="175"/>
  <c r="N32" i="175"/>
  <c r="N33" i="175"/>
  <c r="N34" i="175"/>
  <c r="N35" i="175"/>
  <c r="N36" i="175"/>
  <c r="N37" i="175"/>
  <c r="N38" i="175"/>
  <c r="N39" i="175"/>
  <c r="N40" i="175"/>
  <c r="N41" i="175"/>
  <c r="N42" i="175"/>
  <c r="N43" i="175"/>
  <c r="N44" i="175"/>
  <c r="N45" i="175"/>
  <c r="N46" i="175"/>
  <c r="N47" i="175"/>
  <c r="N48" i="175"/>
  <c r="N49" i="175"/>
  <c r="N50" i="175"/>
  <c r="N51" i="175"/>
  <c r="N52" i="175"/>
  <c r="N53" i="175"/>
  <c r="J8" i="175"/>
  <c r="J9" i="175"/>
  <c r="J10" i="175"/>
  <c r="J11" i="175"/>
  <c r="J12" i="175"/>
  <c r="J13" i="175"/>
  <c r="J14" i="175"/>
  <c r="J15" i="175"/>
  <c r="J16" i="175"/>
  <c r="J17" i="175"/>
  <c r="J18" i="175"/>
  <c r="J19" i="175"/>
  <c r="J20" i="175"/>
  <c r="J21" i="175"/>
  <c r="J22" i="175"/>
  <c r="J23" i="175"/>
  <c r="J24" i="175"/>
  <c r="J25" i="175"/>
  <c r="J26" i="175"/>
  <c r="J27" i="175"/>
  <c r="J28" i="175"/>
  <c r="J29" i="175"/>
  <c r="J30" i="175"/>
  <c r="J31" i="175"/>
  <c r="J32" i="175"/>
  <c r="J33" i="175"/>
  <c r="J34" i="175"/>
  <c r="J35" i="175"/>
  <c r="J36" i="175"/>
  <c r="J37" i="175"/>
  <c r="J38" i="175"/>
  <c r="J39" i="175"/>
  <c r="J40" i="175"/>
  <c r="J41" i="175"/>
  <c r="J42" i="175"/>
  <c r="J43" i="175"/>
  <c r="J44" i="175"/>
  <c r="J45" i="175"/>
  <c r="J46" i="175"/>
  <c r="J47" i="175"/>
  <c r="J48" i="175"/>
  <c r="J49" i="175"/>
  <c r="J50" i="175"/>
  <c r="J51" i="175"/>
  <c r="J52" i="175"/>
  <c r="J53" i="175"/>
  <c r="E7" i="174"/>
  <c r="E13" i="174" s="1"/>
  <c r="G7" i="174"/>
  <c r="G13" i="174" s="1"/>
  <c r="H7" i="174"/>
  <c r="H13" i="174" s="1"/>
  <c r="I7" i="174"/>
  <c r="I13" i="174" s="1"/>
  <c r="D7" i="174"/>
  <c r="D13" i="174" s="1"/>
  <c r="L8" i="174"/>
  <c r="L9" i="174"/>
  <c r="L10" i="174"/>
  <c r="L11" i="174"/>
  <c r="L12" i="174"/>
  <c r="K8" i="174"/>
  <c r="K9" i="174"/>
  <c r="K10" i="174"/>
  <c r="K11" i="174"/>
  <c r="K12" i="174"/>
  <c r="J8" i="174"/>
  <c r="J9" i="174"/>
  <c r="J10" i="174"/>
  <c r="J11" i="174"/>
  <c r="J12" i="174"/>
  <c r="F8" i="174"/>
  <c r="F9" i="174"/>
  <c r="F10" i="174"/>
  <c r="F11" i="174"/>
  <c r="F12" i="174"/>
  <c r="E10" i="172"/>
  <c r="G10" i="172"/>
  <c r="H10" i="172"/>
  <c r="I10" i="172"/>
  <c r="D10" i="172"/>
  <c r="E7" i="172"/>
  <c r="G7" i="172"/>
  <c r="H7" i="172"/>
  <c r="I7" i="172"/>
  <c r="D7" i="172"/>
  <c r="L8" i="172"/>
  <c r="L9" i="172"/>
  <c r="L11" i="172"/>
  <c r="L12" i="172"/>
  <c r="L13" i="172"/>
  <c r="L14" i="172"/>
  <c r="L15" i="172"/>
  <c r="L16" i="172"/>
  <c r="L17" i="172"/>
  <c r="L18" i="172"/>
  <c r="L19" i="172"/>
  <c r="L20" i="172"/>
  <c r="L21" i="172"/>
  <c r="L22" i="172"/>
  <c r="L23" i="172"/>
  <c r="L24" i="172"/>
  <c r="L25" i="172"/>
  <c r="L26" i="172"/>
  <c r="L27" i="172"/>
  <c r="L28" i="172"/>
  <c r="L29" i="172"/>
  <c r="L30" i="172"/>
  <c r="L31" i="172"/>
  <c r="L32" i="172"/>
  <c r="L33" i="172"/>
  <c r="L34" i="172"/>
  <c r="L35" i="172"/>
  <c r="L36" i="172"/>
  <c r="K8" i="172"/>
  <c r="K9" i="172"/>
  <c r="K11" i="172"/>
  <c r="K12" i="172"/>
  <c r="K13" i="172"/>
  <c r="K14" i="172"/>
  <c r="K15" i="172"/>
  <c r="K16" i="172"/>
  <c r="K17" i="172"/>
  <c r="K18" i="172"/>
  <c r="K19" i="172"/>
  <c r="K20" i="172"/>
  <c r="K21" i="172"/>
  <c r="K22" i="172"/>
  <c r="K23" i="172"/>
  <c r="K24" i="172"/>
  <c r="K25" i="172"/>
  <c r="K26" i="172"/>
  <c r="K27" i="172"/>
  <c r="K28" i="172"/>
  <c r="K29" i="172"/>
  <c r="K30" i="172"/>
  <c r="K31" i="172"/>
  <c r="K32" i="172"/>
  <c r="K33" i="172"/>
  <c r="K34" i="172"/>
  <c r="K35" i="172"/>
  <c r="K36" i="172"/>
  <c r="J8" i="172"/>
  <c r="J9" i="172"/>
  <c r="J11" i="172"/>
  <c r="J12" i="172"/>
  <c r="J13" i="172"/>
  <c r="J14" i="172"/>
  <c r="J15" i="172"/>
  <c r="J16" i="172"/>
  <c r="J17" i="172"/>
  <c r="J18" i="172"/>
  <c r="J19" i="172"/>
  <c r="J20" i="172"/>
  <c r="J21" i="172"/>
  <c r="J22" i="172"/>
  <c r="J23" i="172"/>
  <c r="J24" i="172"/>
  <c r="J25" i="172"/>
  <c r="J26" i="172"/>
  <c r="J27" i="172"/>
  <c r="J28" i="172"/>
  <c r="J29" i="172"/>
  <c r="J30" i="172"/>
  <c r="J31" i="172"/>
  <c r="J32" i="172"/>
  <c r="J33" i="172"/>
  <c r="J34" i="172"/>
  <c r="J35" i="172"/>
  <c r="J36" i="172"/>
  <c r="F8" i="172"/>
  <c r="F7" i="172" s="1"/>
  <c r="F9" i="172"/>
  <c r="F11" i="172"/>
  <c r="F12" i="172"/>
  <c r="F13" i="172"/>
  <c r="F14" i="172"/>
  <c r="F15" i="172"/>
  <c r="F16" i="172"/>
  <c r="F17" i="172"/>
  <c r="F18" i="172"/>
  <c r="F19" i="172"/>
  <c r="F20" i="172"/>
  <c r="F21" i="172"/>
  <c r="F22" i="172"/>
  <c r="F23" i="172"/>
  <c r="F24" i="172"/>
  <c r="F25" i="172"/>
  <c r="F26" i="172"/>
  <c r="F27" i="172"/>
  <c r="F28" i="172"/>
  <c r="F29" i="172"/>
  <c r="F30" i="172"/>
  <c r="F31" i="172"/>
  <c r="F32" i="172"/>
  <c r="F33" i="172"/>
  <c r="F34" i="172"/>
  <c r="F35" i="172"/>
  <c r="F36" i="172"/>
  <c r="E6" i="173"/>
  <c r="G6" i="173"/>
  <c r="H6" i="173"/>
  <c r="I6" i="173"/>
  <c r="D6" i="173"/>
  <c r="L7" i="173"/>
  <c r="L8" i="173"/>
  <c r="L9" i="173"/>
  <c r="L10" i="173"/>
  <c r="L11" i="173"/>
  <c r="L12" i="173"/>
  <c r="L13" i="173"/>
  <c r="L14" i="173"/>
  <c r="L15" i="173"/>
  <c r="L16" i="173"/>
  <c r="L17" i="173"/>
  <c r="L18" i="173"/>
  <c r="L19" i="173"/>
  <c r="L20" i="173"/>
  <c r="L21" i="173"/>
  <c r="L22" i="173"/>
  <c r="L23" i="173"/>
  <c r="L24" i="173"/>
  <c r="L25" i="173"/>
  <c r="L26" i="173"/>
  <c r="L27" i="173"/>
  <c r="L28" i="173"/>
  <c r="L29" i="173"/>
  <c r="L30" i="173"/>
  <c r="L31" i="173"/>
  <c r="K7" i="173"/>
  <c r="K8" i="173"/>
  <c r="K9" i="173"/>
  <c r="K10" i="173"/>
  <c r="K11" i="173"/>
  <c r="K12" i="173"/>
  <c r="K13" i="173"/>
  <c r="K14" i="173"/>
  <c r="K15" i="173"/>
  <c r="K16" i="173"/>
  <c r="K17" i="173"/>
  <c r="K18" i="173"/>
  <c r="K19" i="173"/>
  <c r="K20" i="173"/>
  <c r="K21" i="173"/>
  <c r="K22" i="173"/>
  <c r="K23" i="173"/>
  <c r="K24" i="173"/>
  <c r="K25" i="173"/>
  <c r="K26" i="173"/>
  <c r="K27" i="173"/>
  <c r="K28" i="173"/>
  <c r="K29" i="173"/>
  <c r="K30" i="173"/>
  <c r="K31" i="173"/>
  <c r="J7" i="173"/>
  <c r="J8" i="173"/>
  <c r="J9" i="173"/>
  <c r="J10" i="173"/>
  <c r="J11" i="173"/>
  <c r="J12" i="173"/>
  <c r="J13" i="173"/>
  <c r="J14" i="173"/>
  <c r="J15" i="173"/>
  <c r="J16" i="173"/>
  <c r="J17" i="173"/>
  <c r="J18" i="173"/>
  <c r="J19" i="173"/>
  <c r="J20" i="173"/>
  <c r="J21" i="173"/>
  <c r="J22" i="173"/>
  <c r="J23" i="173"/>
  <c r="J24" i="173"/>
  <c r="J25" i="173"/>
  <c r="J26" i="173"/>
  <c r="J27" i="173"/>
  <c r="J28" i="173"/>
  <c r="J29" i="173"/>
  <c r="J30" i="173"/>
  <c r="J31" i="173"/>
  <c r="F7" i="173"/>
  <c r="F8" i="173"/>
  <c r="F9" i="173"/>
  <c r="F10" i="173"/>
  <c r="F11" i="173"/>
  <c r="F12" i="173"/>
  <c r="F13" i="173"/>
  <c r="F14" i="173"/>
  <c r="F15" i="173"/>
  <c r="F16" i="173"/>
  <c r="F17" i="173"/>
  <c r="F18" i="173"/>
  <c r="F19" i="173"/>
  <c r="F20" i="173"/>
  <c r="F21" i="173"/>
  <c r="F22" i="173"/>
  <c r="F23" i="173"/>
  <c r="F24" i="173"/>
  <c r="F25" i="173"/>
  <c r="F26" i="173"/>
  <c r="F27" i="173"/>
  <c r="F28" i="173"/>
  <c r="F29" i="173"/>
  <c r="F30" i="173"/>
  <c r="F31" i="173"/>
  <c r="S9" i="171"/>
  <c r="S10" i="171"/>
  <c r="S11" i="171"/>
  <c r="S12" i="171"/>
  <c r="S13" i="171"/>
  <c r="S14" i="171"/>
  <c r="S15" i="171"/>
  <c r="S16" i="171"/>
  <c r="S8" i="171"/>
  <c r="P8" i="171"/>
  <c r="P9" i="171"/>
  <c r="P10" i="171"/>
  <c r="P11" i="171"/>
  <c r="P12" i="171"/>
  <c r="P13" i="171"/>
  <c r="P14" i="171"/>
  <c r="P15" i="171"/>
  <c r="P16" i="171"/>
  <c r="O8" i="171"/>
  <c r="O9" i="171"/>
  <c r="O10" i="171"/>
  <c r="O11" i="171"/>
  <c r="O12" i="171"/>
  <c r="O13" i="171"/>
  <c r="O14" i="171"/>
  <c r="O15" i="171"/>
  <c r="O16" i="171"/>
  <c r="N8" i="171"/>
  <c r="N9" i="171"/>
  <c r="N10" i="171"/>
  <c r="N11" i="171"/>
  <c r="N12" i="171"/>
  <c r="N13" i="171"/>
  <c r="N14" i="171"/>
  <c r="N15" i="171"/>
  <c r="N16" i="171"/>
  <c r="J8" i="171"/>
  <c r="J9" i="171"/>
  <c r="J10" i="171"/>
  <c r="J11" i="171"/>
  <c r="J12" i="171"/>
  <c r="J13" i="171"/>
  <c r="J14" i="171"/>
  <c r="J15" i="171"/>
  <c r="J16" i="171"/>
  <c r="E7" i="170"/>
  <c r="G7" i="170"/>
  <c r="G11" i="170" s="1"/>
  <c r="H7" i="170"/>
  <c r="H11" i="170" s="1"/>
  <c r="I7" i="170"/>
  <c r="I11" i="170" s="1"/>
  <c r="D7" i="170"/>
  <c r="D11" i="170" s="1"/>
  <c r="L8" i="170"/>
  <c r="L9" i="170"/>
  <c r="L10" i="170"/>
  <c r="K8" i="170"/>
  <c r="K9" i="170"/>
  <c r="K10" i="170"/>
  <c r="J8" i="170"/>
  <c r="J9" i="170"/>
  <c r="J10" i="170"/>
  <c r="F8" i="170"/>
  <c r="F9" i="170"/>
  <c r="F10" i="170"/>
  <c r="E11" i="168"/>
  <c r="G11" i="168"/>
  <c r="H11" i="168"/>
  <c r="I11" i="168"/>
  <c r="D11" i="168"/>
  <c r="E7" i="168"/>
  <c r="G7" i="168"/>
  <c r="H7" i="168"/>
  <c r="I7" i="168"/>
  <c r="D7" i="168"/>
  <c r="L8" i="168"/>
  <c r="L9" i="168"/>
  <c r="L10" i="168"/>
  <c r="L12" i="168"/>
  <c r="L13" i="168"/>
  <c r="L14" i="168"/>
  <c r="K8" i="168"/>
  <c r="K9" i="168"/>
  <c r="K10" i="168"/>
  <c r="K12" i="168"/>
  <c r="K13" i="168"/>
  <c r="K14" i="168"/>
  <c r="J8" i="168"/>
  <c r="J9" i="168"/>
  <c r="J10" i="168"/>
  <c r="J12" i="168"/>
  <c r="J13" i="168"/>
  <c r="J14" i="168"/>
  <c r="F8" i="168"/>
  <c r="F9" i="168"/>
  <c r="F10" i="168"/>
  <c r="F12" i="168"/>
  <c r="F13" i="168"/>
  <c r="F14" i="168"/>
  <c r="E6" i="169"/>
  <c r="G6" i="169"/>
  <c r="H6" i="169"/>
  <c r="I6" i="169"/>
  <c r="D6" i="169"/>
  <c r="L7" i="169"/>
  <c r="L8" i="169"/>
  <c r="L9" i="169"/>
  <c r="L10" i="169"/>
  <c r="L11" i="169"/>
  <c r="L12" i="169"/>
  <c r="L13" i="169"/>
  <c r="L14" i="169"/>
  <c r="L15" i="169"/>
  <c r="L16" i="169"/>
  <c r="L17" i="169"/>
  <c r="L18" i="169"/>
  <c r="L19" i="169"/>
  <c r="L20" i="169"/>
  <c r="L21" i="169"/>
  <c r="L22" i="169"/>
  <c r="L23" i="169"/>
  <c r="L24" i="169"/>
  <c r="L25" i="169"/>
  <c r="K7" i="169"/>
  <c r="K8" i="169"/>
  <c r="K9" i="169"/>
  <c r="K10" i="169"/>
  <c r="K11" i="169"/>
  <c r="K12" i="169"/>
  <c r="K13" i="169"/>
  <c r="K14" i="169"/>
  <c r="K15" i="169"/>
  <c r="K16" i="169"/>
  <c r="K17" i="169"/>
  <c r="K18" i="169"/>
  <c r="K19" i="169"/>
  <c r="K20" i="169"/>
  <c r="K21" i="169"/>
  <c r="K22" i="169"/>
  <c r="K23" i="169"/>
  <c r="K24" i="169"/>
  <c r="K25" i="169"/>
  <c r="J7" i="169"/>
  <c r="J8" i="169"/>
  <c r="J9" i="169"/>
  <c r="J10" i="169"/>
  <c r="J11" i="169"/>
  <c r="J12" i="169"/>
  <c r="J13" i="169"/>
  <c r="J14" i="169"/>
  <c r="J15" i="169"/>
  <c r="J16" i="169"/>
  <c r="J17" i="169"/>
  <c r="J18" i="169"/>
  <c r="J19" i="169"/>
  <c r="J20" i="169"/>
  <c r="J21" i="169"/>
  <c r="J22" i="169"/>
  <c r="J23" i="169"/>
  <c r="J24" i="169"/>
  <c r="J25" i="169"/>
  <c r="F7" i="169"/>
  <c r="F8" i="169"/>
  <c r="F9" i="169"/>
  <c r="F10" i="169"/>
  <c r="F11" i="169"/>
  <c r="F12" i="169"/>
  <c r="F13" i="169"/>
  <c r="F14" i="169"/>
  <c r="F15" i="169"/>
  <c r="F16" i="169"/>
  <c r="F17" i="169"/>
  <c r="F18" i="169"/>
  <c r="F19" i="169"/>
  <c r="F20" i="169"/>
  <c r="F21" i="169"/>
  <c r="F22" i="169"/>
  <c r="F23" i="169"/>
  <c r="F24" i="169"/>
  <c r="F25" i="169"/>
  <c r="S9" i="167"/>
  <c r="S10" i="167"/>
  <c r="S11" i="167"/>
  <c r="S12" i="167"/>
  <c r="S13" i="167"/>
  <c r="S14" i="167"/>
  <c r="S15" i="167"/>
  <c r="S16" i="167"/>
  <c r="S17" i="167"/>
  <c r="S8" i="167"/>
  <c r="P8" i="167"/>
  <c r="P9" i="167"/>
  <c r="P10" i="167"/>
  <c r="P11" i="167"/>
  <c r="P12" i="167"/>
  <c r="P13" i="167"/>
  <c r="P14" i="167"/>
  <c r="P15" i="167"/>
  <c r="P16" i="167"/>
  <c r="P17" i="167"/>
  <c r="O8" i="167"/>
  <c r="O9" i="167"/>
  <c r="O10" i="167"/>
  <c r="O11" i="167"/>
  <c r="O12" i="167"/>
  <c r="O13" i="167"/>
  <c r="O14" i="167"/>
  <c r="O15" i="167"/>
  <c r="O16" i="167"/>
  <c r="O17" i="167"/>
  <c r="N8" i="167"/>
  <c r="N9" i="167"/>
  <c r="N10" i="167"/>
  <c r="N11" i="167"/>
  <c r="N12" i="167"/>
  <c r="N13" i="167"/>
  <c r="N14" i="167"/>
  <c r="N15" i="167"/>
  <c r="N16" i="167"/>
  <c r="N17" i="167"/>
  <c r="J8" i="167"/>
  <c r="J9" i="167"/>
  <c r="J10" i="167"/>
  <c r="J11" i="167"/>
  <c r="J12" i="167"/>
  <c r="J13" i="167"/>
  <c r="J14" i="167"/>
  <c r="J15" i="167"/>
  <c r="J16" i="167"/>
  <c r="J17" i="167"/>
  <c r="E7" i="166"/>
  <c r="E13" i="166" s="1"/>
  <c r="G7" i="166"/>
  <c r="G13" i="166" s="1"/>
  <c r="H7" i="166"/>
  <c r="H13" i="166" s="1"/>
  <c r="I7" i="166"/>
  <c r="I13" i="166" s="1"/>
  <c r="D7" i="166"/>
  <c r="D13" i="166" s="1"/>
  <c r="L8" i="166"/>
  <c r="L9" i="166"/>
  <c r="L10" i="166"/>
  <c r="L11" i="166"/>
  <c r="L12" i="166"/>
  <c r="K8" i="166"/>
  <c r="K9" i="166"/>
  <c r="K10" i="166"/>
  <c r="K11" i="166"/>
  <c r="K12" i="166"/>
  <c r="J8" i="166"/>
  <c r="J9" i="166"/>
  <c r="J10" i="166"/>
  <c r="J11" i="166"/>
  <c r="J12" i="166"/>
  <c r="F8" i="166"/>
  <c r="F9" i="166"/>
  <c r="F10" i="166"/>
  <c r="F11" i="166"/>
  <c r="F12" i="166"/>
  <c r="E9" i="164"/>
  <c r="G9" i="164"/>
  <c r="H9" i="164"/>
  <c r="I9" i="164"/>
  <c r="D9" i="164"/>
  <c r="E7" i="164"/>
  <c r="G7" i="164"/>
  <c r="H7" i="164"/>
  <c r="I7" i="164"/>
  <c r="D7" i="164"/>
  <c r="L8" i="164"/>
  <c r="L10" i="164"/>
  <c r="L11" i="164"/>
  <c r="L12" i="164"/>
  <c r="L13" i="164"/>
  <c r="K8" i="164"/>
  <c r="K10" i="164"/>
  <c r="K11" i="164"/>
  <c r="K12" i="164"/>
  <c r="K13" i="164"/>
  <c r="J8" i="164"/>
  <c r="J10" i="164"/>
  <c r="J11" i="164"/>
  <c r="J12" i="164"/>
  <c r="J13" i="164"/>
  <c r="F8" i="164"/>
  <c r="F7" i="164" s="1"/>
  <c r="F10" i="164"/>
  <c r="F9" i="164" s="1"/>
  <c r="F11" i="164"/>
  <c r="F12" i="164"/>
  <c r="F13" i="164"/>
  <c r="E6" i="165"/>
  <c r="G6" i="165"/>
  <c r="H6" i="165"/>
  <c r="I6" i="165"/>
  <c r="D6" i="165"/>
  <c r="L7" i="165"/>
  <c r="L8" i="165"/>
  <c r="L9" i="165"/>
  <c r="L10" i="165"/>
  <c r="K7" i="165"/>
  <c r="K8" i="165"/>
  <c r="K9" i="165"/>
  <c r="K10" i="165"/>
  <c r="J7" i="165"/>
  <c r="J8" i="165"/>
  <c r="J9" i="165"/>
  <c r="J10" i="165"/>
  <c r="F7" i="165"/>
  <c r="F6" i="165" s="1"/>
  <c r="F8" i="165"/>
  <c r="F9" i="165"/>
  <c r="F10" i="165"/>
  <c r="S9" i="163"/>
  <c r="S10" i="163"/>
  <c r="S11" i="163"/>
  <c r="S12" i="163"/>
  <c r="S13" i="163"/>
  <c r="S14" i="163"/>
  <c r="S15" i="163"/>
  <c r="S16" i="163"/>
  <c r="S17" i="163"/>
  <c r="S18" i="163"/>
  <c r="S8" i="163"/>
  <c r="P8" i="163"/>
  <c r="P9" i="163"/>
  <c r="P10" i="163"/>
  <c r="P11" i="163"/>
  <c r="P12" i="163"/>
  <c r="P13" i="163"/>
  <c r="P14" i="163"/>
  <c r="P15" i="163"/>
  <c r="P16" i="163"/>
  <c r="P17" i="163"/>
  <c r="P18" i="163"/>
  <c r="O8" i="163"/>
  <c r="O9" i="163"/>
  <c r="O10" i="163"/>
  <c r="O11" i="163"/>
  <c r="O12" i="163"/>
  <c r="O13" i="163"/>
  <c r="O14" i="163"/>
  <c r="O15" i="163"/>
  <c r="O16" i="163"/>
  <c r="O17" i="163"/>
  <c r="O18" i="163"/>
  <c r="N8" i="163"/>
  <c r="N9" i="163"/>
  <c r="N10" i="163"/>
  <c r="N11" i="163"/>
  <c r="N12" i="163"/>
  <c r="N13" i="163"/>
  <c r="N14" i="163"/>
  <c r="N15" i="163"/>
  <c r="N16" i="163"/>
  <c r="N17" i="163"/>
  <c r="N18" i="163"/>
  <c r="J8" i="163"/>
  <c r="J9" i="163"/>
  <c r="J10" i="163"/>
  <c r="J11" i="163"/>
  <c r="J12" i="163"/>
  <c r="J13" i="163"/>
  <c r="J14" i="163"/>
  <c r="J15" i="163"/>
  <c r="J16" i="163"/>
  <c r="J17" i="163"/>
  <c r="J18" i="163"/>
  <c r="E7" i="162"/>
  <c r="E11" i="162" s="1"/>
  <c r="G7" i="162"/>
  <c r="G11" i="162" s="1"/>
  <c r="H7" i="162"/>
  <c r="H11" i="162" s="1"/>
  <c r="I7" i="162"/>
  <c r="I11" i="162" s="1"/>
  <c r="D7" i="162"/>
  <c r="D11" i="162" s="1"/>
  <c r="L8" i="162"/>
  <c r="L9" i="162"/>
  <c r="L10" i="162"/>
  <c r="K8" i="162"/>
  <c r="K9" i="162"/>
  <c r="K10" i="162"/>
  <c r="J8" i="162"/>
  <c r="J9" i="162"/>
  <c r="J10" i="162"/>
  <c r="F8" i="162"/>
  <c r="F9" i="162"/>
  <c r="F7" i="162" s="1"/>
  <c r="F11" i="162" s="1"/>
  <c r="F10" i="162"/>
  <c r="E9" i="160"/>
  <c r="G9" i="160"/>
  <c r="H9" i="160"/>
  <c r="I9" i="160"/>
  <c r="D9" i="160"/>
  <c r="E7" i="160"/>
  <c r="F7" i="160"/>
  <c r="G7" i="160"/>
  <c r="H7" i="160"/>
  <c r="I7" i="160"/>
  <c r="D7" i="160"/>
  <c r="L8" i="160"/>
  <c r="L10" i="160"/>
  <c r="L11" i="160"/>
  <c r="L12" i="160"/>
  <c r="K8" i="160"/>
  <c r="K10" i="160"/>
  <c r="K11" i="160"/>
  <c r="K12" i="160"/>
  <c r="J8" i="160"/>
  <c r="J10" i="160"/>
  <c r="J11" i="160"/>
  <c r="J12" i="160"/>
  <c r="F8" i="160"/>
  <c r="F10" i="160"/>
  <c r="F11" i="160"/>
  <c r="F12" i="160"/>
  <c r="E6" i="161"/>
  <c r="G6" i="161"/>
  <c r="H6" i="161"/>
  <c r="I6" i="161"/>
  <c r="D6" i="161"/>
  <c r="L7" i="161"/>
  <c r="L8" i="161"/>
  <c r="L9" i="161"/>
  <c r="K7" i="161"/>
  <c r="K8" i="161"/>
  <c r="K9" i="161"/>
  <c r="J7" i="161"/>
  <c r="J8" i="161"/>
  <c r="J9" i="161"/>
  <c r="F7" i="161"/>
  <c r="F6" i="161" s="1"/>
  <c r="F8" i="161"/>
  <c r="F9" i="161"/>
  <c r="S9" i="159"/>
  <c r="S10" i="159"/>
  <c r="S11" i="159"/>
  <c r="S12" i="159"/>
  <c r="S13" i="159"/>
  <c r="S14" i="159"/>
  <c r="S15" i="159"/>
  <c r="S16" i="159"/>
  <c r="S17" i="159"/>
  <c r="S18" i="159"/>
  <c r="S19" i="159"/>
  <c r="S20" i="159"/>
  <c r="S21" i="159"/>
  <c r="S22" i="159"/>
  <c r="S23" i="159"/>
  <c r="S24" i="159"/>
  <c r="S25" i="159"/>
  <c r="S8" i="159"/>
  <c r="P8" i="159"/>
  <c r="P9" i="159"/>
  <c r="P10" i="159"/>
  <c r="P11" i="159"/>
  <c r="P12" i="159"/>
  <c r="P13" i="159"/>
  <c r="P14" i="159"/>
  <c r="P15" i="159"/>
  <c r="P16" i="159"/>
  <c r="P17" i="159"/>
  <c r="P18" i="159"/>
  <c r="P19" i="159"/>
  <c r="P20" i="159"/>
  <c r="P21" i="159"/>
  <c r="P22" i="159"/>
  <c r="P23" i="159"/>
  <c r="P24" i="159"/>
  <c r="P25" i="159"/>
  <c r="O8" i="159"/>
  <c r="O9" i="159"/>
  <c r="O10" i="159"/>
  <c r="O11" i="159"/>
  <c r="O12" i="159"/>
  <c r="O13" i="159"/>
  <c r="O14" i="159"/>
  <c r="O15" i="159"/>
  <c r="O16" i="159"/>
  <c r="O17" i="159"/>
  <c r="O18" i="159"/>
  <c r="O19" i="159"/>
  <c r="O20" i="159"/>
  <c r="O21" i="159"/>
  <c r="O22" i="159"/>
  <c r="O23" i="159"/>
  <c r="O24" i="159"/>
  <c r="O25" i="159"/>
  <c r="N8" i="159"/>
  <c r="N9" i="159"/>
  <c r="N10" i="159"/>
  <c r="N11" i="159"/>
  <c r="N12" i="159"/>
  <c r="N13" i="159"/>
  <c r="N14" i="159"/>
  <c r="N15" i="159"/>
  <c r="N16" i="159"/>
  <c r="N17" i="159"/>
  <c r="N18" i="159"/>
  <c r="N19" i="159"/>
  <c r="N20" i="159"/>
  <c r="N21" i="159"/>
  <c r="N22" i="159"/>
  <c r="N23" i="159"/>
  <c r="N24" i="159"/>
  <c r="N25" i="159"/>
  <c r="J8" i="159"/>
  <c r="J9" i="159"/>
  <c r="J10" i="159"/>
  <c r="J11" i="159"/>
  <c r="J12" i="159"/>
  <c r="J13" i="159"/>
  <c r="J14" i="159"/>
  <c r="J15" i="159"/>
  <c r="J16" i="159"/>
  <c r="J17" i="159"/>
  <c r="J18" i="159"/>
  <c r="J19" i="159"/>
  <c r="J20" i="159"/>
  <c r="J21" i="159"/>
  <c r="J22" i="159"/>
  <c r="J23" i="159"/>
  <c r="J24" i="159"/>
  <c r="J25" i="159"/>
  <c r="E7" i="158"/>
  <c r="E15" i="158" s="1"/>
  <c r="G7" i="158"/>
  <c r="H7" i="158"/>
  <c r="H15" i="158" s="1"/>
  <c r="I7" i="158"/>
  <c r="I15" i="158" s="1"/>
  <c r="D7" i="158"/>
  <c r="D15" i="158" s="1"/>
  <c r="L8" i="158"/>
  <c r="L9" i="158"/>
  <c r="L10" i="158"/>
  <c r="L11" i="158"/>
  <c r="L12" i="158"/>
  <c r="L13" i="158"/>
  <c r="L14" i="158"/>
  <c r="K8" i="158"/>
  <c r="K9" i="158"/>
  <c r="K10" i="158"/>
  <c r="K11" i="158"/>
  <c r="K12" i="158"/>
  <c r="K13" i="158"/>
  <c r="K14" i="158"/>
  <c r="J8" i="158"/>
  <c r="J9" i="158"/>
  <c r="J10" i="158"/>
  <c r="J11" i="158"/>
  <c r="J12" i="158"/>
  <c r="J13" i="158"/>
  <c r="J14" i="158"/>
  <c r="F8" i="158"/>
  <c r="F9" i="158"/>
  <c r="F10" i="158"/>
  <c r="F11" i="158"/>
  <c r="F12" i="158"/>
  <c r="F13" i="158"/>
  <c r="F14" i="158"/>
  <c r="E12" i="156"/>
  <c r="G12" i="156"/>
  <c r="H12" i="156"/>
  <c r="I12" i="156"/>
  <c r="D12" i="156"/>
  <c r="E7" i="156"/>
  <c r="G7" i="156"/>
  <c r="H7" i="156"/>
  <c r="I7" i="156"/>
  <c r="D7" i="156"/>
  <c r="L8" i="156"/>
  <c r="L9" i="156"/>
  <c r="L10" i="156"/>
  <c r="L11" i="156"/>
  <c r="L13" i="156"/>
  <c r="L14" i="156"/>
  <c r="K8" i="156"/>
  <c r="K9" i="156"/>
  <c r="K10" i="156"/>
  <c r="K11" i="156"/>
  <c r="K13" i="156"/>
  <c r="K14" i="156"/>
  <c r="J8" i="156"/>
  <c r="J9" i="156"/>
  <c r="J10" i="156"/>
  <c r="J11" i="156"/>
  <c r="J13" i="156"/>
  <c r="J14" i="156"/>
  <c r="F8" i="156"/>
  <c r="F9" i="156"/>
  <c r="F10" i="156"/>
  <c r="F11" i="156"/>
  <c r="F13" i="156"/>
  <c r="F12" i="156" s="1"/>
  <c r="F14" i="156"/>
  <c r="E6" i="157"/>
  <c r="G6" i="157"/>
  <c r="H6" i="157"/>
  <c r="I6" i="157"/>
  <c r="D6" i="157"/>
  <c r="L7" i="157"/>
  <c r="L8" i="157"/>
  <c r="L9" i="157"/>
  <c r="L10" i="157"/>
  <c r="L11" i="157"/>
  <c r="L12" i="157"/>
  <c r="L13" i="157"/>
  <c r="L14" i="157"/>
  <c r="L15" i="157"/>
  <c r="L16" i="157"/>
  <c r="L17" i="157"/>
  <c r="L18" i="157"/>
  <c r="L19" i="157"/>
  <c r="L20" i="157"/>
  <c r="L21" i="157"/>
  <c r="L22" i="157"/>
  <c r="L23" i="157"/>
  <c r="L24" i="157"/>
  <c r="L25" i="157"/>
  <c r="L26" i="157"/>
  <c r="L27" i="157"/>
  <c r="L28" i="157"/>
  <c r="L29" i="157"/>
  <c r="L30" i="157"/>
  <c r="L31" i="157"/>
  <c r="K7" i="157"/>
  <c r="K8" i="157"/>
  <c r="K9" i="157"/>
  <c r="K10" i="157"/>
  <c r="K11" i="157"/>
  <c r="K12" i="157"/>
  <c r="K13" i="157"/>
  <c r="K14" i="157"/>
  <c r="K15" i="157"/>
  <c r="K16" i="157"/>
  <c r="K17" i="157"/>
  <c r="K18" i="157"/>
  <c r="K19" i="157"/>
  <c r="K20" i="157"/>
  <c r="K21" i="157"/>
  <c r="K22" i="157"/>
  <c r="K23" i="157"/>
  <c r="K24" i="157"/>
  <c r="K25" i="157"/>
  <c r="K26" i="157"/>
  <c r="K27" i="157"/>
  <c r="K28" i="157"/>
  <c r="K29" i="157"/>
  <c r="K30" i="157"/>
  <c r="K31" i="157"/>
  <c r="J7" i="157"/>
  <c r="J8" i="157"/>
  <c r="J9" i="157"/>
  <c r="J10" i="157"/>
  <c r="J11" i="157"/>
  <c r="J12" i="157"/>
  <c r="J13" i="157"/>
  <c r="J14" i="157"/>
  <c r="J15" i="157"/>
  <c r="J16" i="157"/>
  <c r="J17" i="157"/>
  <c r="J18" i="157"/>
  <c r="J19" i="157"/>
  <c r="J20" i="157"/>
  <c r="J21" i="157"/>
  <c r="J22" i="157"/>
  <c r="J23" i="157"/>
  <c r="J24" i="157"/>
  <c r="J25" i="157"/>
  <c r="J26" i="157"/>
  <c r="J27" i="157"/>
  <c r="J28" i="157"/>
  <c r="J29" i="157"/>
  <c r="J30" i="157"/>
  <c r="J31" i="157"/>
  <c r="F7" i="157"/>
  <c r="F8" i="157"/>
  <c r="F9" i="157"/>
  <c r="F10" i="157"/>
  <c r="F11" i="157"/>
  <c r="F12" i="157"/>
  <c r="F13" i="157"/>
  <c r="F14" i="157"/>
  <c r="F15" i="157"/>
  <c r="F16" i="157"/>
  <c r="F17" i="157"/>
  <c r="F18" i="157"/>
  <c r="F19" i="157"/>
  <c r="F20" i="157"/>
  <c r="F21" i="157"/>
  <c r="F22" i="157"/>
  <c r="F23" i="157"/>
  <c r="F24" i="157"/>
  <c r="F25" i="157"/>
  <c r="F26" i="157"/>
  <c r="F27" i="157"/>
  <c r="F28" i="157"/>
  <c r="F29" i="157"/>
  <c r="F30" i="157"/>
  <c r="F31" i="157"/>
  <c r="S9" i="155"/>
  <c r="S10" i="155"/>
  <c r="S11" i="155"/>
  <c r="S12" i="155"/>
  <c r="S13" i="155"/>
  <c r="S14" i="155"/>
  <c r="S15" i="155"/>
  <c r="S16" i="155"/>
  <c r="S8" i="155"/>
  <c r="P8" i="155"/>
  <c r="P9" i="155"/>
  <c r="P10" i="155"/>
  <c r="P11" i="155"/>
  <c r="P12" i="155"/>
  <c r="P13" i="155"/>
  <c r="P14" i="155"/>
  <c r="P15" i="155"/>
  <c r="P16" i="155"/>
  <c r="O8" i="155"/>
  <c r="O9" i="155"/>
  <c r="O10" i="155"/>
  <c r="O11" i="155"/>
  <c r="O12" i="155"/>
  <c r="O13" i="155"/>
  <c r="O14" i="155"/>
  <c r="O15" i="155"/>
  <c r="O16" i="155"/>
  <c r="N8" i="155"/>
  <c r="N9" i="155"/>
  <c r="N10" i="155"/>
  <c r="N11" i="155"/>
  <c r="N12" i="155"/>
  <c r="N13" i="155"/>
  <c r="N14" i="155"/>
  <c r="N15" i="155"/>
  <c r="N16" i="155"/>
  <c r="J8" i="155"/>
  <c r="J7" i="155" s="1"/>
  <c r="J17" i="155" s="1"/>
  <c r="J9" i="155"/>
  <c r="J10" i="155"/>
  <c r="J11" i="155"/>
  <c r="J12" i="155"/>
  <c r="J13" i="155"/>
  <c r="J14" i="155"/>
  <c r="J15" i="155"/>
  <c r="J16" i="155"/>
  <c r="E7" i="154"/>
  <c r="E10" i="154" s="1"/>
  <c r="G7" i="154"/>
  <c r="H7" i="154"/>
  <c r="H10" i="154" s="1"/>
  <c r="I7" i="154"/>
  <c r="I10" i="154" s="1"/>
  <c r="D7" i="154"/>
  <c r="D10" i="154" s="1"/>
  <c r="L8" i="154"/>
  <c r="L9" i="154"/>
  <c r="K8" i="154"/>
  <c r="K9" i="154"/>
  <c r="J8" i="154"/>
  <c r="J9" i="154"/>
  <c r="F8" i="154"/>
  <c r="F7" i="154" s="1"/>
  <c r="F10" i="154" s="1"/>
  <c r="F9" i="154"/>
  <c r="E9" i="152"/>
  <c r="G9" i="152"/>
  <c r="H9" i="152"/>
  <c r="I9" i="152"/>
  <c r="D9" i="152"/>
  <c r="E7" i="152"/>
  <c r="F7" i="152"/>
  <c r="G7" i="152"/>
  <c r="H7" i="152"/>
  <c r="I7" i="152"/>
  <c r="D7" i="152"/>
  <c r="L8" i="152"/>
  <c r="L10" i="152"/>
  <c r="L11" i="152"/>
  <c r="L12" i="152"/>
  <c r="L13" i="152"/>
  <c r="L14" i="152"/>
  <c r="L15" i="152"/>
  <c r="L16" i="152"/>
  <c r="L17" i="152"/>
  <c r="L18" i="152"/>
  <c r="L19" i="152"/>
  <c r="L20" i="152"/>
  <c r="L21" i="152"/>
  <c r="L22" i="152"/>
  <c r="L23" i="152"/>
  <c r="L24" i="152"/>
  <c r="L25" i="152"/>
  <c r="L26" i="152"/>
  <c r="L27" i="152"/>
  <c r="L28" i="152"/>
  <c r="L29" i="152"/>
  <c r="L30" i="152"/>
  <c r="L31" i="152"/>
  <c r="L32" i="152"/>
  <c r="L33" i="152"/>
  <c r="L34" i="152"/>
  <c r="K8" i="152"/>
  <c r="K10" i="152"/>
  <c r="K11" i="152"/>
  <c r="K12" i="152"/>
  <c r="K13" i="152"/>
  <c r="K14" i="152"/>
  <c r="K15" i="152"/>
  <c r="K16" i="152"/>
  <c r="K17" i="152"/>
  <c r="K18" i="152"/>
  <c r="K19" i="152"/>
  <c r="K20" i="152"/>
  <c r="K21" i="152"/>
  <c r="K22" i="152"/>
  <c r="K23" i="152"/>
  <c r="K24" i="152"/>
  <c r="K25" i="152"/>
  <c r="K26" i="152"/>
  <c r="K27" i="152"/>
  <c r="K28" i="152"/>
  <c r="K29" i="152"/>
  <c r="K30" i="152"/>
  <c r="K31" i="152"/>
  <c r="K32" i="152"/>
  <c r="K33" i="152"/>
  <c r="K34" i="152"/>
  <c r="J8" i="152"/>
  <c r="J10" i="152"/>
  <c r="J11" i="152"/>
  <c r="J12" i="152"/>
  <c r="J13" i="152"/>
  <c r="J14" i="152"/>
  <c r="J15" i="152"/>
  <c r="J16" i="152"/>
  <c r="J17" i="152"/>
  <c r="J18" i="152"/>
  <c r="J19" i="152"/>
  <c r="J20" i="152"/>
  <c r="J21" i="152"/>
  <c r="J22" i="152"/>
  <c r="J23" i="152"/>
  <c r="J24" i="152"/>
  <c r="J25" i="152"/>
  <c r="J26" i="152"/>
  <c r="J27" i="152"/>
  <c r="J28" i="152"/>
  <c r="J29" i="152"/>
  <c r="J30" i="152"/>
  <c r="J31" i="152"/>
  <c r="J32" i="152"/>
  <c r="J33" i="152"/>
  <c r="J34" i="152"/>
  <c r="F8" i="152"/>
  <c r="F10" i="152"/>
  <c r="F11" i="152"/>
  <c r="F12" i="152"/>
  <c r="F13" i="152"/>
  <c r="F14" i="152"/>
  <c r="F15" i="152"/>
  <c r="F16" i="152"/>
  <c r="F17" i="152"/>
  <c r="F18" i="152"/>
  <c r="F19" i="152"/>
  <c r="F20" i="152"/>
  <c r="F21" i="152"/>
  <c r="F22" i="152"/>
  <c r="F23" i="152"/>
  <c r="F24" i="152"/>
  <c r="F25" i="152"/>
  <c r="F26" i="152"/>
  <c r="F27" i="152"/>
  <c r="F28" i="152"/>
  <c r="F29" i="152"/>
  <c r="F30" i="152"/>
  <c r="F31" i="152"/>
  <c r="F32" i="152"/>
  <c r="F33" i="152"/>
  <c r="F34" i="152"/>
  <c r="E6" i="153"/>
  <c r="G6" i="153"/>
  <c r="H6" i="153"/>
  <c r="I6" i="153"/>
  <c r="D6" i="153"/>
  <c r="L7" i="153"/>
  <c r="L8" i="153"/>
  <c r="L9" i="153"/>
  <c r="L10" i="153"/>
  <c r="L11" i="153"/>
  <c r="L12" i="153"/>
  <c r="L13" i="153"/>
  <c r="L14" i="153"/>
  <c r="L15" i="153"/>
  <c r="L16" i="153"/>
  <c r="L17" i="153"/>
  <c r="L18" i="153"/>
  <c r="L19" i="153"/>
  <c r="L20" i="153"/>
  <c r="L21" i="153"/>
  <c r="L22" i="153"/>
  <c r="L23" i="153"/>
  <c r="L24" i="153"/>
  <c r="L25" i="153"/>
  <c r="L26" i="153"/>
  <c r="L27" i="153"/>
  <c r="L28" i="153"/>
  <c r="L29" i="153"/>
  <c r="L30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20" i="153"/>
  <c r="K21" i="153"/>
  <c r="K22" i="153"/>
  <c r="K23" i="153"/>
  <c r="K24" i="153"/>
  <c r="K25" i="153"/>
  <c r="K26" i="153"/>
  <c r="K27" i="153"/>
  <c r="K28" i="153"/>
  <c r="K29" i="153"/>
  <c r="K30" i="153"/>
  <c r="J7" i="153"/>
  <c r="J8" i="153"/>
  <c r="J9" i="153"/>
  <c r="J10" i="153"/>
  <c r="J11" i="153"/>
  <c r="J12" i="153"/>
  <c r="J13" i="153"/>
  <c r="J14" i="153"/>
  <c r="J15" i="153"/>
  <c r="J16" i="153"/>
  <c r="J17" i="153"/>
  <c r="J18" i="153"/>
  <c r="J19" i="153"/>
  <c r="J20" i="153"/>
  <c r="J21" i="153"/>
  <c r="J22" i="153"/>
  <c r="J23" i="153"/>
  <c r="J24" i="153"/>
  <c r="J25" i="153"/>
  <c r="J26" i="153"/>
  <c r="J27" i="153"/>
  <c r="J28" i="153"/>
  <c r="J29" i="153"/>
  <c r="J30" i="153"/>
  <c r="F7" i="153"/>
  <c r="F8" i="153"/>
  <c r="F9" i="153"/>
  <c r="F10" i="153"/>
  <c r="F11" i="153"/>
  <c r="F12" i="153"/>
  <c r="F13" i="153"/>
  <c r="F14" i="153"/>
  <c r="F15" i="153"/>
  <c r="F16" i="153"/>
  <c r="F17" i="153"/>
  <c r="F18" i="153"/>
  <c r="F19" i="153"/>
  <c r="F20" i="153"/>
  <c r="F21" i="153"/>
  <c r="F22" i="153"/>
  <c r="F23" i="153"/>
  <c r="F24" i="153"/>
  <c r="F25" i="153"/>
  <c r="F26" i="153"/>
  <c r="F27" i="153"/>
  <c r="F28" i="153"/>
  <c r="F29" i="153"/>
  <c r="F30" i="153"/>
  <c r="S9" i="151"/>
  <c r="S10" i="151"/>
  <c r="S11" i="151"/>
  <c r="S12" i="151"/>
  <c r="S13" i="151"/>
  <c r="S14" i="151"/>
  <c r="S15" i="151"/>
  <c r="S16" i="151"/>
  <c r="S17" i="151"/>
  <c r="S8" i="151"/>
  <c r="P8" i="151"/>
  <c r="P9" i="151"/>
  <c r="P10" i="151"/>
  <c r="P11" i="151"/>
  <c r="P12" i="151"/>
  <c r="P13" i="151"/>
  <c r="P14" i="151"/>
  <c r="P15" i="151"/>
  <c r="P16" i="151"/>
  <c r="P17" i="151"/>
  <c r="O8" i="151"/>
  <c r="O9" i="151"/>
  <c r="O10" i="151"/>
  <c r="O11" i="151"/>
  <c r="O12" i="151"/>
  <c r="O13" i="151"/>
  <c r="O14" i="151"/>
  <c r="O15" i="151"/>
  <c r="O16" i="151"/>
  <c r="O17" i="151"/>
  <c r="N8" i="151"/>
  <c r="N9" i="151"/>
  <c r="N10" i="151"/>
  <c r="N11" i="151"/>
  <c r="N12" i="151"/>
  <c r="N13" i="151"/>
  <c r="N14" i="151"/>
  <c r="N15" i="151"/>
  <c r="N16" i="151"/>
  <c r="N17" i="151"/>
  <c r="J8" i="151"/>
  <c r="J9" i="151"/>
  <c r="J10" i="151"/>
  <c r="J11" i="151"/>
  <c r="J12" i="151"/>
  <c r="J13" i="151"/>
  <c r="J14" i="151"/>
  <c r="J15" i="151"/>
  <c r="J16" i="151"/>
  <c r="J17" i="151"/>
  <c r="E7" i="150"/>
  <c r="E12" i="150" s="1"/>
  <c r="G7" i="150"/>
  <c r="G12" i="150" s="1"/>
  <c r="H7" i="150"/>
  <c r="H12" i="150" s="1"/>
  <c r="I7" i="150"/>
  <c r="I12" i="150" s="1"/>
  <c r="D7" i="150"/>
  <c r="D12" i="150" s="1"/>
  <c r="L8" i="150"/>
  <c r="L9" i="150"/>
  <c r="L10" i="150"/>
  <c r="L11" i="150"/>
  <c r="K8" i="150"/>
  <c r="K9" i="150"/>
  <c r="K10" i="150"/>
  <c r="K11" i="150"/>
  <c r="J8" i="150"/>
  <c r="J9" i="150"/>
  <c r="J10" i="150"/>
  <c r="J11" i="150"/>
  <c r="F8" i="150"/>
  <c r="F7" i="150" s="1"/>
  <c r="F12" i="150" s="1"/>
  <c r="F9" i="150"/>
  <c r="F10" i="150"/>
  <c r="F11" i="150"/>
  <c r="E9" i="148"/>
  <c r="G9" i="148"/>
  <c r="H9" i="148"/>
  <c r="I9" i="148"/>
  <c r="D9" i="148"/>
  <c r="E7" i="148"/>
  <c r="G7" i="148"/>
  <c r="H7" i="148"/>
  <c r="I7" i="148"/>
  <c r="D7" i="148"/>
  <c r="L8" i="148"/>
  <c r="L10" i="148"/>
  <c r="L11" i="148"/>
  <c r="L12" i="148"/>
  <c r="L13" i="148"/>
  <c r="L14" i="148"/>
  <c r="L15" i="148"/>
  <c r="L16" i="148"/>
  <c r="L17" i="148"/>
  <c r="L18" i="148"/>
  <c r="L19" i="148"/>
  <c r="L20" i="148"/>
  <c r="L21" i="148"/>
  <c r="L22" i="148"/>
  <c r="L23" i="148"/>
  <c r="L24" i="148"/>
  <c r="L25" i="148"/>
  <c r="L26" i="148"/>
  <c r="L27" i="148"/>
  <c r="L28" i="148"/>
  <c r="L29" i="148"/>
  <c r="K8" i="148"/>
  <c r="K10" i="148"/>
  <c r="K11" i="148"/>
  <c r="K12" i="148"/>
  <c r="K13" i="148"/>
  <c r="K14" i="148"/>
  <c r="K15" i="148"/>
  <c r="K16" i="148"/>
  <c r="K17" i="148"/>
  <c r="K18" i="148"/>
  <c r="K19" i="148"/>
  <c r="K20" i="148"/>
  <c r="K21" i="148"/>
  <c r="K22" i="148"/>
  <c r="K23" i="148"/>
  <c r="K24" i="148"/>
  <c r="K25" i="148"/>
  <c r="K26" i="148"/>
  <c r="K27" i="148"/>
  <c r="K28" i="148"/>
  <c r="K29" i="148"/>
  <c r="J8" i="148"/>
  <c r="J10" i="148"/>
  <c r="J11" i="148"/>
  <c r="J12" i="148"/>
  <c r="J13" i="148"/>
  <c r="J14" i="148"/>
  <c r="J15" i="148"/>
  <c r="J16" i="148"/>
  <c r="J17" i="148"/>
  <c r="J18" i="148"/>
  <c r="J19" i="148"/>
  <c r="J20" i="148"/>
  <c r="J21" i="148"/>
  <c r="J22" i="148"/>
  <c r="J23" i="148"/>
  <c r="J24" i="148"/>
  <c r="J25" i="148"/>
  <c r="J26" i="148"/>
  <c r="J27" i="148"/>
  <c r="J28" i="148"/>
  <c r="J29" i="148"/>
  <c r="F8" i="148"/>
  <c r="F7" i="148" s="1"/>
  <c r="F10" i="148"/>
  <c r="F11" i="148"/>
  <c r="F12" i="148"/>
  <c r="F13" i="148"/>
  <c r="F14" i="148"/>
  <c r="F15" i="148"/>
  <c r="F16" i="148"/>
  <c r="F17" i="148"/>
  <c r="F18" i="148"/>
  <c r="F19" i="148"/>
  <c r="F20" i="148"/>
  <c r="F21" i="148"/>
  <c r="F22" i="148"/>
  <c r="F23" i="148"/>
  <c r="F24" i="148"/>
  <c r="F25" i="148"/>
  <c r="F26" i="148"/>
  <c r="F27" i="148"/>
  <c r="F28" i="148"/>
  <c r="F29" i="148"/>
  <c r="E6" i="149"/>
  <c r="G6" i="149"/>
  <c r="H6" i="149"/>
  <c r="I6" i="149"/>
  <c r="D6" i="149"/>
  <c r="L7" i="149"/>
  <c r="L8" i="149"/>
  <c r="L9" i="149"/>
  <c r="L10" i="149"/>
  <c r="L11" i="149"/>
  <c r="L12" i="149"/>
  <c r="L13" i="149"/>
  <c r="L14" i="149"/>
  <c r="L15" i="149"/>
  <c r="L16" i="149"/>
  <c r="L17" i="149"/>
  <c r="L18" i="149"/>
  <c r="L19" i="149"/>
  <c r="L20" i="149"/>
  <c r="L21" i="149"/>
  <c r="L22" i="149"/>
  <c r="L23" i="149"/>
  <c r="L24" i="149"/>
  <c r="L25" i="149"/>
  <c r="L26" i="149"/>
  <c r="L27" i="149"/>
  <c r="L28" i="149"/>
  <c r="L29" i="149"/>
  <c r="L30" i="149"/>
  <c r="L31" i="149"/>
  <c r="K7" i="149"/>
  <c r="K8" i="149"/>
  <c r="K9" i="149"/>
  <c r="K10" i="149"/>
  <c r="K11" i="149"/>
  <c r="K12" i="149"/>
  <c r="K13" i="149"/>
  <c r="K14" i="149"/>
  <c r="K15" i="149"/>
  <c r="K16" i="149"/>
  <c r="K17" i="149"/>
  <c r="K18" i="149"/>
  <c r="K19" i="149"/>
  <c r="K20" i="149"/>
  <c r="K21" i="149"/>
  <c r="K22" i="149"/>
  <c r="K23" i="149"/>
  <c r="K24" i="149"/>
  <c r="K25" i="149"/>
  <c r="K26" i="149"/>
  <c r="K27" i="149"/>
  <c r="K28" i="149"/>
  <c r="K29" i="149"/>
  <c r="K30" i="149"/>
  <c r="K31" i="149"/>
  <c r="J7" i="149"/>
  <c r="J8" i="149"/>
  <c r="J9" i="149"/>
  <c r="J10" i="149"/>
  <c r="J11" i="149"/>
  <c r="J12" i="149"/>
  <c r="J13" i="149"/>
  <c r="J14" i="149"/>
  <c r="J15" i="149"/>
  <c r="J16" i="149"/>
  <c r="J17" i="149"/>
  <c r="J18" i="149"/>
  <c r="J19" i="149"/>
  <c r="J20" i="149"/>
  <c r="J21" i="149"/>
  <c r="J22" i="149"/>
  <c r="J23" i="149"/>
  <c r="J24" i="149"/>
  <c r="J25" i="149"/>
  <c r="J26" i="149"/>
  <c r="J27" i="149"/>
  <c r="J28" i="149"/>
  <c r="J29" i="149"/>
  <c r="J30" i="149"/>
  <c r="J31" i="149"/>
  <c r="F7" i="149"/>
  <c r="F8" i="149"/>
  <c r="F9" i="149"/>
  <c r="F10" i="149"/>
  <c r="F11" i="149"/>
  <c r="F12" i="149"/>
  <c r="F13" i="149"/>
  <c r="F14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28" i="149"/>
  <c r="F29" i="149"/>
  <c r="F30" i="149"/>
  <c r="F31" i="149"/>
  <c r="S9" i="147"/>
  <c r="S10" i="147"/>
  <c r="S11" i="147"/>
  <c r="S12" i="147"/>
  <c r="S13" i="147"/>
  <c r="S14" i="147"/>
  <c r="S15" i="147"/>
  <c r="S16" i="147"/>
  <c r="S17" i="147"/>
  <c r="S18" i="147"/>
  <c r="S19" i="147"/>
  <c r="S20" i="147"/>
  <c r="S21" i="147"/>
  <c r="S22" i="147"/>
  <c r="S8" i="147"/>
  <c r="P8" i="147"/>
  <c r="P9" i="147"/>
  <c r="P10" i="147"/>
  <c r="P11" i="147"/>
  <c r="P12" i="147"/>
  <c r="P13" i="147"/>
  <c r="P14" i="147"/>
  <c r="P15" i="147"/>
  <c r="P16" i="147"/>
  <c r="P17" i="147"/>
  <c r="P18" i="147"/>
  <c r="P19" i="147"/>
  <c r="P20" i="147"/>
  <c r="P21" i="147"/>
  <c r="P22" i="147"/>
  <c r="O8" i="147"/>
  <c r="O9" i="147"/>
  <c r="O10" i="147"/>
  <c r="O11" i="147"/>
  <c r="O12" i="147"/>
  <c r="O13" i="147"/>
  <c r="O14" i="147"/>
  <c r="O15" i="147"/>
  <c r="O16" i="147"/>
  <c r="O17" i="147"/>
  <c r="O18" i="147"/>
  <c r="O19" i="147"/>
  <c r="O20" i="147"/>
  <c r="O21" i="147"/>
  <c r="O22" i="147"/>
  <c r="N8" i="147"/>
  <c r="N9" i="147"/>
  <c r="N10" i="147"/>
  <c r="N11" i="147"/>
  <c r="N12" i="147"/>
  <c r="N13" i="147"/>
  <c r="N14" i="147"/>
  <c r="N15" i="147"/>
  <c r="N16" i="147"/>
  <c r="N17" i="147"/>
  <c r="N18" i="147"/>
  <c r="N19" i="147"/>
  <c r="N20" i="147"/>
  <c r="N21" i="147"/>
  <c r="N22" i="147"/>
  <c r="J8" i="147"/>
  <c r="J7" i="147" s="1"/>
  <c r="J23" i="147" s="1"/>
  <c r="J9" i="147"/>
  <c r="J10" i="147"/>
  <c r="J11" i="147"/>
  <c r="J12" i="147"/>
  <c r="J13" i="147"/>
  <c r="J14" i="147"/>
  <c r="J15" i="147"/>
  <c r="J16" i="147"/>
  <c r="J17" i="147"/>
  <c r="J18" i="147"/>
  <c r="J19" i="147"/>
  <c r="J20" i="147"/>
  <c r="J21" i="147"/>
  <c r="J22" i="147"/>
  <c r="E7" i="146"/>
  <c r="E11" i="146" s="1"/>
  <c r="G7" i="146"/>
  <c r="G11" i="146" s="1"/>
  <c r="H7" i="146"/>
  <c r="H11" i="146" s="1"/>
  <c r="I7" i="146"/>
  <c r="I11" i="146" s="1"/>
  <c r="D7" i="146"/>
  <c r="D11" i="146" s="1"/>
  <c r="L8" i="146"/>
  <c r="L9" i="146"/>
  <c r="L10" i="146"/>
  <c r="K8" i="146"/>
  <c r="K9" i="146"/>
  <c r="K10" i="146"/>
  <c r="J8" i="146"/>
  <c r="J9" i="146"/>
  <c r="J10" i="146"/>
  <c r="F8" i="146"/>
  <c r="F9" i="146"/>
  <c r="F7" i="146" s="1"/>
  <c r="F11" i="146" s="1"/>
  <c r="F10" i="146"/>
  <c r="E9" i="144"/>
  <c r="F9" i="144"/>
  <c r="G9" i="144"/>
  <c r="H9" i="144"/>
  <c r="I9" i="144"/>
  <c r="D9" i="144"/>
  <c r="E7" i="144"/>
  <c r="G7" i="144"/>
  <c r="H7" i="144"/>
  <c r="I7" i="144"/>
  <c r="D7" i="144"/>
  <c r="L8" i="144"/>
  <c r="L10" i="144"/>
  <c r="L11" i="144"/>
  <c r="K8" i="144"/>
  <c r="K10" i="144"/>
  <c r="K11" i="144"/>
  <c r="J8" i="144"/>
  <c r="J10" i="144"/>
  <c r="J11" i="144"/>
  <c r="F8" i="144"/>
  <c r="F7" i="144" s="1"/>
  <c r="F10" i="144"/>
  <c r="F11" i="144"/>
  <c r="E6" i="145"/>
  <c r="G6" i="145"/>
  <c r="H6" i="145"/>
  <c r="I6" i="145"/>
  <c r="D6" i="145"/>
  <c r="L7" i="145"/>
  <c r="L8" i="145"/>
  <c r="L9" i="145"/>
  <c r="K7" i="145"/>
  <c r="K8" i="145"/>
  <c r="K9" i="145"/>
  <c r="J7" i="145"/>
  <c r="J8" i="145"/>
  <c r="J9" i="145"/>
  <c r="F7" i="145"/>
  <c r="F8" i="145"/>
  <c r="F9" i="145"/>
  <c r="S9" i="143"/>
  <c r="S10" i="143"/>
  <c r="S11" i="143"/>
  <c r="S12" i="143"/>
  <c r="S13" i="143"/>
  <c r="S14" i="143"/>
  <c r="S15" i="143"/>
  <c r="S16" i="143"/>
  <c r="S8" i="143"/>
  <c r="P8" i="143"/>
  <c r="P9" i="143"/>
  <c r="P10" i="143"/>
  <c r="P11" i="143"/>
  <c r="P12" i="143"/>
  <c r="P13" i="143"/>
  <c r="P14" i="143"/>
  <c r="P15" i="143"/>
  <c r="P16" i="143"/>
  <c r="O8" i="143"/>
  <c r="O9" i="143"/>
  <c r="O10" i="143"/>
  <c r="O11" i="143"/>
  <c r="O12" i="143"/>
  <c r="O13" i="143"/>
  <c r="O14" i="143"/>
  <c r="O15" i="143"/>
  <c r="O16" i="143"/>
  <c r="N8" i="143"/>
  <c r="N9" i="143"/>
  <c r="N10" i="143"/>
  <c r="N11" i="143"/>
  <c r="N12" i="143"/>
  <c r="N13" i="143"/>
  <c r="N14" i="143"/>
  <c r="N15" i="143"/>
  <c r="N16" i="143"/>
  <c r="J8" i="143"/>
  <c r="J9" i="143"/>
  <c r="J10" i="143"/>
  <c r="J11" i="143"/>
  <c r="J12" i="143"/>
  <c r="J13" i="143"/>
  <c r="J14" i="143"/>
  <c r="J15" i="143"/>
  <c r="J16" i="143"/>
  <c r="E7" i="142"/>
  <c r="E17" i="142" s="1"/>
  <c r="G7" i="142"/>
  <c r="G17" i="142" s="1"/>
  <c r="H7" i="142"/>
  <c r="H17" i="142" s="1"/>
  <c r="I7" i="142"/>
  <c r="I17" i="142" s="1"/>
  <c r="D7" i="142"/>
  <c r="D17" i="142" s="1"/>
  <c r="L8" i="142"/>
  <c r="L9" i="142"/>
  <c r="L10" i="142"/>
  <c r="L11" i="142"/>
  <c r="L12" i="142"/>
  <c r="L13" i="142"/>
  <c r="L14" i="142"/>
  <c r="L15" i="142"/>
  <c r="L16" i="142"/>
  <c r="K8" i="142"/>
  <c r="K9" i="142"/>
  <c r="K10" i="142"/>
  <c r="K11" i="142"/>
  <c r="K12" i="142"/>
  <c r="K13" i="142"/>
  <c r="K14" i="142"/>
  <c r="K15" i="142"/>
  <c r="K16" i="142"/>
  <c r="J8" i="142"/>
  <c r="J9" i="142"/>
  <c r="J10" i="142"/>
  <c r="J11" i="142"/>
  <c r="J12" i="142"/>
  <c r="J13" i="142"/>
  <c r="J14" i="142"/>
  <c r="J15" i="142"/>
  <c r="J16" i="142"/>
  <c r="F8" i="142"/>
  <c r="F9" i="142"/>
  <c r="F10" i="142"/>
  <c r="F11" i="142"/>
  <c r="F12" i="142"/>
  <c r="F13" i="142"/>
  <c r="F14" i="142"/>
  <c r="F15" i="142"/>
  <c r="F16" i="142"/>
  <c r="E7" i="140"/>
  <c r="G7" i="140"/>
  <c r="H7" i="140"/>
  <c r="I7" i="140"/>
  <c r="D7" i="140"/>
  <c r="L8" i="140"/>
  <c r="L10" i="140"/>
  <c r="K8" i="140"/>
  <c r="K10" i="140"/>
  <c r="J8" i="140"/>
  <c r="J10" i="140"/>
  <c r="F8" i="140"/>
  <c r="F7" i="140" s="1"/>
  <c r="F10" i="140"/>
  <c r="E6" i="141"/>
  <c r="G6" i="141"/>
  <c r="H6" i="141"/>
  <c r="I6" i="141"/>
  <c r="D6" i="141"/>
  <c r="L7" i="141"/>
  <c r="L8" i="141"/>
  <c r="L9" i="141"/>
  <c r="L10" i="141"/>
  <c r="L11" i="141"/>
  <c r="L12" i="141"/>
  <c r="L13" i="141"/>
  <c r="L14" i="141"/>
  <c r="L15" i="141"/>
  <c r="L16" i="141"/>
  <c r="L17" i="141"/>
  <c r="L18" i="141"/>
  <c r="L19" i="141"/>
  <c r="L20" i="141"/>
  <c r="L21" i="141"/>
  <c r="L22" i="141"/>
  <c r="L23" i="141"/>
  <c r="L24" i="141"/>
  <c r="L25" i="141"/>
  <c r="L26" i="141"/>
  <c r="L27" i="141"/>
  <c r="L28" i="141"/>
  <c r="L29" i="141"/>
  <c r="L30" i="141"/>
  <c r="L31" i="141"/>
  <c r="K7" i="141"/>
  <c r="K8" i="141"/>
  <c r="K9" i="141"/>
  <c r="K10" i="141"/>
  <c r="K11" i="141"/>
  <c r="K12" i="141"/>
  <c r="K13" i="141"/>
  <c r="K14" i="141"/>
  <c r="K15" i="141"/>
  <c r="K16" i="141"/>
  <c r="K17" i="141"/>
  <c r="K18" i="141"/>
  <c r="K19" i="141"/>
  <c r="K20" i="141"/>
  <c r="K21" i="141"/>
  <c r="K22" i="141"/>
  <c r="K23" i="141"/>
  <c r="K24" i="141"/>
  <c r="K25" i="141"/>
  <c r="K26" i="141"/>
  <c r="K27" i="141"/>
  <c r="K28" i="141"/>
  <c r="K29" i="141"/>
  <c r="K30" i="141"/>
  <c r="K31" i="141"/>
  <c r="J7" i="141"/>
  <c r="J8" i="141"/>
  <c r="J9" i="141"/>
  <c r="J10" i="141"/>
  <c r="J11" i="141"/>
  <c r="J12" i="141"/>
  <c r="J13" i="141"/>
  <c r="J14" i="141"/>
  <c r="J15" i="141"/>
  <c r="J16" i="141"/>
  <c r="J17" i="141"/>
  <c r="J18" i="141"/>
  <c r="J19" i="141"/>
  <c r="J20" i="141"/>
  <c r="J21" i="141"/>
  <c r="J22" i="141"/>
  <c r="J23" i="141"/>
  <c r="J24" i="141"/>
  <c r="J25" i="141"/>
  <c r="J26" i="141"/>
  <c r="J27" i="141"/>
  <c r="J28" i="141"/>
  <c r="J29" i="141"/>
  <c r="J30" i="141"/>
  <c r="J31" i="141"/>
  <c r="F7" i="141"/>
  <c r="F8" i="141"/>
  <c r="F9" i="141"/>
  <c r="F10" i="141"/>
  <c r="F11" i="141"/>
  <c r="F12" i="141"/>
  <c r="F13" i="141"/>
  <c r="F14" i="141"/>
  <c r="F15" i="141"/>
  <c r="F16" i="141"/>
  <c r="F17" i="141"/>
  <c r="F18" i="141"/>
  <c r="F19" i="141"/>
  <c r="F20" i="141"/>
  <c r="F21" i="141"/>
  <c r="F22" i="141"/>
  <c r="F23" i="141"/>
  <c r="F24" i="141"/>
  <c r="F25" i="141"/>
  <c r="F26" i="141"/>
  <c r="F27" i="141"/>
  <c r="F28" i="141"/>
  <c r="F29" i="141"/>
  <c r="F30" i="141"/>
  <c r="F31" i="141"/>
  <c r="S9" i="139"/>
  <c r="S10" i="139"/>
  <c r="S11" i="139"/>
  <c r="S12" i="139"/>
  <c r="S13" i="139"/>
  <c r="S14" i="139"/>
  <c r="S15" i="139"/>
  <c r="S16" i="139"/>
  <c r="S17" i="139"/>
  <c r="S8" i="139"/>
  <c r="P8" i="139"/>
  <c r="P9" i="139"/>
  <c r="P10" i="139"/>
  <c r="P11" i="139"/>
  <c r="P12" i="139"/>
  <c r="P13" i="139"/>
  <c r="P14" i="139"/>
  <c r="P15" i="139"/>
  <c r="P16" i="139"/>
  <c r="P17" i="139"/>
  <c r="O8" i="139"/>
  <c r="O9" i="139"/>
  <c r="O10" i="139"/>
  <c r="O11" i="139"/>
  <c r="O12" i="139"/>
  <c r="O13" i="139"/>
  <c r="O14" i="139"/>
  <c r="O15" i="139"/>
  <c r="O16" i="139"/>
  <c r="O17" i="139"/>
  <c r="N8" i="139"/>
  <c r="N9" i="139"/>
  <c r="N10" i="139"/>
  <c r="N11" i="139"/>
  <c r="N12" i="139"/>
  <c r="N13" i="139"/>
  <c r="N14" i="139"/>
  <c r="N15" i="139"/>
  <c r="N16" i="139"/>
  <c r="N17" i="139"/>
  <c r="J8" i="139"/>
  <c r="J9" i="139"/>
  <c r="J10" i="139"/>
  <c r="J11" i="139"/>
  <c r="J12" i="139"/>
  <c r="J13" i="139"/>
  <c r="J14" i="139"/>
  <c r="J15" i="139"/>
  <c r="J16" i="139"/>
  <c r="J17" i="139"/>
  <c r="E7" i="138"/>
  <c r="E11" i="138" s="1"/>
  <c r="G7" i="138"/>
  <c r="H7" i="138"/>
  <c r="H11" i="138" s="1"/>
  <c r="I7" i="138"/>
  <c r="I11" i="138" s="1"/>
  <c r="D7" i="138"/>
  <c r="D11" i="138" s="1"/>
  <c r="L8" i="138"/>
  <c r="L9" i="138"/>
  <c r="L10" i="138"/>
  <c r="K8" i="138"/>
  <c r="K9" i="138"/>
  <c r="K10" i="138"/>
  <c r="J8" i="138"/>
  <c r="J9" i="138"/>
  <c r="J10" i="138"/>
  <c r="F8" i="138"/>
  <c r="F9" i="138"/>
  <c r="F10" i="138"/>
  <c r="E15" i="136"/>
  <c r="G15" i="136"/>
  <c r="H15" i="136"/>
  <c r="I15" i="136"/>
  <c r="D15" i="136"/>
  <c r="E7" i="136"/>
  <c r="G7" i="136"/>
  <c r="H7" i="136"/>
  <c r="I7" i="136"/>
  <c r="D7" i="136"/>
  <c r="L8" i="136"/>
  <c r="L9" i="136"/>
  <c r="L10" i="136"/>
  <c r="L11" i="136"/>
  <c r="L12" i="136"/>
  <c r="L13" i="136"/>
  <c r="L14" i="136"/>
  <c r="L16" i="136"/>
  <c r="L17" i="136"/>
  <c r="L18" i="136"/>
  <c r="L19" i="136"/>
  <c r="K8" i="136"/>
  <c r="K9" i="136"/>
  <c r="K10" i="136"/>
  <c r="K11" i="136"/>
  <c r="K12" i="136"/>
  <c r="K13" i="136"/>
  <c r="K14" i="136"/>
  <c r="K16" i="136"/>
  <c r="K17" i="136"/>
  <c r="K18" i="136"/>
  <c r="K19" i="136"/>
  <c r="J8" i="136"/>
  <c r="J9" i="136"/>
  <c r="J10" i="136"/>
  <c r="J11" i="136"/>
  <c r="J12" i="136"/>
  <c r="J13" i="136"/>
  <c r="J14" i="136"/>
  <c r="J16" i="136"/>
  <c r="J17" i="136"/>
  <c r="J18" i="136"/>
  <c r="J19" i="136"/>
  <c r="F8" i="136"/>
  <c r="F9" i="136"/>
  <c r="F10" i="136"/>
  <c r="F11" i="136"/>
  <c r="F12" i="136"/>
  <c r="F13" i="136"/>
  <c r="F14" i="136"/>
  <c r="F16" i="136"/>
  <c r="F17" i="136"/>
  <c r="F18" i="136"/>
  <c r="F19" i="136"/>
  <c r="E6" i="137"/>
  <c r="G6" i="137"/>
  <c r="H6" i="137"/>
  <c r="I6" i="137"/>
  <c r="D6" i="137"/>
  <c r="L7" i="137"/>
  <c r="L8" i="137"/>
  <c r="L9" i="137"/>
  <c r="L10" i="137"/>
  <c r="L11" i="137"/>
  <c r="L12" i="137"/>
  <c r="K7" i="137"/>
  <c r="K8" i="137"/>
  <c r="K9" i="137"/>
  <c r="K10" i="137"/>
  <c r="K11" i="137"/>
  <c r="K12" i="137"/>
  <c r="J7" i="137"/>
  <c r="J8" i="137"/>
  <c r="J9" i="137"/>
  <c r="J10" i="137"/>
  <c r="J11" i="137"/>
  <c r="J12" i="137"/>
  <c r="F7" i="137"/>
  <c r="F8" i="137"/>
  <c r="F9" i="137"/>
  <c r="F10" i="137"/>
  <c r="F11" i="137"/>
  <c r="F12" i="137"/>
  <c r="S9" i="135"/>
  <c r="S10" i="135"/>
  <c r="S11" i="135"/>
  <c r="S8" i="135"/>
  <c r="P8" i="135"/>
  <c r="P9" i="135"/>
  <c r="P10" i="135"/>
  <c r="P11" i="135"/>
  <c r="O8" i="135"/>
  <c r="O9" i="135"/>
  <c r="O10" i="135"/>
  <c r="O11" i="135"/>
  <c r="N8" i="135"/>
  <c r="N9" i="135"/>
  <c r="N10" i="135"/>
  <c r="N11" i="135"/>
  <c r="J8" i="135"/>
  <c r="J7" i="135" s="1"/>
  <c r="J12" i="135" s="1"/>
  <c r="J9" i="135"/>
  <c r="J10" i="135"/>
  <c r="J11" i="135"/>
  <c r="E7" i="134"/>
  <c r="E9" i="134" s="1"/>
  <c r="G7" i="134"/>
  <c r="H7" i="134"/>
  <c r="H9" i="134" s="1"/>
  <c r="I7" i="134"/>
  <c r="I9" i="134" s="1"/>
  <c r="D7" i="134"/>
  <c r="D9" i="134" s="1"/>
  <c r="L8" i="134"/>
  <c r="K8" i="134"/>
  <c r="J8" i="134"/>
  <c r="F8" i="134"/>
  <c r="F7" i="134" s="1"/>
  <c r="F9" i="134" s="1"/>
  <c r="E9" i="132"/>
  <c r="G9" i="132"/>
  <c r="H9" i="132"/>
  <c r="I9" i="132"/>
  <c r="D9" i="132"/>
  <c r="E7" i="132"/>
  <c r="G7" i="132"/>
  <c r="H7" i="132"/>
  <c r="I7" i="132"/>
  <c r="D7" i="132"/>
  <c r="L8" i="132"/>
  <c r="L10" i="132"/>
  <c r="L11" i="132"/>
  <c r="L12" i="132"/>
  <c r="K8" i="132"/>
  <c r="K10" i="132"/>
  <c r="K11" i="132"/>
  <c r="K12" i="132"/>
  <c r="J8" i="132"/>
  <c r="J10" i="132"/>
  <c r="J11" i="132"/>
  <c r="J12" i="132"/>
  <c r="F8" i="132"/>
  <c r="F7" i="132" s="1"/>
  <c r="F10" i="132"/>
  <c r="F11" i="132"/>
  <c r="F12" i="132"/>
  <c r="E6" i="133"/>
  <c r="G6" i="133"/>
  <c r="H6" i="133"/>
  <c r="I6" i="133"/>
  <c r="D6" i="133"/>
  <c r="L7" i="133"/>
  <c r="L8" i="133"/>
  <c r="L9" i="133"/>
  <c r="L10" i="133"/>
  <c r="L11" i="133"/>
  <c r="L12" i="133"/>
  <c r="L13" i="133"/>
  <c r="L14" i="133"/>
  <c r="L15" i="133"/>
  <c r="L16" i="133"/>
  <c r="L17" i="133"/>
  <c r="L18" i="133"/>
  <c r="L19" i="133"/>
  <c r="L20" i="133"/>
  <c r="L21" i="133"/>
  <c r="L22" i="133"/>
  <c r="L23" i="133"/>
  <c r="L24" i="133"/>
  <c r="L25" i="133"/>
  <c r="L26" i="133"/>
  <c r="L27" i="133"/>
  <c r="L28" i="133"/>
  <c r="L29" i="133"/>
  <c r="L30" i="133"/>
  <c r="L31" i="133"/>
  <c r="K7" i="133"/>
  <c r="K8" i="133"/>
  <c r="K9" i="133"/>
  <c r="K10" i="133"/>
  <c r="K11" i="133"/>
  <c r="K12" i="133"/>
  <c r="K13" i="133"/>
  <c r="K14" i="133"/>
  <c r="K15" i="133"/>
  <c r="K16" i="133"/>
  <c r="K17" i="133"/>
  <c r="K18" i="133"/>
  <c r="K19" i="133"/>
  <c r="K20" i="133"/>
  <c r="K21" i="133"/>
  <c r="K22" i="133"/>
  <c r="K23" i="133"/>
  <c r="K24" i="133"/>
  <c r="K25" i="133"/>
  <c r="K26" i="133"/>
  <c r="K27" i="133"/>
  <c r="K28" i="133"/>
  <c r="K29" i="133"/>
  <c r="K30" i="133"/>
  <c r="K31" i="133"/>
  <c r="J7" i="133"/>
  <c r="J8" i="133"/>
  <c r="J9" i="133"/>
  <c r="J10" i="133"/>
  <c r="J11" i="133"/>
  <c r="J12" i="133"/>
  <c r="J13" i="133"/>
  <c r="J14" i="133"/>
  <c r="J15" i="133"/>
  <c r="J16" i="133"/>
  <c r="J17" i="133"/>
  <c r="J18" i="133"/>
  <c r="J19" i="133"/>
  <c r="J20" i="133"/>
  <c r="J21" i="133"/>
  <c r="J22" i="133"/>
  <c r="J23" i="133"/>
  <c r="J24" i="133"/>
  <c r="J25" i="133"/>
  <c r="J26" i="133"/>
  <c r="J27" i="133"/>
  <c r="J28" i="133"/>
  <c r="J29" i="133"/>
  <c r="J30" i="133"/>
  <c r="J31" i="133"/>
  <c r="F7" i="133"/>
  <c r="F8" i="133"/>
  <c r="F9" i="133"/>
  <c r="F10" i="133"/>
  <c r="F11" i="133"/>
  <c r="F12" i="133"/>
  <c r="F13" i="133"/>
  <c r="F14" i="133"/>
  <c r="F15" i="133"/>
  <c r="F16" i="133"/>
  <c r="F17" i="133"/>
  <c r="F18" i="133"/>
  <c r="F19" i="133"/>
  <c r="F20" i="133"/>
  <c r="F21" i="133"/>
  <c r="F22" i="133"/>
  <c r="F23" i="133"/>
  <c r="F24" i="133"/>
  <c r="F25" i="133"/>
  <c r="F26" i="133"/>
  <c r="F27" i="133"/>
  <c r="F28" i="133"/>
  <c r="F29" i="133"/>
  <c r="F30" i="133"/>
  <c r="F31" i="133"/>
  <c r="S9" i="131"/>
  <c r="S10" i="131"/>
  <c r="S11" i="131"/>
  <c r="S12" i="131"/>
  <c r="S13" i="131"/>
  <c r="S14" i="131"/>
  <c r="S15" i="131"/>
  <c r="S16" i="131"/>
  <c r="S17" i="131"/>
  <c r="S8" i="131"/>
  <c r="P8" i="131"/>
  <c r="P9" i="131"/>
  <c r="P10" i="131"/>
  <c r="P11" i="131"/>
  <c r="P12" i="131"/>
  <c r="P13" i="131"/>
  <c r="P14" i="131"/>
  <c r="P15" i="131"/>
  <c r="P16" i="131"/>
  <c r="P17" i="131"/>
  <c r="O8" i="131"/>
  <c r="O9" i="131"/>
  <c r="O10" i="131"/>
  <c r="O11" i="131"/>
  <c r="O12" i="131"/>
  <c r="O13" i="131"/>
  <c r="O14" i="131"/>
  <c r="O15" i="131"/>
  <c r="O16" i="131"/>
  <c r="O17" i="131"/>
  <c r="N8" i="131"/>
  <c r="N9" i="131"/>
  <c r="N10" i="131"/>
  <c r="N11" i="131"/>
  <c r="N12" i="131"/>
  <c r="N13" i="131"/>
  <c r="N14" i="131"/>
  <c r="N15" i="131"/>
  <c r="N16" i="131"/>
  <c r="N17" i="131"/>
  <c r="J8" i="131"/>
  <c r="J9" i="131"/>
  <c r="J10" i="131"/>
  <c r="J11" i="131"/>
  <c r="J12" i="131"/>
  <c r="J13" i="131"/>
  <c r="J14" i="131"/>
  <c r="J15" i="131"/>
  <c r="J16" i="131"/>
  <c r="J17" i="131"/>
  <c r="E7" i="130"/>
  <c r="E10" i="130" s="1"/>
  <c r="G7" i="130"/>
  <c r="H7" i="130"/>
  <c r="H10" i="130" s="1"/>
  <c r="I7" i="130"/>
  <c r="I10" i="130" s="1"/>
  <c r="D7" i="130"/>
  <c r="D10" i="130" s="1"/>
  <c r="L8" i="130"/>
  <c r="L9" i="130"/>
  <c r="K8" i="130"/>
  <c r="K9" i="130"/>
  <c r="J8" i="130"/>
  <c r="J9" i="130"/>
  <c r="F8" i="130"/>
  <c r="F7" i="130" s="1"/>
  <c r="F10" i="130" s="1"/>
  <c r="F9" i="130"/>
  <c r="E9" i="128"/>
  <c r="G9" i="128"/>
  <c r="H9" i="128"/>
  <c r="I9" i="128"/>
  <c r="D9" i="128"/>
  <c r="E7" i="128"/>
  <c r="G7" i="128"/>
  <c r="H7" i="128"/>
  <c r="I7" i="128"/>
  <c r="D7" i="128"/>
  <c r="L8" i="128"/>
  <c r="L10" i="128"/>
  <c r="L11" i="128"/>
  <c r="L12" i="128"/>
  <c r="L13" i="128"/>
  <c r="L14" i="128"/>
  <c r="L15" i="128"/>
  <c r="L16" i="128"/>
  <c r="L17" i="128"/>
  <c r="K8" i="128"/>
  <c r="K10" i="128"/>
  <c r="K11" i="128"/>
  <c r="K12" i="128"/>
  <c r="K13" i="128"/>
  <c r="K14" i="128"/>
  <c r="K15" i="128"/>
  <c r="K16" i="128"/>
  <c r="K17" i="128"/>
  <c r="J8" i="128"/>
  <c r="J10" i="128"/>
  <c r="J11" i="128"/>
  <c r="J12" i="128"/>
  <c r="J13" i="128"/>
  <c r="J14" i="128"/>
  <c r="J15" i="128"/>
  <c r="J16" i="128"/>
  <c r="J17" i="128"/>
  <c r="F8" i="128"/>
  <c r="F7" i="128" s="1"/>
  <c r="F10" i="128"/>
  <c r="F11" i="128"/>
  <c r="F12" i="128"/>
  <c r="F13" i="128"/>
  <c r="F14" i="128"/>
  <c r="F15" i="128"/>
  <c r="F16" i="128"/>
  <c r="F17" i="128"/>
  <c r="E6" i="129"/>
  <c r="G6" i="129"/>
  <c r="H6" i="129"/>
  <c r="I6" i="129"/>
  <c r="D6" i="129"/>
  <c r="L7" i="129"/>
  <c r="L8" i="129"/>
  <c r="L9" i="129"/>
  <c r="L10" i="129"/>
  <c r="L11" i="129"/>
  <c r="L12" i="129"/>
  <c r="L13" i="129"/>
  <c r="L14" i="129"/>
  <c r="L15" i="129"/>
  <c r="L16" i="129"/>
  <c r="L17" i="129"/>
  <c r="L18" i="129"/>
  <c r="L19" i="129"/>
  <c r="L20" i="129"/>
  <c r="L21" i="129"/>
  <c r="K7" i="129"/>
  <c r="K8" i="129"/>
  <c r="K9" i="129"/>
  <c r="K10" i="129"/>
  <c r="K11" i="129"/>
  <c r="K12" i="129"/>
  <c r="K13" i="129"/>
  <c r="K14" i="129"/>
  <c r="K15" i="129"/>
  <c r="K16" i="129"/>
  <c r="K17" i="129"/>
  <c r="K18" i="129"/>
  <c r="K19" i="129"/>
  <c r="K20" i="129"/>
  <c r="K21" i="129"/>
  <c r="J7" i="129"/>
  <c r="J8" i="129"/>
  <c r="J9" i="129"/>
  <c r="J10" i="129"/>
  <c r="J11" i="129"/>
  <c r="J12" i="129"/>
  <c r="J13" i="129"/>
  <c r="J14" i="129"/>
  <c r="J15" i="129"/>
  <c r="J16" i="129"/>
  <c r="J17" i="129"/>
  <c r="J18" i="129"/>
  <c r="J19" i="129"/>
  <c r="J20" i="129"/>
  <c r="J21" i="129"/>
  <c r="F7" i="129"/>
  <c r="F8" i="129"/>
  <c r="F9" i="129"/>
  <c r="F10" i="129"/>
  <c r="F11" i="129"/>
  <c r="F12" i="129"/>
  <c r="F13" i="129"/>
  <c r="F14" i="129"/>
  <c r="F15" i="129"/>
  <c r="F16" i="129"/>
  <c r="F17" i="129"/>
  <c r="F18" i="129"/>
  <c r="F19" i="129"/>
  <c r="F20" i="129"/>
  <c r="F21" i="129"/>
  <c r="S9" i="127"/>
  <c r="S10" i="127"/>
  <c r="S11" i="127"/>
  <c r="S12" i="127"/>
  <c r="S13" i="127"/>
  <c r="S14" i="127"/>
  <c r="S15" i="127"/>
  <c r="S16" i="127"/>
  <c r="S17" i="127"/>
  <c r="S18" i="127"/>
  <c r="S19" i="127"/>
  <c r="S20" i="127"/>
  <c r="S21" i="127"/>
  <c r="S22" i="127"/>
  <c r="S23" i="127"/>
  <c r="S24" i="127"/>
  <c r="S25" i="127"/>
  <c r="S26" i="127"/>
  <c r="S27" i="127"/>
  <c r="S28" i="127"/>
  <c r="S29" i="127"/>
  <c r="S30" i="127"/>
  <c r="S31" i="127"/>
  <c r="S32" i="127"/>
  <c r="S33" i="127"/>
  <c r="S34" i="127"/>
  <c r="S35" i="127"/>
  <c r="S36" i="127"/>
  <c r="S37" i="127"/>
  <c r="S38" i="127"/>
  <c r="S39" i="127"/>
  <c r="S40" i="127"/>
  <c r="S41" i="127"/>
  <c r="S42" i="127"/>
  <c r="S43" i="127"/>
  <c r="S44" i="127"/>
  <c r="S45" i="127"/>
  <c r="S46" i="127"/>
  <c r="S47" i="127"/>
  <c r="S48" i="127"/>
  <c r="S49" i="127"/>
  <c r="S50" i="127"/>
  <c r="S51" i="127"/>
  <c r="S8" i="127"/>
  <c r="P8" i="127"/>
  <c r="P9" i="127"/>
  <c r="P10" i="127"/>
  <c r="P11" i="127"/>
  <c r="P12" i="127"/>
  <c r="P13" i="127"/>
  <c r="P14" i="127"/>
  <c r="P15" i="127"/>
  <c r="P16" i="127"/>
  <c r="P17" i="127"/>
  <c r="P18" i="127"/>
  <c r="P19" i="127"/>
  <c r="P20" i="127"/>
  <c r="P21" i="127"/>
  <c r="P22" i="127"/>
  <c r="P23" i="127"/>
  <c r="P24" i="127"/>
  <c r="P25" i="127"/>
  <c r="P26" i="127"/>
  <c r="P27" i="127"/>
  <c r="P28" i="127"/>
  <c r="P29" i="127"/>
  <c r="P30" i="127"/>
  <c r="P31" i="127"/>
  <c r="P32" i="127"/>
  <c r="P33" i="127"/>
  <c r="P34" i="127"/>
  <c r="P35" i="127"/>
  <c r="P36" i="127"/>
  <c r="P37" i="127"/>
  <c r="P38" i="127"/>
  <c r="P39" i="127"/>
  <c r="P40" i="127"/>
  <c r="P41" i="127"/>
  <c r="P42" i="127"/>
  <c r="P43" i="127"/>
  <c r="P44" i="127"/>
  <c r="P45" i="127"/>
  <c r="P46" i="127"/>
  <c r="P47" i="127"/>
  <c r="P48" i="127"/>
  <c r="P49" i="127"/>
  <c r="P50" i="127"/>
  <c r="P51" i="127"/>
  <c r="O8" i="127"/>
  <c r="O9" i="127"/>
  <c r="O10" i="127"/>
  <c r="O11" i="127"/>
  <c r="O12" i="127"/>
  <c r="O13" i="127"/>
  <c r="O14" i="127"/>
  <c r="O15" i="127"/>
  <c r="O16" i="127"/>
  <c r="O17" i="127"/>
  <c r="O18" i="127"/>
  <c r="O19" i="127"/>
  <c r="O20" i="127"/>
  <c r="O21" i="127"/>
  <c r="O22" i="127"/>
  <c r="O23" i="127"/>
  <c r="O24" i="127"/>
  <c r="O25" i="127"/>
  <c r="O26" i="127"/>
  <c r="O27" i="127"/>
  <c r="O28" i="127"/>
  <c r="O29" i="127"/>
  <c r="O30" i="127"/>
  <c r="O31" i="127"/>
  <c r="O32" i="127"/>
  <c r="O33" i="127"/>
  <c r="O34" i="127"/>
  <c r="O35" i="127"/>
  <c r="O36" i="127"/>
  <c r="O37" i="127"/>
  <c r="O38" i="127"/>
  <c r="O39" i="127"/>
  <c r="O40" i="127"/>
  <c r="O41" i="127"/>
  <c r="O42" i="127"/>
  <c r="O43" i="127"/>
  <c r="O44" i="127"/>
  <c r="O45" i="127"/>
  <c r="O46" i="127"/>
  <c r="O47" i="127"/>
  <c r="O48" i="127"/>
  <c r="O49" i="127"/>
  <c r="O50" i="127"/>
  <c r="O51" i="127"/>
  <c r="N8" i="127"/>
  <c r="N9" i="127"/>
  <c r="N10" i="127"/>
  <c r="N11" i="127"/>
  <c r="N12" i="127"/>
  <c r="N13" i="127"/>
  <c r="N14" i="127"/>
  <c r="N15" i="127"/>
  <c r="N16" i="127"/>
  <c r="N17" i="127"/>
  <c r="N18" i="127"/>
  <c r="N19" i="127"/>
  <c r="N20" i="127"/>
  <c r="N21" i="127"/>
  <c r="N22" i="127"/>
  <c r="N23" i="127"/>
  <c r="N24" i="127"/>
  <c r="N25" i="127"/>
  <c r="N26" i="127"/>
  <c r="N27" i="127"/>
  <c r="N28" i="127"/>
  <c r="N29" i="127"/>
  <c r="N30" i="127"/>
  <c r="N31" i="127"/>
  <c r="N32" i="127"/>
  <c r="N33" i="127"/>
  <c r="N34" i="127"/>
  <c r="N35" i="127"/>
  <c r="N36" i="127"/>
  <c r="N37" i="127"/>
  <c r="N38" i="127"/>
  <c r="N39" i="127"/>
  <c r="N40" i="127"/>
  <c r="N41" i="127"/>
  <c r="N42" i="127"/>
  <c r="N43" i="127"/>
  <c r="N44" i="127"/>
  <c r="N45" i="127"/>
  <c r="N46" i="127"/>
  <c r="N47" i="127"/>
  <c r="N48" i="127"/>
  <c r="N49" i="127"/>
  <c r="N50" i="127"/>
  <c r="N51" i="127"/>
  <c r="J8" i="127"/>
  <c r="J9" i="127"/>
  <c r="J10" i="127"/>
  <c r="J11" i="127"/>
  <c r="J12" i="127"/>
  <c r="J13" i="127"/>
  <c r="J14" i="127"/>
  <c r="J15" i="127"/>
  <c r="J16" i="127"/>
  <c r="J17" i="127"/>
  <c r="J18" i="127"/>
  <c r="J19" i="127"/>
  <c r="J20" i="127"/>
  <c r="J21" i="127"/>
  <c r="J22" i="127"/>
  <c r="J23" i="127"/>
  <c r="J24" i="127"/>
  <c r="J25" i="127"/>
  <c r="J26" i="127"/>
  <c r="J27" i="127"/>
  <c r="J28" i="127"/>
  <c r="J29" i="127"/>
  <c r="J30" i="127"/>
  <c r="J31" i="127"/>
  <c r="J32" i="127"/>
  <c r="J33" i="127"/>
  <c r="J34" i="127"/>
  <c r="J35" i="127"/>
  <c r="J36" i="127"/>
  <c r="J37" i="127"/>
  <c r="J38" i="127"/>
  <c r="J39" i="127"/>
  <c r="J40" i="127"/>
  <c r="J41" i="127"/>
  <c r="J42" i="127"/>
  <c r="J43" i="127"/>
  <c r="J44" i="127"/>
  <c r="J45" i="127"/>
  <c r="J46" i="127"/>
  <c r="J47" i="127"/>
  <c r="J48" i="127"/>
  <c r="J49" i="127"/>
  <c r="J50" i="127"/>
  <c r="J51" i="127"/>
  <c r="E7" i="126"/>
  <c r="E26" i="126" s="1"/>
  <c r="G7" i="126"/>
  <c r="G26" i="126" s="1"/>
  <c r="H7" i="126"/>
  <c r="H26" i="126" s="1"/>
  <c r="I7" i="126"/>
  <c r="I26" i="126" s="1"/>
  <c r="D7" i="126"/>
  <c r="D26" i="126" s="1"/>
  <c r="L8" i="126"/>
  <c r="L9" i="126"/>
  <c r="L10" i="126"/>
  <c r="L11" i="126"/>
  <c r="L12" i="126"/>
  <c r="L13" i="126"/>
  <c r="L14" i="126"/>
  <c r="L15" i="126"/>
  <c r="L16" i="126"/>
  <c r="L17" i="126"/>
  <c r="L18" i="126"/>
  <c r="L19" i="126"/>
  <c r="L20" i="126"/>
  <c r="L21" i="126"/>
  <c r="L22" i="126"/>
  <c r="L23" i="126"/>
  <c r="L24" i="126"/>
  <c r="L25" i="126"/>
  <c r="K8" i="126"/>
  <c r="K9" i="126"/>
  <c r="K10" i="126"/>
  <c r="K11" i="126"/>
  <c r="K12" i="126"/>
  <c r="K13" i="126"/>
  <c r="K14" i="126"/>
  <c r="K15" i="126"/>
  <c r="K16" i="126"/>
  <c r="K17" i="126"/>
  <c r="K18" i="126"/>
  <c r="K19" i="126"/>
  <c r="K20" i="126"/>
  <c r="K21" i="126"/>
  <c r="K22" i="126"/>
  <c r="K23" i="126"/>
  <c r="K24" i="126"/>
  <c r="K25" i="126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F8" i="126"/>
  <c r="F7" i="126" s="1"/>
  <c r="F26" i="126" s="1"/>
  <c r="F9" i="126"/>
  <c r="F10" i="126"/>
  <c r="F11" i="126"/>
  <c r="F12" i="126"/>
  <c r="F13" i="126"/>
  <c r="F14" i="126"/>
  <c r="F15" i="126"/>
  <c r="F16" i="126"/>
  <c r="F17" i="126"/>
  <c r="F18" i="126"/>
  <c r="F19" i="126"/>
  <c r="F20" i="126"/>
  <c r="F21" i="126"/>
  <c r="F22" i="126"/>
  <c r="F23" i="126"/>
  <c r="F24" i="126"/>
  <c r="F25" i="126"/>
  <c r="L8" i="124"/>
  <c r="L9" i="124"/>
  <c r="L10" i="124"/>
  <c r="L11" i="124"/>
  <c r="L12" i="124"/>
  <c r="L13" i="124"/>
  <c r="L14" i="124"/>
  <c r="L15" i="124"/>
  <c r="L16" i="124"/>
  <c r="L17" i="124"/>
  <c r="L18" i="124"/>
  <c r="L19" i="124"/>
  <c r="L20" i="124"/>
  <c r="L21" i="124"/>
  <c r="L22" i="124"/>
  <c r="L23" i="124"/>
  <c r="L24" i="124"/>
  <c r="L25" i="124"/>
  <c r="L26" i="124"/>
  <c r="L27" i="124"/>
  <c r="L28" i="124"/>
  <c r="L30" i="124"/>
  <c r="L31" i="124"/>
  <c r="L32" i="124"/>
  <c r="L33" i="124"/>
  <c r="L34" i="124"/>
  <c r="L35" i="124"/>
  <c r="L36" i="124"/>
  <c r="L37" i="124"/>
  <c r="L38" i="124"/>
  <c r="L39" i="124"/>
  <c r="L40" i="124"/>
  <c r="L41" i="124"/>
  <c r="L42" i="124"/>
  <c r="L43" i="124"/>
  <c r="L44" i="124"/>
  <c r="L45" i="124"/>
  <c r="L46" i="124"/>
  <c r="L47" i="124"/>
  <c r="L48" i="124"/>
  <c r="L49" i="124"/>
  <c r="L50" i="124"/>
  <c r="L51" i="124"/>
  <c r="L52" i="124"/>
  <c r="L53" i="124"/>
  <c r="L54" i="124"/>
  <c r="L55" i="124"/>
  <c r="L56" i="124"/>
  <c r="K8" i="124"/>
  <c r="K9" i="124"/>
  <c r="K10" i="124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23" i="124"/>
  <c r="K24" i="124"/>
  <c r="K25" i="124"/>
  <c r="K26" i="124"/>
  <c r="K27" i="124"/>
  <c r="K28" i="124"/>
  <c r="K30" i="124"/>
  <c r="K31" i="124"/>
  <c r="K32" i="124"/>
  <c r="K33" i="124"/>
  <c r="K34" i="124"/>
  <c r="K35" i="124"/>
  <c r="K36" i="124"/>
  <c r="K37" i="124"/>
  <c r="K38" i="124"/>
  <c r="K39" i="124"/>
  <c r="K40" i="124"/>
  <c r="K41" i="124"/>
  <c r="K42" i="124"/>
  <c r="K43" i="124"/>
  <c r="K44" i="124"/>
  <c r="K45" i="124"/>
  <c r="K46" i="124"/>
  <c r="K47" i="124"/>
  <c r="K48" i="124"/>
  <c r="K49" i="124"/>
  <c r="K50" i="124"/>
  <c r="K51" i="124"/>
  <c r="K52" i="124"/>
  <c r="K53" i="124"/>
  <c r="K54" i="124"/>
  <c r="K55" i="124"/>
  <c r="K56" i="124"/>
  <c r="J8" i="124"/>
  <c r="J9" i="124"/>
  <c r="J10" i="124"/>
  <c r="J11" i="124"/>
  <c r="J12" i="124"/>
  <c r="J13" i="124"/>
  <c r="J14" i="124"/>
  <c r="J15" i="124"/>
  <c r="J16" i="124"/>
  <c r="J17" i="124"/>
  <c r="J18" i="124"/>
  <c r="J19" i="124"/>
  <c r="J20" i="124"/>
  <c r="J21" i="124"/>
  <c r="J22" i="124"/>
  <c r="J23" i="124"/>
  <c r="J24" i="124"/>
  <c r="J25" i="124"/>
  <c r="J26" i="124"/>
  <c r="J27" i="124"/>
  <c r="J28" i="124"/>
  <c r="J30" i="124"/>
  <c r="J31" i="124"/>
  <c r="J32" i="124"/>
  <c r="J33" i="124"/>
  <c r="J34" i="124"/>
  <c r="J35" i="124"/>
  <c r="J36" i="124"/>
  <c r="J37" i="124"/>
  <c r="J38" i="124"/>
  <c r="J39" i="124"/>
  <c r="J40" i="124"/>
  <c r="J41" i="124"/>
  <c r="J42" i="124"/>
  <c r="J43" i="124"/>
  <c r="J44" i="124"/>
  <c r="J45" i="124"/>
  <c r="J46" i="124"/>
  <c r="J47" i="124"/>
  <c r="J48" i="124"/>
  <c r="J49" i="124"/>
  <c r="J50" i="124"/>
  <c r="J51" i="124"/>
  <c r="J52" i="124"/>
  <c r="J53" i="124"/>
  <c r="J54" i="124"/>
  <c r="J55" i="124"/>
  <c r="J56" i="124"/>
  <c r="F8" i="124"/>
  <c r="F9" i="124"/>
  <c r="F10" i="124"/>
  <c r="F11" i="124"/>
  <c r="F12" i="124"/>
  <c r="F13" i="124"/>
  <c r="F14" i="124"/>
  <c r="F15" i="124"/>
  <c r="F16" i="124"/>
  <c r="F17" i="124"/>
  <c r="F18" i="124"/>
  <c r="F19" i="124"/>
  <c r="F20" i="124"/>
  <c r="F21" i="124"/>
  <c r="F22" i="124"/>
  <c r="F23" i="124"/>
  <c r="F24" i="124"/>
  <c r="F25" i="124"/>
  <c r="F26" i="124"/>
  <c r="F27" i="124"/>
  <c r="F28" i="124"/>
  <c r="F30" i="124"/>
  <c r="F29" i="124" s="1"/>
  <c r="F31" i="124"/>
  <c r="F32" i="124"/>
  <c r="F33" i="124"/>
  <c r="F34" i="124"/>
  <c r="F35" i="124"/>
  <c r="F36" i="124"/>
  <c r="F37" i="124"/>
  <c r="F38" i="124"/>
  <c r="F39" i="124"/>
  <c r="F40" i="124"/>
  <c r="F41" i="124"/>
  <c r="F42" i="124"/>
  <c r="F43" i="124"/>
  <c r="F44" i="124"/>
  <c r="F45" i="124"/>
  <c r="F46" i="124"/>
  <c r="F47" i="124"/>
  <c r="F48" i="124"/>
  <c r="F49" i="124"/>
  <c r="F50" i="124"/>
  <c r="F51" i="124"/>
  <c r="F52" i="124"/>
  <c r="F53" i="124"/>
  <c r="F54" i="124"/>
  <c r="F55" i="124"/>
  <c r="F56" i="124"/>
  <c r="E6" i="125"/>
  <c r="G6" i="125"/>
  <c r="H6" i="125"/>
  <c r="I6" i="125"/>
  <c r="D6" i="125"/>
  <c r="L7" i="125"/>
  <c r="L8" i="125"/>
  <c r="L9" i="125"/>
  <c r="L10" i="125"/>
  <c r="L11" i="125"/>
  <c r="L12" i="125"/>
  <c r="L13" i="125"/>
  <c r="L14" i="125"/>
  <c r="L15" i="125"/>
  <c r="L16" i="125"/>
  <c r="L17" i="125"/>
  <c r="L18" i="125"/>
  <c r="L19" i="125"/>
  <c r="L20" i="125"/>
  <c r="L21" i="125"/>
  <c r="L22" i="125"/>
  <c r="L23" i="125"/>
  <c r="L24" i="125"/>
  <c r="L25" i="125"/>
  <c r="L26" i="125"/>
  <c r="L27" i="125"/>
  <c r="L28" i="125"/>
  <c r="L29" i="125"/>
  <c r="L30" i="125"/>
  <c r="L31" i="125"/>
  <c r="K7" i="125"/>
  <c r="K8" i="125"/>
  <c r="K9" i="125"/>
  <c r="K10" i="125"/>
  <c r="K11" i="125"/>
  <c r="K12" i="125"/>
  <c r="K13" i="125"/>
  <c r="K14" i="125"/>
  <c r="K15" i="125"/>
  <c r="K16" i="125"/>
  <c r="K17" i="125"/>
  <c r="K18" i="125"/>
  <c r="K19" i="125"/>
  <c r="K20" i="125"/>
  <c r="K21" i="125"/>
  <c r="K22" i="125"/>
  <c r="K23" i="125"/>
  <c r="K24" i="125"/>
  <c r="K25" i="125"/>
  <c r="K26" i="125"/>
  <c r="K27" i="125"/>
  <c r="K28" i="125"/>
  <c r="K29" i="125"/>
  <c r="K30" i="125"/>
  <c r="K31" i="125"/>
  <c r="J7" i="125"/>
  <c r="J8" i="125"/>
  <c r="J9" i="125"/>
  <c r="J10" i="125"/>
  <c r="J11" i="125"/>
  <c r="J12" i="125"/>
  <c r="J13" i="125"/>
  <c r="J14" i="125"/>
  <c r="J15" i="125"/>
  <c r="J16" i="125"/>
  <c r="J17" i="125"/>
  <c r="J18" i="125"/>
  <c r="J19" i="125"/>
  <c r="J20" i="125"/>
  <c r="J21" i="125"/>
  <c r="J22" i="125"/>
  <c r="J23" i="125"/>
  <c r="J24" i="125"/>
  <c r="J25" i="125"/>
  <c r="J26" i="125"/>
  <c r="J27" i="125"/>
  <c r="J28" i="125"/>
  <c r="J29" i="125"/>
  <c r="J30" i="125"/>
  <c r="J31" i="125"/>
  <c r="F7" i="125"/>
  <c r="F8" i="125"/>
  <c r="F9" i="125"/>
  <c r="F10" i="125"/>
  <c r="F11" i="125"/>
  <c r="F12" i="125"/>
  <c r="F13" i="125"/>
  <c r="F14" i="125"/>
  <c r="F15" i="125"/>
  <c r="F16" i="125"/>
  <c r="F17" i="125"/>
  <c r="F18" i="125"/>
  <c r="F19" i="125"/>
  <c r="F20" i="125"/>
  <c r="F21" i="125"/>
  <c r="F22" i="125"/>
  <c r="F23" i="125"/>
  <c r="F24" i="125"/>
  <c r="F25" i="125"/>
  <c r="F26" i="125"/>
  <c r="F27" i="125"/>
  <c r="F28" i="125"/>
  <c r="F29" i="125"/>
  <c r="F30" i="125"/>
  <c r="F31" i="125"/>
  <c r="S9" i="123"/>
  <c r="S10" i="123"/>
  <c r="S11" i="123"/>
  <c r="S12" i="123"/>
  <c r="S13" i="123"/>
  <c r="S14" i="123"/>
  <c r="S15" i="123"/>
  <c r="S16" i="123"/>
  <c r="S8" i="123"/>
  <c r="P8" i="123"/>
  <c r="P9" i="123"/>
  <c r="P10" i="123"/>
  <c r="P11" i="123"/>
  <c r="P12" i="123"/>
  <c r="P13" i="123"/>
  <c r="P14" i="123"/>
  <c r="P15" i="123"/>
  <c r="P16" i="123"/>
  <c r="O8" i="123"/>
  <c r="O9" i="123"/>
  <c r="O10" i="123"/>
  <c r="O11" i="123"/>
  <c r="O12" i="123"/>
  <c r="O13" i="123"/>
  <c r="O14" i="123"/>
  <c r="O15" i="123"/>
  <c r="O16" i="123"/>
  <c r="N8" i="123"/>
  <c r="N9" i="123"/>
  <c r="N10" i="123"/>
  <c r="N11" i="123"/>
  <c r="N12" i="123"/>
  <c r="N13" i="123"/>
  <c r="N14" i="123"/>
  <c r="N15" i="123"/>
  <c r="N16" i="123"/>
  <c r="J8" i="123"/>
  <c r="J7" i="123" s="1"/>
  <c r="J17" i="123" s="1"/>
  <c r="J9" i="123"/>
  <c r="J10" i="123"/>
  <c r="J11" i="123"/>
  <c r="J12" i="123"/>
  <c r="J13" i="123"/>
  <c r="J14" i="123"/>
  <c r="J15" i="123"/>
  <c r="J16" i="123"/>
  <c r="E7" i="122"/>
  <c r="E12" i="122" s="1"/>
  <c r="G7" i="122"/>
  <c r="G12" i="122" s="1"/>
  <c r="H7" i="122"/>
  <c r="H12" i="122" s="1"/>
  <c r="I7" i="122"/>
  <c r="I12" i="122" s="1"/>
  <c r="D7" i="122"/>
  <c r="D12" i="122" s="1"/>
  <c r="L8" i="122"/>
  <c r="L9" i="122"/>
  <c r="L10" i="122"/>
  <c r="L11" i="122"/>
  <c r="K8" i="122"/>
  <c r="K9" i="122"/>
  <c r="K10" i="122"/>
  <c r="K11" i="122"/>
  <c r="J8" i="122"/>
  <c r="J9" i="122"/>
  <c r="J10" i="122"/>
  <c r="J11" i="122"/>
  <c r="F8" i="122"/>
  <c r="F7" i="122" s="1"/>
  <c r="F12" i="122" s="1"/>
  <c r="F9" i="122"/>
  <c r="F10" i="122"/>
  <c r="F11" i="122"/>
  <c r="E7" i="120"/>
  <c r="G7" i="120"/>
  <c r="H7" i="120"/>
  <c r="I7" i="120"/>
  <c r="D7" i="120"/>
  <c r="L8" i="120"/>
  <c r="L10" i="120"/>
  <c r="K8" i="120"/>
  <c r="K10" i="120"/>
  <c r="J8" i="120"/>
  <c r="J10" i="120"/>
  <c r="F8" i="120"/>
  <c r="F7" i="120" s="1"/>
  <c r="F10" i="120"/>
  <c r="E6" i="121"/>
  <c r="G6" i="121"/>
  <c r="H6" i="121"/>
  <c r="I6" i="121"/>
  <c r="D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K7" i="121"/>
  <c r="K8" i="121"/>
  <c r="K9" i="121"/>
  <c r="K10" i="121"/>
  <c r="K11" i="121"/>
  <c r="K12" i="121"/>
  <c r="K13" i="121"/>
  <c r="K14" i="121"/>
  <c r="K15" i="121"/>
  <c r="K16" i="121"/>
  <c r="K17" i="121"/>
  <c r="K18" i="121"/>
  <c r="K19" i="121"/>
  <c r="K20" i="121"/>
  <c r="K21" i="121"/>
  <c r="K22" i="121"/>
  <c r="K23" i="121"/>
  <c r="K24" i="121"/>
  <c r="K25" i="121"/>
  <c r="K26" i="121"/>
  <c r="K27" i="121"/>
  <c r="K28" i="121"/>
  <c r="K29" i="121"/>
  <c r="K30" i="121"/>
  <c r="J7" i="121"/>
  <c r="J8" i="121"/>
  <c r="J9" i="121"/>
  <c r="J10" i="12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S9" i="119"/>
  <c r="S10" i="119"/>
  <c r="S11" i="119"/>
  <c r="S12" i="119"/>
  <c r="S13" i="119"/>
  <c r="S14" i="119"/>
  <c r="S15" i="119"/>
  <c r="S16" i="119"/>
  <c r="S17" i="119"/>
  <c r="S18" i="119"/>
  <c r="S19" i="119"/>
  <c r="S20" i="119"/>
  <c r="S21" i="119"/>
  <c r="S22" i="119"/>
  <c r="S23" i="119"/>
  <c r="S24" i="119"/>
  <c r="S8" i="119"/>
  <c r="P8" i="119"/>
  <c r="P9" i="119"/>
  <c r="P10" i="119"/>
  <c r="P11" i="119"/>
  <c r="P12" i="119"/>
  <c r="P13" i="119"/>
  <c r="P14" i="119"/>
  <c r="P15" i="119"/>
  <c r="P16" i="119"/>
  <c r="P17" i="119"/>
  <c r="P18" i="119"/>
  <c r="P19" i="119"/>
  <c r="P20" i="119"/>
  <c r="P21" i="119"/>
  <c r="P22" i="119"/>
  <c r="P23" i="119"/>
  <c r="P24" i="119"/>
  <c r="O8" i="119"/>
  <c r="O9" i="119"/>
  <c r="O10" i="119"/>
  <c r="O11" i="119"/>
  <c r="O12" i="119"/>
  <c r="O13" i="119"/>
  <c r="O14" i="119"/>
  <c r="O15" i="119"/>
  <c r="O16" i="119"/>
  <c r="O17" i="119"/>
  <c r="O18" i="119"/>
  <c r="O19" i="119"/>
  <c r="O20" i="119"/>
  <c r="O21" i="119"/>
  <c r="O22" i="119"/>
  <c r="O23" i="119"/>
  <c r="O24" i="119"/>
  <c r="N8" i="119"/>
  <c r="N9" i="119"/>
  <c r="N10" i="119"/>
  <c r="N11" i="119"/>
  <c r="N12" i="119"/>
  <c r="N13" i="119"/>
  <c r="N14" i="119"/>
  <c r="N15" i="119"/>
  <c r="N16" i="119"/>
  <c r="N17" i="119"/>
  <c r="N18" i="119"/>
  <c r="N19" i="119"/>
  <c r="N20" i="119"/>
  <c r="N21" i="119"/>
  <c r="N22" i="119"/>
  <c r="N23" i="119"/>
  <c r="N24" i="119"/>
  <c r="J8" i="119"/>
  <c r="J9" i="119"/>
  <c r="J10" i="119"/>
  <c r="J11" i="119"/>
  <c r="J12" i="119"/>
  <c r="J13" i="119"/>
  <c r="J14" i="119"/>
  <c r="J15" i="119"/>
  <c r="J16" i="119"/>
  <c r="J17" i="119"/>
  <c r="J18" i="119"/>
  <c r="J19" i="119"/>
  <c r="J20" i="119"/>
  <c r="J21" i="119"/>
  <c r="J22" i="119"/>
  <c r="J23" i="119"/>
  <c r="J24" i="119"/>
  <c r="E7" i="118"/>
  <c r="E14" i="118" s="1"/>
  <c r="G7" i="118"/>
  <c r="G14" i="118" s="1"/>
  <c r="H7" i="118"/>
  <c r="H14" i="118" s="1"/>
  <c r="I7" i="118"/>
  <c r="I14" i="118" s="1"/>
  <c r="D7" i="118"/>
  <c r="D14" i="118" s="1"/>
  <c r="L8" i="118"/>
  <c r="L9" i="118"/>
  <c r="L10" i="118"/>
  <c r="L11" i="118"/>
  <c r="L12" i="118"/>
  <c r="L13" i="118"/>
  <c r="K8" i="118"/>
  <c r="K9" i="118"/>
  <c r="K10" i="118"/>
  <c r="K11" i="118"/>
  <c r="K12" i="118"/>
  <c r="K13" i="118"/>
  <c r="J8" i="118"/>
  <c r="J9" i="118"/>
  <c r="J10" i="118"/>
  <c r="J11" i="118"/>
  <c r="J12" i="118"/>
  <c r="J13" i="118"/>
  <c r="F8" i="118"/>
  <c r="F9" i="118"/>
  <c r="F10" i="118"/>
  <c r="F11" i="118"/>
  <c r="F12" i="118"/>
  <c r="F13" i="118"/>
  <c r="L8" i="116"/>
  <c r="L9" i="116"/>
  <c r="L10" i="116"/>
  <c r="L11" i="116"/>
  <c r="L12" i="116"/>
  <c r="L13" i="116"/>
  <c r="L14" i="116"/>
  <c r="L15" i="116"/>
  <c r="L16" i="116"/>
  <c r="L17" i="116"/>
  <c r="L18" i="116"/>
  <c r="L19" i="116"/>
  <c r="L20" i="116"/>
  <c r="L21" i="116"/>
  <c r="L22" i="116"/>
  <c r="L23" i="116"/>
  <c r="L24" i="116"/>
  <c r="L25" i="116"/>
  <c r="L26" i="116"/>
  <c r="L27" i="116"/>
  <c r="L28" i="116"/>
  <c r="L29" i="116"/>
  <c r="L30" i="116"/>
  <c r="L31" i="116"/>
  <c r="L32" i="116"/>
  <c r="L33" i="116"/>
  <c r="L34" i="116"/>
  <c r="L35" i="116"/>
  <c r="L36" i="116"/>
  <c r="L37" i="116"/>
  <c r="L38" i="116"/>
  <c r="L39" i="116"/>
  <c r="L40" i="116"/>
  <c r="L41" i="116"/>
  <c r="L42" i="116"/>
  <c r="L43" i="116"/>
  <c r="L44" i="116"/>
  <c r="L45" i="116"/>
  <c r="L46" i="116"/>
  <c r="L47" i="116"/>
  <c r="L48" i="116"/>
  <c r="L49" i="116"/>
  <c r="L50" i="116"/>
  <c r="L51" i="116"/>
  <c r="L53" i="116"/>
  <c r="L54" i="116"/>
  <c r="K8" i="116"/>
  <c r="K9" i="116"/>
  <c r="K10" i="116"/>
  <c r="K11" i="116"/>
  <c r="K12" i="116"/>
  <c r="K13" i="116"/>
  <c r="K14" i="116"/>
  <c r="K15" i="116"/>
  <c r="K16" i="116"/>
  <c r="K17" i="116"/>
  <c r="K18" i="116"/>
  <c r="K19" i="116"/>
  <c r="K20" i="116"/>
  <c r="K21" i="116"/>
  <c r="K22" i="116"/>
  <c r="K23" i="116"/>
  <c r="K24" i="116"/>
  <c r="K25" i="116"/>
  <c r="K26" i="116"/>
  <c r="K27" i="116"/>
  <c r="K28" i="116"/>
  <c r="K29" i="116"/>
  <c r="K30" i="116"/>
  <c r="K31" i="116"/>
  <c r="K32" i="116"/>
  <c r="K33" i="116"/>
  <c r="K34" i="116"/>
  <c r="K35" i="116"/>
  <c r="K36" i="116"/>
  <c r="K37" i="116"/>
  <c r="K38" i="116"/>
  <c r="K39" i="116"/>
  <c r="K40" i="116"/>
  <c r="K41" i="116"/>
  <c r="K42" i="116"/>
  <c r="K43" i="116"/>
  <c r="K44" i="116"/>
  <c r="K45" i="116"/>
  <c r="K46" i="116"/>
  <c r="K47" i="116"/>
  <c r="K48" i="116"/>
  <c r="K49" i="116"/>
  <c r="K50" i="116"/>
  <c r="K51" i="116"/>
  <c r="K53" i="116"/>
  <c r="K54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33" i="116"/>
  <c r="J34" i="116"/>
  <c r="J35" i="116"/>
  <c r="J36" i="116"/>
  <c r="J37" i="116"/>
  <c r="J38" i="116"/>
  <c r="J39" i="116"/>
  <c r="J40" i="116"/>
  <c r="J41" i="116"/>
  <c r="J42" i="116"/>
  <c r="J43" i="116"/>
  <c r="J44" i="116"/>
  <c r="J45" i="116"/>
  <c r="J46" i="116"/>
  <c r="J47" i="116"/>
  <c r="J48" i="116"/>
  <c r="J49" i="116"/>
  <c r="J50" i="116"/>
  <c r="J51" i="116"/>
  <c r="J53" i="116"/>
  <c r="J54" i="116"/>
  <c r="F8" i="116"/>
  <c r="F9" i="116"/>
  <c r="F10" i="116"/>
  <c r="F11" i="116"/>
  <c r="F12" i="116"/>
  <c r="F13" i="116"/>
  <c r="F14" i="116"/>
  <c r="F15" i="116"/>
  <c r="F16" i="116"/>
  <c r="F17" i="116"/>
  <c r="F18" i="116"/>
  <c r="F19" i="116"/>
  <c r="F20" i="116"/>
  <c r="F21" i="116"/>
  <c r="F22" i="116"/>
  <c r="F23" i="116"/>
  <c r="F24" i="116"/>
  <c r="F25" i="116"/>
  <c r="F26" i="116"/>
  <c r="F27" i="116"/>
  <c r="F28" i="116"/>
  <c r="F29" i="116"/>
  <c r="F30" i="116"/>
  <c r="F31" i="116"/>
  <c r="F32" i="116"/>
  <c r="F33" i="116"/>
  <c r="F34" i="116"/>
  <c r="F35" i="116"/>
  <c r="F36" i="116"/>
  <c r="F37" i="116"/>
  <c r="F38" i="116"/>
  <c r="F39" i="116"/>
  <c r="F40" i="116"/>
  <c r="F41" i="116"/>
  <c r="F42" i="116"/>
  <c r="F43" i="116"/>
  <c r="F44" i="116"/>
  <c r="F45" i="116"/>
  <c r="F46" i="116"/>
  <c r="F47" i="116"/>
  <c r="F48" i="116"/>
  <c r="F49" i="116"/>
  <c r="F50" i="116"/>
  <c r="F51" i="116"/>
  <c r="F53" i="116"/>
  <c r="F52" i="116" s="1"/>
  <c r="F54" i="116"/>
  <c r="E6" i="117"/>
  <c r="G6" i="117"/>
  <c r="H6" i="117"/>
  <c r="I6" i="117"/>
  <c r="D6" i="117"/>
  <c r="L7" i="117"/>
  <c r="L8" i="117"/>
  <c r="L9" i="117"/>
  <c r="L10" i="117"/>
  <c r="L11" i="117"/>
  <c r="L12" i="117"/>
  <c r="L13" i="117"/>
  <c r="L14" i="117"/>
  <c r="L15" i="117"/>
  <c r="L16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K7" i="117"/>
  <c r="K8" i="117"/>
  <c r="K9" i="117"/>
  <c r="K10" i="117"/>
  <c r="K11" i="117"/>
  <c r="K12" i="117"/>
  <c r="K13" i="117"/>
  <c r="K14" i="117"/>
  <c r="K15" i="117"/>
  <c r="K16" i="117"/>
  <c r="K17" i="117"/>
  <c r="K18" i="117"/>
  <c r="K19" i="117"/>
  <c r="K20" i="117"/>
  <c r="K21" i="117"/>
  <c r="K22" i="117"/>
  <c r="K23" i="117"/>
  <c r="K24" i="117"/>
  <c r="K25" i="117"/>
  <c r="K26" i="117"/>
  <c r="K27" i="117"/>
  <c r="K28" i="117"/>
  <c r="K29" i="117"/>
  <c r="K30" i="117"/>
  <c r="K31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F7" i="117"/>
  <c r="F8" i="117"/>
  <c r="F9" i="117"/>
  <c r="F10" i="117"/>
  <c r="F11" i="117"/>
  <c r="F12" i="117"/>
  <c r="F13" i="117"/>
  <c r="F14" i="117"/>
  <c r="F15" i="117"/>
  <c r="F16" i="117"/>
  <c r="F17" i="117"/>
  <c r="F18" i="117"/>
  <c r="F19" i="117"/>
  <c r="F20" i="117"/>
  <c r="F21" i="117"/>
  <c r="F22" i="117"/>
  <c r="F23" i="117"/>
  <c r="F24" i="117"/>
  <c r="F25" i="117"/>
  <c r="F26" i="117"/>
  <c r="F27" i="117"/>
  <c r="F28" i="117"/>
  <c r="F29" i="117"/>
  <c r="F30" i="117"/>
  <c r="F31" i="117"/>
  <c r="S9" i="115"/>
  <c r="S10" i="115"/>
  <c r="S11" i="115"/>
  <c r="S12" i="115"/>
  <c r="S13" i="115"/>
  <c r="S14" i="115"/>
  <c r="S8" i="115"/>
  <c r="P8" i="115"/>
  <c r="P9" i="115"/>
  <c r="P10" i="115"/>
  <c r="P11" i="115"/>
  <c r="P12" i="115"/>
  <c r="P13" i="115"/>
  <c r="P14" i="115"/>
  <c r="O8" i="115"/>
  <c r="O9" i="115"/>
  <c r="O10" i="115"/>
  <c r="O11" i="115"/>
  <c r="O12" i="115"/>
  <c r="O13" i="115"/>
  <c r="O14" i="115"/>
  <c r="N8" i="115"/>
  <c r="N9" i="115"/>
  <c r="N10" i="115"/>
  <c r="N11" i="115"/>
  <c r="N12" i="115"/>
  <c r="N13" i="115"/>
  <c r="N14" i="115"/>
  <c r="J8" i="115"/>
  <c r="J9" i="115"/>
  <c r="J10" i="115"/>
  <c r="J11" i="115"/>
  <c r="J12" i="115"/>
  <c r="J13" i="115"/>
  <c r="J14" i="115"/>
  <c r="E7" i="114"/>
  <c r="E12" i="114" s="1"/>
  <c r="G7" i="114"/>
  <c r="G12" i="114" s="1"/>
  <c r="H7" i="114"/>
  <c r="H12" i="114" s="1"/>
  <c r="I7" i="114"/>
  <c r="I12" i="114" s="1"/>
  <c r="D7" i="114"/>
  <c r="D12" i="114" s="1"/>
  <c r="L8" i="114"/>
  <c r="L9" i="114"/>
  <c r="L10" i="114"/>
  <c r="L11" i="114"/>
  <c r="K8" i="114"/>
  <c r="K9" i="114"/>
  <c r="K10" i="114"/>
  <c r="K11" i="114"/>
  <c r="J8" i="114"/>
  <c r="J9" i="114"/>
  <c r="J10" i="114"/>
  <c r="J11" i="114"/>
  <c r="F8" i="114"/>
  <c r="F9" i="114"/>
  <c r="F10" i="114"/>
  <c r="F11" i="114"/>
  <c r="E10" i="112"/>
  <c r="G10" i="112"/>
  <c r="H10" i="112"/>
  <c r="I10" i="112"/>
  <c r="D10" i="112"/>
  <c r="E7" i="112"/>
  <c r="G7" i="112"/>
  <c r="H7" i="112"/>
  <c r="I7" i="112"/>
  <c r="D7" i="112"/>
  <c r="L8" i="112"/>
  <c r="L9" i="112"/>
  <c r="L11" i="112"/>
  <c r="L12" i="112"/>
  <c r="L13" i="112"/>
  <c r="K8" i="112"/>
  <c r="K9" i="112"/>
  <c r="K11" i="112"/>
  <c r="K12" i="112"/>
  <c r="K13" i="112"/>
  <c r="J8" i="112"/>
  <c r="J9" i="112"/>
  <c r="J11" i="112"/>
  <c r="J12" i="112"/>
  <c r="J13" i="112"/>
  <c r="F8" i="112"/>
  <c r="F9" i="112"/>
  <c r="F11" i="112"/>
  <c r="F12" i="112"/>
  <c r="F13" i="112"/>
  <c r="E6" i="113"/>
  <c r="G6" i="113"/>
  <c r="H6" i="113"/>
  <c r="I6" i="113"/>
  <c r="D6" i="113"/>
  <c r="L7" i="113"/>
  <c r="L8" i="113"/>
  <c r="L9" i="113"/>
  <c r="L10" i="113"/>
  <c r="K7" i="113"/>
  <c r="K8" i="113"/>
  <c r="K9" i="113"/>
  <c r="K10" i="113"/>
  <c r="J7" i="113"/>
  <c r="J8" i="113"/>
  <c r="J9" i="113"/>
  <c r="J10" i="113"/>
  <c r="F7" i="113"/>
  <c r="F8" i="113"/>
  <c r="F9" i="113"/>
  <c r="F10" i="113"/>
  <c r="S9" i="111"/>
  <c r="S10" i="111"/>
  <c r="S11" i="111"/>
  <c r="S12" i="111"/>
  <c r="S8" i="111"/>
  <c r="P8" i="111"/>
  <c r="P9" i="111"/>
  <c r="P10" i="111"/>
  <c r="P11" i="111"/>
  <c r="P12" i="111"/>
  <c r="O8" i="111"/>
  <c r="O9" i="111"/>
  <c r="O10" i="111"/>
  <c r="O11" i="111"/>
  <c r="O12" i="111"/>
  <c r="N8" i="111"/>
  <c r="N9" i="111"/>
  <c r="N10" i="111"/>
  <c r="N11" i="111"/>
  <c r="N12" i="111"/>
  <c r="J8" i="111"/>
  <c r="J7" i="111" s="1"/>
  <c r="J13" i="111" s="1"/>
  <c r="J9" i="111"/>
  <c r="J10" i="111"/>
  <c r="J11" i="111"/>
  <c r="J12" i="111"/>
  <c r="E7" i="110"/>
  <c r="E11" i="110" s="1"/>
  <c r="G7" i="110"/>
  <c r="H7" i="110"/>
  <c r="H11" i="110" s="1"/>
  <c r="I7" i="110"/>
  <c r="I11" i="110" s="1"/>
  <c r="D7" i="110"/>
  <c r="D11" i="110" s="1"/>
  <c r="L8" i="110"/>
  <c r="L9" i="110"/>
  <c r="L10" i="110"/>
  <c r="K8" i="110"/>
  <c r="K9" i="110"/>
  <c r="K10" i="110"/>
  <c r="J8" i="110"/>
  <c r="J9" i="110"/>
  <c r="J10" i="110"/>
  <c r="F8" i="110"/>
  <c r="F9" i="110"/>
  <c r="F10" i="110"/>
  <c r="E7" i="108"/>
  <c r="G7" i="108"/>
  <c r="H7" i="108"/>
  <c r="I7" i="108"/>
  <c r="D7" i="108"/>
  <c r="L8" i="108"/>
  <c r="L10" i="108"/>
  <c r="K8" i="108"/>
  <c r="K10" i="108"/>
  <c r="J8" i="108"/>
  <c r="J10" i="108"/>
  <c r="F8" i="108"/>
  <c r="F7" i="108" s="1"/>
  <c r="F10" i="108"/>
  <c r="E6" i="109"/>
  <c r="G6" i="109"/>
  <c r="H6" i="109"/>
  <c r="I6" i="109"/>
  <c r="D6" i="109"/>
  <c r="L7" i="109"/>
  <c r="L8" i="109"/>
  <c r="K7" i="109"/>
  <c r="K8" i="109"/>
  <c r="J7" i="109"/>
  <c r="J8" i="109"/>
  <c r="F7" i="109"/>
  <c r="F6" i="109" s="1"/>
  <c r="F8" i="109"/>
  <c r="S9" i="107"/>
  <c r="S10" i="107"/>
  <c r="S11" i="107"/>
  <c r="S12" i="107"/>
  <c r="S13" i="107"/>
  <c r="S14" i="107"/>
  <c r="S15" i="107"/>
  <c r="S16" i="107"/>
  <c r="S17" i="107"/>
  <c r="S18" i="107"/>
  <c r="S19" i="107"/>
  <c r="S20" i="107"/>
  <c r="S21" i="107"/>
  <c r="S22" i="107"/>
  <c r="S23" i="107"/>
  <c r="S24" i="107"/>
  <c r="S25" i="107"/>
  <c r="S26" i="107"/>
  <c r="S27" i="107"/>
  <c r="S28" i="107"/>
  <c r="S29" i="107"/>
  <c r="S30" i="107"/>
  <c r="S31" i="107"/>
  <c r="S32" i="107"/>
  <c r="S33" i="107"/>
  <c r="S34" i="107"/>
  <c r="S35" i="107"/>
  <c r="S36" i="107"/>
  <c r="S37" i="107"/>
  <c r="S38" i="107"/>
  <c r="S39" i="107"/>
  <c r="S40" i="107"/>
  <c r="S41" i="107"/>
  <c r="S42" i="107"/>
  <c r="S43" i="107"/>
  <c r="S44" i="107"/>
  <c r="S45" i="107"/>
  <c r="S46" i="107"/>
  <c r="S47" i="107"/>
  <c r="S48" i="107"/>
  <c r="S49" i="107"/>
  <c r="S50" i="107"/>
  <c r="S51" i="107"/>
  <c r="S52" i="107"/>
  <c r="S53" i="107"/>
  <c r="S8" i="107"/>
  <c r="P8" i="107"/>
  <c r="P9" i="107"/>
  <c r="P10" i="107"/>
  <c r="P11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P43" i="107"/>
  <c r="P44" i="107"/>
  <c r="P45" i="107"/>
  <c r="P46" i="107"/>
  <c r="P47" i="107"/>
  <c r="P48" i="107"/>
  <c r="P49" i="107"/>
  <c r="P50" i="107"/>
  <c r="P51" i="107"/>
  <c r="P52" i="107"/>
  <c r="P53" i="107"/>
  <c r="O8" i="107"/>
  <c r="O9" i="107"/>
  <c r="O10" i="107"/>
  <c r="O11" i="107"/>
  <c r="O12" i="107"/>
  <c r="O13" i="107"/>
  <c r="O14" i="107"/>
  <c r="O15" i="107"/>
  <c r="O16" i="107"/>
  <c r="O17" i="107"/>
  <c r="O18" i="107"/>
  <c r="O19" i="107"/>
  <c r="O20" i="107"/>
  <c r="O21" i="107"/>
  <c r="O22" i="107"/>
  <c r="O23" i="107"/>
  <c r="O24" i="107"/>
  <c r="O25" i="107"/>
  <c r="O26" i="107"/>
  <c r="O27" i="107"/>
  <c r="O28" i="107"/>
  <c r="O29" i="107"/>
  <c r="O30" i="107"/>
  <c r="O31" i="107"/>
  <c r="O32" i="107"/>
  <c r="O33" i="107"/>
  <c r="O34" i="107"/>
  <c r="O35" i="107"/>
  <c r="O36" i="107"/>
  <c r="O37" i="107"/>
  <c r="O38" i="107"/>
  <c r="O39" i="107"/>
  <c r="O40" i="107"/>
  <c r="O41" i="107"/>
  <c r="O42" i="107"/>
  <c r="O43" i="107"/>
  <c r="O44" i="107"/>
  <c r="O45" i="107"/>
  <c r="O46" i="107"/>
  <c r="O47" i="107"/>
  <c r="O48" i="107"/>
  <c r="O49" i="107"/>
  <c r="O50" i="107"/>
  <c r="O51" i="107"/>
  <c r="O52" i="107"/>
  <c r="O53" i="107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35" i="107"/>
  <c r="N36" i="107"/>
  <c r="N37" i="107"/>
  <c r="N38" i="107"/>
  <c r="N39" i="107"/>
  <c r="N40" i="107"/>
  <c r="N41" i="107"/>
  <c r="N42" i="107"/>
  <c r="N43" i="107"/>
  <c r="N44" i="107"/>
  <c r="N45" i="107"/>
  <c r="N46" i="107"/>
  <c r="N47" i="107"/>
  <c r="N48" i="107"/>
  <c r="N49" i="107"/>
  <c r="N50" i="107"/>
  <c r="N51" i="107"/>
  <c r="N52" i="107"/>
  <c r="N53" i="107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E7" i="106"/>
  <c r="E20" i="106" s="1"/>
  <c r="G7" i="106"/>
  <c r="G20" i="106" s="1"/>
  <c r="H7" i="106"/>
  <c r="H20" i="106" s="1"/>
  <c r="I7" i="106"/>
  <c r="I20" i="106" s="1"/>
  <c r="D7" i="106"/>
  <c r="D20" i="106" s="1"/>
  <c r="L8" i="106"/>
  <c r="L9" i="106"/>
  <c r="L10" i="106"/>
  <c r="L11" i="106"/>
  <c r="L12" i="106"/>
  <c r="L13" i="106"/>
  <c r="L14" i="106"/>
  <c r="L15" i="106"/>
  <c r="L16" i="106"/>
  <c r="L17" i="106"/>
  <c r="L18" i="106"/>
  <c r="L19" i="106"/>
  <c r="K8" i="106"/>
  <c r="K9" i="106"/>
  <c r="K10" i="106"/>
  <c r="K11" i="106"/>
  <c r="K12" i="106"/>
  <c r="K13" i="106"/>
  <c r="K14" i="106"/>
  <c r="K15" i="106"/>
  <c r="K16" i="106"/>
  <c r="K17" i="106"/>
  <c r="K18" i="106"/>
  <c r="K19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F8" i="106"/>
  <c r="F9" i="106"/>
  <c r="F10" i="106"/>
  <c r="F11" i="106"/>
  <c r="F12" i="106"/>
  <c r="F13" i="106"/>
  <c r="F14" i="106"/>
  <c r="F15" i="106"/>
  <c r="F16" i="106"/>
  <c r="F17" i="106"/>
  <c r="F18" i="106"/>
  <c r="F19" i="106"/>
  <c r="E10" i="104"/>
  <c r="G10" i="104"/>
  <c r="H10" i="104"/>
  <c r="I10" i="104"/>
  <c r="D10" i="104"/>
  <c r="E7" i="104"/>
  <c r="G7" i="104"/>
  <c r="H7" i="104"/>
  <c r="I7" i="104"/>
  <c r="D7" i="104"/>
  <c r="L8" i="104"/>
  <c r="L9" i="104"/>
  <c r="L11" i="104"/>
  <c r="L12" i="104"/>
  <c r="L13" i="104"/>
  <c r="L14" i="104"/>
  <c r="L15" i="104"/>
  <c r="L16" i="104"/>
  <c r="L17" i="104"/>
  <c r="L18" i="104"/>
  <c r="L19" i="104"/>
  <c r="L20" i="104"/>
  <c r="L21" i="104"/>
  <c r="L22" i="104"/>
  <c r="L23" i="104"/>
  <c r="L24" i="104"/>
  <c r="L25" i="104"/>
  <c r="L26" i="104"/>
  <c r="L27" i="104"/>
  <c r="L28" i="104"/>
  <c r="L29" i="104"/>
  <c r="L30" i="104"/>
  <c r="L31" i="104"/>
  <c r="L32" i="104"/>
  <c r="L33" i="104"/>
  <c r="L34" i="104"/>
  <c r="L35" i="104"/>
  <c r="L36" i="104"/>
  <c r="K8" i="104"/>
  <c r="K9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3" i="104"/>
  <c r="K34" i="104"/>
  <c r="K35" i="104"/>
  <c r="K36" i="104"/>
  <c r="J8" i="104"/>
  <c r="J9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F8" i="104"/>
  <c r="F7" i="104" s="1"/>
  <c r="F9" i="104"/>
  <c r="F11" i="104"/>
  <c r="F12" i="104"/>
  <c r="F13" i="104"/>
  <c r="F14" i="104"/>
  <c r="F15" i="104"/>
  <c r="F16" i="104"/>
  <c r="F17" i="104"/>
  <c r="F18" i="104"/>
  <c r="F19" i="104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E6" i="105"/>
  <c r="G6" i="105"/>
  <c r="H6" i="105"/>
  <c r="I6" i="105"/>
  <c r="D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K7" i="105"/>
  <c r="K8" i="105"/>
  <c r="K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29" i="105"/>
  <c r="K30" i="105"/>
  <c r="K31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F7" i="105"/>
  <c r="F8" i="105"/>
  <c r="F9" i="105"/>
  <c r="F10" i="105"/>
  <c r="F11" i="105"/>
  <c r="F12" i="105"/>
  <c r="F13" i="105"/>
  <c r="F14" i="105"/>
  <c r="F15" i="105"/>
  <c r="F16" i="105"/>
  <c r="F17" i="105"/>
  <c r="F18" i="105"/>
  <c r="F19" i="105"/>
  <c r="F20" i="105"/>
  <c r="F21" i="105"/>
  <c r="F22" i="105"/>
  <c r="F23" i="105"/>
  <c r="F24" i="105"/>
  <c r="F25" i="105"/>
  <c r="F26" i="105"/>
  <c r="F27" i="105"/>
  <c r="F28" i="105"/>
  <c r="F29" i="105"/>
  <c r="F30" i="105"/>
  <c r="F31" i="105"/>
  <c r="I7" i="103"/>
  <c r="I16" i="103" s="1"/>
  <c r="K7" i="103"/>
  <c r="K16" i="103" s="1"/>
  <c r="L7" i="103"/>
  <c r="L16" i="103" s="1"/>
  <c r="M7" i="103"/>
  <c r="M16" i="103" s="1"/>
  <c r="H7" i="103"/>
  <c r="H16" i="103" s="1"/>
  <c r="S9" i="103"/>
  <c r="S10" i="103"/>
  <c r="S11" i="103"/>
  <c r="S12" i="103"/>
  <c r="S13" i="103"/>
  <c r="S14" i="103"/>
  <c r="S15" i="103"/>
  <c r="S8" i="103"/>
  <c r="P8" i="103"/>
  <c r="P9" i="103"/>
  <c r="P10" i="103"/>
  <c r="P11" i="103"/>
  <c r="P12" i="103"/>
  <c r="P13" i="103"/>
  <c r="P14" i="103"/>
  <c r="P15" i="103"/>
  <c r="O8" i="103"/>
  <c r="O9" i="103"/>
  <c r="O10" i="103"/>
  <c r="O11" i="103"/>
  <c r="O12" i="103"/>
  <c r="O13" i="103"/>
  <c r="O14" i="103"/>
  <c r="O15" i="103"/>
  <c r="N8" i="103"/>
  <c r="N9" i="103"/>
  <c r="N10" i="103"/>
  <c r="N11" i="103"/>
  <c r="N12" i="103"/>
  <c r="N13" i="103"/>
  <c r="N14" i="103"/>
  <c r="N15" i="103"/>
  <c r="J8" i="103"/>
  <c r="J9" i="103"/>
  <c r="J10" i="103"/>
  <c r="J11" i="103"/>
  <c r="J12" i="103"/>
  <c r="J13" i="103"/>
  <c r="J14" i="103"/>
  <c r="J15" i="103"/>
  <c r="E7" i="102"/>
  <c r="E11" i="102" s="1"/>
  <c r="G7" i="102"/>
  <c r="H7" i="102"/>
  <c r="H11" i="102" s="1"/>
  <c r="I7" i="102"/>
  <c r="I11" i="102" s="1"/>
  <c r="D7" i="102"/>
  <c r="D11" i="102" s="1"/>
  <c r="L8" i="102"/>
  <c r="L9" i="102"/>
  <c r="L10" i="102"/>
  <c r="K8" i="102"/>
  <c r="K9" i="102"/>
  <c r="K10" i="102"/>
  <c r="J8" i="102"/>
  <c r="J9" i="102"/>
  <c r="J10" i="102"/>
  <c r="F8" i="102"/>
  <c r="F9" i="102"/>
  <c r="F10" i="102"/>
  <c r="E10" i="100"/>
  <c r="G10" i="100"/>
  <c r="H10" i="100"/>
  <c r="I10" i="100"/>
  <c r="D10" i="100"/>
  <c r="E7" i="100"/>
  <c r="G7" i="100"/>
  <c r="H7" i="100"/>
  <c r="I7" i="100"/>
  <c r="D7" i="100"/>
  <c r="L8" i="100"/>
  <c r="L9" i="100"/>
  <c r="L11" i="100"/>
  <c r="L12" i="100"/>
  <c r="K8" i="100"/>
  <c r="K9" i="100"/>
  <c r="K11" i="100"/>
  <c r="K12" i="100"/>
  <c r="J8" i="100"/>
  <c r="J9" i="100"/>
  <c r="J11" i="100"/>
  <c r="J12" i="100"/>
  <c r="F8" i="100"/>
  <c r="F9" i="100"/>
  <c r="F11" i="100"/>
  <c r="F10" i="100" s="1"/>
  <c r="F12" i="100"/>
  <c r="E6" i="101"/>
  <c r="G6" i="101"/>
  <c r="H6" i="101"/>
  <c r="I6" i="101"/>
  <c r="D6" i="101"/>
  <c r="L7" i="101"/>
  <c r="L8" i="101"/>
  <c r="L9" i="101"/>
  <c r="L10" i="101"/>
  <c r="L11" i="101"/>
  <c r="L12" i="101"/>
  <c r="L13" i="101"/>
  <c r="L14" i="101"/>
  <c r="K7" i="101"/>
  <c r="K8" i="101"/>
  <c r="K9" i="101"/>
  <c r="K10" i="101"/>
  <c r="K11" i="101"/>
  <c r="K12" i="101"/>
  <c r="K13" i="101"/>
  <c r="K14" i="101"/>
  <c r="J7" i="101"/>
  <c r="J8" i="101"/>
  <c r="J9" i="101"/>
  <c r="J10" i="101"/>
  <c r="J11" i="101"/>
  <c r="J12" i="101"/>
  <c r="J13" i="101"/>
  <c r="J14" i="101"/>
  <c r="F7" i="101"/>
  <c r="F8" i="101"/>
  <c r="F9" i="101"/>
  <c r="F10" i="101"/>
  <c r="F11" i="101"/>
  <c r="F12" i="101"/>
  <c r="F13" i="101"/>
  <c r="F14" i="101"/>
  <c r="I7" i="99"/>
  <c r="I14" i="99" s="1"/>
  <c r="K7" i="99"/>
  <c r="K14" i="99" s="1"/>
  <c r="L7" i="99"/>
  <c r="L14" i="99" s="1"/>
  <c r="M7" i="99"/>
  <c r="M14" i="99" s="1"/>
  <c r="H7" i="99"/>
  <c r="H14" i="99" s="1"/>
  <c r="S9" i="99"/>
  <c r="S10" i="99"/>
  <c r="S11" i="99"/>
  <c r="S12" i="99"/>
  <c r="S13" i="99"/>
  <c r="S8" i="99"/>
  <c r="P8" i="99"/>
  <c r="P9" i="99"/>
  <c r="P10" i="99"/>
  <c r="P11" i="99"/>
  <c r="P12" i="99"/>
  <c r="P13" i="99"/>
  <c r="O8" i="99"/>
  <c r="O9" i="99"/>
  <c r="O10" i="99"/>
  <c r="O11" i="99"/>
  <c r="O12" i="99"/>
  <c r="O13" i="99"/>
  <c r="N8" i="99"/>
  <c r="N9" i="99"/>
  <c r="N10" i="99"/>
  <c r="N11" i="99"/>
  <c r="N12" i="99"/>
  <c r="N13" i="99"/>
  <c r="J8" i="99"/>
  <c r="J9" i="99"/>
  <c r="J10" i="99"/>
  <c r="J11" i="99"/>
  <c r="J12" i="99"/>
  <c r="J13" i="99"/>
  <c r="E7" i="98"/>
  <c r="E10" i="98" s="1"/>
  <c r="F7" i="98"/>
  <c r="F10" i="98" s="1"/>
  <c r="G7" i="98"/>
  <c r="G10" i="98" s="1"/>
  <c r="H7" i="98"/>
  <c r="H10" i="98" s="1"/>
  <c r="I7" i="98"/>
  <c r="I10" i="98" s="1"/>
  <c r="D7" i="98"/>
  <c r="D10" i="98" s="1"/>
  <c r="L8" i="98"/>
  <c r="L9" i="98"/>
  <c r="K8" i="98"/>
  <c r="K9" i="98"/>
  <c r="J8" i="98"/>
  <c r="J9" i="98"/>
  <c r="F8" i="98"/>
  <c r="F9" i="98"/>
  <c r="E9" i="96"/>
  <c r="G9" i="96"/>
  <c r="H9" i="96"/>
  <c r="I9" i="96"/>
  <c r="D9" i="96"/>
  <c r="E7" i="96"/>
  <c r="G7" i="96"/>
  <c r="H7" i="96"/>
  <c r="I7" i="96"/>
  <c r="D7" i="96"/>
  <c r="L8" i="96"/>
  <c r="L10" i="96"/>
  <c r="L11" i="96"/>
  <c r="K8" i="96"/>
  <c r="K10" i="96"/>
  <c r="K11" i="96"/>
  <c r="J8" i="96"/>
  <c r="J10" i="96"/>
  <c r="J11" i="96"/>
  <c r="F8" i="96"/>
  <c r="F7" i="96" s="1"/>
  <c r="F10" i="96"/>
  <c r="F9" i="96" s="1"/>
  <c r="F11" i="96"/>
  <c r="E6" i="97"/>
  <c r="G6" i="97"/>
  <c r="H6" i="97"/>
  <c r="I6" i="97"/>
  <c r="D6" i="97"/>
  <c r="L7" i="97"/>
  <c r="L8" i="97"/>
  <c r="K7" i="97"/>
  <c r="K8" i="97"/>
  <c r="J7" i="97"/>
  <c r="J8" i="97"/>
  <c r="F7" i="97"/>
  <c r="F8" i="97"/>
  <c r="I7" i="95"/>
  <c r="I17" i="95" s="1"/>
  <c r="K7" i="95"/>
  <c r="K17" i="95" s="1"/>
  <c r="L7" i="95"/>
  <c r="L17" i="95" s="1"/>
  <c r="M7" i="95"/>
  <c r="M17" i="95" s="1"/>
  <c r="H7" i="95"/>
  <c r="H17" i="95" s="1"/>
  <c r="S9" i="95"/>
  <c r="S10" i="95"/>
  <c r="S11" i="95"/>
  <c r="S12" i="95"/>
  <c r="S13" i="95"/>
  <c r="S14" i="95"/>
  <c r="S15" i="95"/>
  <c r="S16" i="95"/>
  <c r="S8" i="95"/>
  <c r="P8" i="95"/>
  <c r="P9" i="95"/>
  <c r="P10" i="95"/>
  <c r="P11" i="95"/>
  <c r="P12" i="95"/>
  <c r="P13" i="95"/>
  <c r="P14" i="95"/>
  <c r="P15" i="95"/>
  <c r="P16" i="95"/>
  <c r="O8" i="95"/>
  <c r="O9" i="95"/>
  <c r="O10" i="95"/>
  <c r="O11" i="95"/>
  <c r="O12" i="95"/>
  <c r="O13" i="95"/>
  <c r="O14" i="95"/>
  <c r="O15" i="95"/>
  <c r="O16" i="95"/>
  <c r="N8" i="95"/>
  <c r="N9" i="95"/>
  <c r="N10" i="95"/>
  <c r="N11" i="95"/>
  <c r="N12" i="95"/>
  <c r="N13" i="95"/>
  <c r="N14" i="95"/>
  <c r="N15" i="95"/>
  <c r="N16" i="95"/>
  <c r="J8" i="95"/>
  <c r="J9" i="95"/>
  <c r="J10" i="95"/>
  <c r="J11" i="95"/>
  <c r="J12" i="95"/>
  <c r="J13" i="95"/>
  <c r="J14" i="95"/>
  <c r="J15" i="95"/>
  <c r="J16" i="95"/>
  <c r="E7" i="94"/>
  <c r="E11" i="94" s="1"/>
  <c r="G7" i="94"/>
  <c r="H7" i="94"/>
  <c r="H11" i="94" s="1"/>
  <c r="I7" i="94"/>
  <c r="I11" i="94" s="1"/>
  <c r="D7" i="94"/>
  <c r="D11" i="94" s="1"/>
  <c r="L8" i="94"/>
  <c r="L9" i="94"/>
  <c r="L10" i="94"/>
  <c r="K8" i="94"/>
  <c r="K9" i="94"/>
  <c r="K10" i="94"/>
  <c r="J8" i="94"/>
  <c r="J9" i="94"/>
  <c r="J10" i="94"/>
  <c r="F8" i="94"/>
  <c r="F9" i="94"/>
  <c r="F10" i="94"/>
  <c r="E7" i="92"/>
  <c r="G7" i="92"/>
  <c r="H7" i="92"/>
  <c r="I7" i="92"/>
  <c r="D7" i="92"/>
  <c r="L8" i="92"/>
  <c r="L10" i="92"/>
  <c r="K8" i="92"/>
  <c r="K10" i="92"/>
  <c r="J8" i="92"/>
  <c r="J10" i="92"/>
  <c r="F8" i="92"/>
  <c r="F7" i="92" s="1"/>
  <c r="F10" i="92"/>
  <c r="E6" i="93"/>
  <c r="G6" i="93"/>
  <c r="H6" i="93"/>
  <c r="I6" i="93"/>
  <c r="D6" i="93"/>
  <c r="L7" i="93"/>
  <c r="L8" i="93"/>
  <c r="L9" i="93"/>
  <c r="L10" i="93"/>
  <c r="L11" i="93"/>
  <c r="L12" i="93"/>
  <c r="L13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K7" i="93"/>
  <c r="K8" i="93"/>
  <c r="K9" i="93"/>
  <c r="K10" i="93"/>
  <c r="K11" i="93"/>
  <c r="K12" i="93"/>
  <c r="K13" i="93"/>
  <c r="K14" i="93"/>
  <c r="K15" i="93"/>
  <c r="K16" i="93"/>
  <c r="K17" i="93"/>
  <c r="K18" i="93"/>
  <c r="K19" i="93"/>
  <c r="K20" i="93"/>
  <c r="K21" i="93"/>
  <c r="K22" i="93"/>
  <c r="K23" i="93"/>
  <c r="K24" i="93"/>
  <c r="K25" i="93"/>
  <c r="K26" i="93"/>
  <c r="K27" i="93"/>
  <c r="K28" i="93"/>
  <c r="K29" i="93"/>
  <c r="K30" i="93"/>
  <c r="J7" i="93"/>
  <c r="J8" i="93"/>
  <c r="J9" i="93"/>
  <c r="J10" i="93"/>
  <c r="J11" i="93"/>
  <c r="J12" i="93"/>
  <c r="J13" i="93"/>
  <c r="J14" i="93"/>
  <c r="J15" i="93"/>
  <c r="J16" i="93"/>
  <c r="J17" i="93"/>
  <c r="J18" i="93"/>
  <c r="J19" i="93"/>
  <c r="J20" i="93"/>
  <c r="J21" i="93"/>
  <c r="J22" i="93"/>
  <c r="J23" i="93"/>
  <c r="J24" i="93"/>
  <c r="J25" i="93"/>
  <c r="J26" i="93"/>
  <c r="J27" i="93"/>
  <c r="J28" i="93"/>
  <c r="J29" i="93"/>
  <c r="J30" i="93"/>
  <c r="F7" i="93"/>
  <c r="F8" i="93"/>
  <c r="F9" i="93"/>
  <c r="F10" i="93"/>
  <c r="F11" i="93"/>
  <c r="F12" i="93"/>
  <c r="F13" i="93"/>
  <c r="F14" i="93"/>
  <c r="F15" i="93"/>
  <c r="F16" i="93"/>
  <c r="F17" i="93"/>
  <c r="F18" i="93"/>
  <c r="F19" i="93"/>
  <c r="F20" i="93"/>
  <c r="F21" i="93"/>
  <c r="F22" i="93"/>
  <c r="F23" i="93"/>
  <c r="F24" i="93"/>
  <c r="F25" i="93"/>
  <c r="F26" i="93"/>
  <c r="F27" i="93"/>
  <c r="F28" i="93"/>
  <c r="F29" i="93"/>
  <c r="F30" i="93"/>
  <c r="I7" i="91"/>
  <c r="I21" i="91" s="1"/>
  <c r="K7" i="91"/>
  <c r="L7" i="91"/>
  <c r="L21" i="91" s="1"/>
  <c r="M7" i="91"/>
  <c r="M21" i="91" s="1"/>
  <c r="H7" i="91"/>
  <c r="H21" i="91" s="1"/>
  <c r="S9" i="91"/>
  <c r="S10" i="91"/>
  <c r="S11" i="91"/>
  <c r="S12" i="91"/>
  <c r="S13" i="91"/>
  <c r="S14" i="91"/>
  <c r="S15" i="91"/>
  <c r="S16" i="91"/>
  <c r="S17" i="91"/>
  <c r="S18" i="91"/>
  <c r="S19" i="91"/>
  <c r="S20" i="91"/>
  <c r="S8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O8" i="91"/>
  <c r="O9" i="91"/>
  <c r="O10" i="91"/>
  <c r="O11" i="91"/>
  <c r="O12" i="91"/>
  <c r="O13" i="91"/>
  <c r="O14" i="91"/>
  <c r="O15" i="91"/>
  <c r="O16" i="91"/>
  <c r="O17" i="91"/>
  <c r="O18" i="91"/>
  <c r="O19" i="91"/>
  <c r="O20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J8" i="91"/>
  <c r="J9" i="91"/>
  <c r="J10" i="91"/>
  <c r="J11" i="91"/>
  <c r="J12" i="91"/>
  <c r="J13" i="91"/>
  <c r="J14" i="91"/>
  <c r="J15" i="91"/>
  <c r="J16" i="91"/>
  <c r="J17" i="91"/>
  <c r="J18" i="91"/>
  <c r="J19" i="91"/>
  <c r="J20" i="91"/>
  <c r="E7" i="90"/>
  <c r="E14" i="90" s="1"/>
  <c r="G7" i="90"/>
  <c r="G14" i="90" s="1"/>
  <c r="H7" i="90"/>
  <c r="H14" i="90" s="1"/>
  <c r="I7" i="90"/>
  <c r="I14" i="90" s="1"/>
  <c r="D7" i="90"/>
  <c r="D14" i="90" s="1"/>
  <c r="L8" i="90"/>
  <c r="L9" i="90"/>
  <c r="L10" i="90"/>
  <c r="L11" i="90"/>
  <c r="L12" i="90"/>
  <c r="L13" i="90"/>
  <c r="K8" i="90"/>
  <c r="K9" i="90"/>
  <c r="K10" i="90"/>
  <c r="K11" i="90"/>
  <c r="K12" i="90"/>
  <c r="K13" i="90"/>
  <c r="J8" i="90"/>
  <c r="J9" i="90"/>
  <c r="J10" i="90"/>
  <c r="J11" i="90"/>
  <c r="J12" i="90"/>
  <c r="J13" i="90"/>
  <c r="F8" i="90"/>
  <c r="F9" i="90"/>
  <c r="F10" i="90"/>
  <c r="F11" i="90"/>
  <c r="F12" i="90"/>
  <c r="F13" i="90"/>
  <c r="E9" i="88"/>
  <c r="G9" i="88"/>
  <c r="H9" i="88"/>
  <c r="I9" i="88"/>
  <c r="D9" i="88"/>
  <c r="E7" i="88"/>
  <c r="G7" i="88"/>
  <c r="H7" i="88"/>
  <c r="I7" i="88"/>
  <c r="D7" i="88"/>
  <c r="L8" i="88"/>
  <c r="L10" i="88"/>
  <c r="L11" i="88"/>
  <c r="L12" i="88"/>
  <c r="L13" i="88"/>
  <c r="L14" i="88"/>
  <c r="L15" i="88"/>
  <c r="L16" i="88"/>
  <c r="L17" i="88"/>
  <c r="L18" i="88"/>
  <c r="L19" i="88"/>
  <c r="K8" i="88"/>
  <c r="K10" i="88"/>
  <c r="K11" i="88"/>
  <c r="K12" i="88"/>
  <c r="K13" i="88"/>
  <c r="K14" i="88"/>
  <c r="K15" i="88"/>
  <c r="K16" i="88"/>
  <c r="K17" i="88"/>
  <c r="K18" i="88"/>
  <c r="K19" i="88"/>
  <c r="J8" i="88"/>
  <c r="J10" i="88"/>
  <c r="J11" i="88"/>
  <c r="J12" i="88"/>
  <c r="J13" i="88"/>
  <c r="J14" i="88"/>
  <c r="J15" i="88"/>
  <c r="J16" i="88"/>
  <c r="J17" i="88"/>
  <c r="J18" i="88"/>
  <c r="J19" i="88"/>
  <c r="F8" i="88"/>
  <c r="F7" i="88" s="1"/>
  <c r="F10" i="88"/>
  <c r="F11" i="88"/>
  <c r="F12" i="88"/>
  <c r="F13" i="88"/>
  <c r="F14" i="88"/>
  <c r="F15" i="88"/>
  <c r="F16" i="88"/>
  <c r="F17" i="88"/>
  <c r="F18" i="88"/>
  <c r="F19" i="88"/>
  <c r="E6" i="89"/>
  <c r="G6" i="89"/>
  <c r="H6" i="89"/>
  <c r="I6" i="89"/>
  <c r="D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K7" i="89"/>
  <c r="K8" i="89"/>
  <c r="K9" i="89"/>
  <c r="K10" i="89"/>
  <c r="K11" i="89"/>
  <c r="K12" i="89"/>
  <c r="K13" i="89"/>
  <c r="K14" i="89"/>
  <c r="K15" i="89"/>
  <c r="K16" i="89"/>
  <c r="K17" i="89"/>
  <c r="K18" i="89"/>
  <c r="K19" i="89"/>
  <c r="K20" i="89"/>
  <c r="K21" i="89"/>
  <c r="K22" i="89"/>
  <c r="K23" i="89"/>
  <c r="K24" i="89"/>
  <c r="K25" i="89"/>
  <c r="K26" i="89"/>
  <c r="K27" i="89"/>
  <c r="K28" i="89"/>
  <c r="J7" i="89"/>
  <c r="J8" i="89"/>
  <c r="J9" i="89"/>
  <c r="J10" i="89"/>
  <c r="J11" i="89"/>
  <c r="J12" i="89"/>
  <c r="J13" i="89"/>
  <c r="J14" i="89"/>
  <c r="J15" i="89"/>
  <c r="J16" i="89"/>
  <c r="J17" i="89"/>
  <c r="J18" i="89"/>
  <c r="J19" i="89"/>
  <c r="J20" i="89"/>
  <c r="J21" i="89"/>
  <c r="J22" i="89"/>
  <c r="J23" i="89"/>
  <c r="J24" i="89"/>
  <c r="J25" i="89"/>
  <c r="J26" i="89"/>
  <c r="J27" i="89"/>
  <c r="J28" i="89"/>
  <c r="F7" i="89"/>
  <c r="F8" i="89"/>
  <c r="F9" i="89"/>
  <c r="F10" i="89"/>
  <c r="F11" i="89"/>
  <c r="F12" i="89"/>
  <c r="F13" i="89"/>
  <c r="F14" i="89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I7" i="87"/>
  <c r="I23" i="87" s="1"/>
  <c r="K7" i="87"/>
  <c r="L7" i="87"/>
  <c r="L23" i="87" s="1"/>
  <c r="M7" i="87"/>
  <c r="M23" i="87" s="1"/>
  <c r="H7" i="87"/>
  <c r="H23" i="87" s="1"/>
  <c r="S9" i="87"/>
  <c r="S10" i="87"/>
  <c r="S11" i="87"/>
  <c r="S12" i="87"/>
  <c r="S13" i="87"/>
  <c r="S14" i="87"/>
  <c r="S15" i="87"/>
  <c r="S16" i="87"/>
  <c r="S17" i="87"/>
  <c r="S18" i="87"/>
  <c r="S19" i="87"/>
  <c r="S20" i="87"/>
  <c r="S21" i="87"/>
  <c r="S22" i="87"/>
  <c r="S8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P20" i="87"/>
  <c r="P21" i="87"/>
  <c r="P22" i="87"/>
  <c r="O8" i="87"/>
  <c r="O9" i="87"/>
  <c r="O10" i="87"/>
  <c r="O11" i="87"/>
  <c r="O12" i="87"/>
  <c r="O13" i="87"/>
  <c r="O14" i="87"/>
  <c r="O15" i="87"/>
  <c r="O16" i="87"/>
  <c r="O17" i="87"/>
  <c r="O18" i="87"/>
  <c r="O19" i="87"/>
  <c r="O20" i="87"/>
  <c r="O21" i="87"/>
  <c r="O22" i="87"/>
  <c r="N8" i="87"/>
  <c r="N9" i="87"/>
  <c r="N10" i="87"/>
  <c r="N11" i="87"/>
  <c r="N12" i="87"/>
  <c r="N13" i="87"/>
  <c r="N14" i="87"/>
  <c r="N15" i="87"/>
  <c r="N16" i="87"/>
  <c r="N17" i="87"/>
  <c r="N18" i="87"/>
  <c r="N19" i="87"/>
  <c r="N20" i="87"/>
  <c r="N21" i="87"/>
  <c r="N22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J22" i="87"/>
  <c r="E7" i="86"/>
  <c r="E14" i="86" s="1"/>
  <c r="G7" i="86"/>
  <c r="G14" i="86" s="1"/>
  <c r="H7" i="86"/>
  <c r="H14" i="86" s="1"/>
  <c r="I7" i="86"/>
  <c r="I14" i="86" s="1"/>
  <c r="D7" i="86"/>
  <c r="D14" i="86" s="1"/>
  <c r="L8" i="86"/>
  <c r="L9" i="86"/>
  <c r="L10" i="86"/>
  <c r="L11" i="86"/>
  <c r="L12" i="86"/>
  <c r="L13" i="86"/>
  <c r="K8" i="86"/>
  <c r="K9" i="86"/>
  <c r="K10" i="86"/>
  <c r="K11" i="86"/>
  <c r="K12" i="86"/>
  <c r="K13" i="86"/>
  <c r="J8" i="86"/>
  <c r="J9" i="86"/>
  <c r="J10" i="86"/>
  <c r="J11" i="86"/>
  <c r="J12" i="86"/>
  <c r="J13" i="86"/>
  <c r="F8" i="86"/>
  <c r="F9" i="86"/>
  <c r="F10" i="86"/>
  <c r="F11" i="86"/>
  <c r="F12" i="86"/>
  <c r="F13" i="86"/>
  <c r="E14" i="84"/>
  <c r="G14" i="84"/>
  <c r="H14" i="84"/>
  <c r="I14" i="84"/>
  <c r="D14" i="84"/>
  <c r="E7" i="84"/>
  <c r="G7" i="84"/>
  <c r="H7" i="84"/>
  <c r="I7" i="84"/>
  <c r="D7" i="84"/>
  <c r="L8" i="84"/>
  <c r="L9" i="84"/>
  <c r="L10" i="84"/>
  <c r="L11" i="84"/>
  <c r="L12" i="84"/>
  <c r="L13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K8" i="84"/>
  <c r="K9" i="84"/>
  <c r="K10" i="84"/>
  <c r="K11" i="84"/>
  <c r="K12" i="84"/>
  <c r="K13" i="84"/>
  <c r="K15" i="84"/>
  <c r="K16" i="84"/>
  <c r="K17" i="84"/>
  <c r="K18" i="84"/>
  <c r="K19" i="84"/>
  <c r="K20" i="84"/>
  <c r="K21" i="84"/>
  <c r="K22" i="84"/>
  <c r="K23" i="84"/>
  <c r="K24" i="84"/>
  <c r="K25" i="84"/>
  <c r="K26" i="84"/>
  <c r="K27" i="84"/>
  <c r="K28" i="84"/>
  <c r="K29" i="84"/>
  <c r="K30" i="84"/>
  <c r="K31" i="84"/>
  <c r="K32" i="84"/>
  <c r="K33" i="84"/>
  <c r="K34" i="84"/>
  <c r="J8" i="84"/>
  <c r="J9" i="84"/>
  <c r="J10" i="84"/>
  <c r="J11" i="84"/>
  <c r="J12" i="84"/>
  <c r="J13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F8" i="84"/>
  <c r="F9" i="84"/>
  <c r="F10" i="84"/>
  <c r="F11" i="84"/>
  <c r="F12" i="84"/>
  <c r="F13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E6" i="85"/>
  <c r="G6" i="85"/>
  <c r="H6" i="85"/>
  <c r="I6" i="85"/>
  <c r="D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L27" i="85"/>
  <c r="L28" i="85"/>
  <c r="L29" i="85"/>
  <c r="K7" i="85"/>
  <c r="K8" i="85"/>
  <c r="K9" i="85"/>
  <c r="K10" i="85"/>
  <c r="K11" i="85"/>
  <c r="K12" i="85"/>
  <c r="K13" i="85"/>
  <c r="K14" i="85"/>
  <c r="K15" i="85"/>
  <c r="K16" i="85"/>
  <c r="K17" i="85"/>
  <c r="K18" i="85"/>
  <c r="K19" i="85"/>
  <c r="K20" i="85"/>
  <c r="K21" i="85"/>
  <c r="K22" i="85"/>
  <c r="K23" i="85"/>
  <c r="K24" i="85"/>
  <c r="K25" i="85"/>
  <c r="K26" i="85"/>
  <c r="K27" i="85"/>
  <c r="K28" i="85"/>
  <c r="K29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I7" i="83"/>
  <c r="I14" i="83" s="1"/>
  <c r="K7" i="83"/>
  <c r="K14" i="83" s="1"/>
  <c r="L7" i="83"/>
  <c r="L14" i="83" s="1"/>
  <c r="M7" i="83"/>
  <c r="M14" i="83" s="1"/>
  <c r="H7" i="83"/>
  <c r="H14" i="83" s="1"/>
  <c r="S9" i="83"/>
  <c r="S10" i="83"/>
  <c r="S11" i="83"/>
  <c r="S12" i="83"/>
  <c r="S13" i="83"/>
  <c r="S8" i="83"/>
  <c r="P8" i="83"/>
  <c r="P9" i="83"/>
  <c r="P10" i="83"/>
  <c r="P11" i="83"/>
  <c r="P12" i="83"/>
  <c r="P13" i="83"/>
  <c r="O8" i="83"/>
  <c r="O9" i="83"/>
  <c r="O10" i="83"/>
  <c r="O11" i="83"/>
  <c r="O12" i="83"/>
  <c r="O13" i="83"/>
  <c r="N8" i="83"/>
  <c r="N9" i="83"/>
  <c r="N10" i="83"/>
  <c r="N11" i="83"/>
  <c r="N12" i="83"/>
  <c r="N13" i="83"/>
  <c r="J8" i="83"/>
  <c r="J9" i="83"/>
  <c r="J10" i="83"/>
  <c r="J11" i="83"/>
  <c r="J12" i="83"/>
  <c r="J13" i="83"/>
  <c r="E7" i="82"/>
  <c r="E10" i="82" s="1"/>
  <c r="G7" i="82"/>
  <c r="H7" i="82"/>
  <c r="H10" i="82" s="1"/>
  <c r="I7" i="82"/>
  <c r="I10" i="82" s="1"/>
  <c r="D7" i="82"/>
  <c r="D10" i="82" s="1"/>
  <c r="L8" i="82"/>
  <c r="L9" i="82"/>
  <c r="K8" i="82"/>
  <c r="K9" i="82"/>
  <c r="J8" i="82"/>
  <c r="J9" i="82"/>
  <c r="F8" i="82"/>
  <c r="F9" i="82"/>
  <c r="E7" i="80"/>
  <c r="G7" i="80"/>
  <c r="H7" i="80"/>
  <c r="I7" i="80"/>
  <c r="D7" i="80"/>
  <c r="L8" i="80"/>
  <c r="L10" i="80"/>
  <c r="K8" i="80"/>
  <c r="K10" i="80"/>
  <c r="J8" i="80"/>
  <c r="J10" i="80"/>
  <c r="F8" i="80"/>
  <c r="F7" i="80" s="1"/>
  <c r="F10" i="80"/>
  <c r="E6" i="81"/>
  <c r="G6" i="81"/>
  <c r="H6" i="81"/>
  <c r="I6" i="81"/>
  <c r="D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K7" i="81"/>
  <c r="K8" i="81"/>
  <c r="K9" i="81"/>
  <c r="K10" i="81"/>
  <c r="K11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J7" i="81"/>
  <c r="J8" i="81"/>
  <c r="J9" i="81"/>
  <c r="J10" i="81"/>
  <c r="J11" i="81"/>
  <c r="J12" i="81"/>
  <c r="J13" i="81"/>
  <c r="J14" i="81"/>
  <c r="J15" i="81"/>
  <c r="J16" i="81"/>
  <c r="J17" i="81"/>
  <c r="J18" i="81"/>
  <c r="J19" i="81"/>
  <c r="J20" i="81"/>
  <c r="J21" i="81"/>
  <c r="J22" i="81"/>
  <c r="J23" i="81"/>
  <c r="J24" i="81"/>
  <c r="J25" i="81"/>
  <c r="J26" i="8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I7" i="79"/>
  <c r="I19" i="79" s="1"/>
  <c r="K7" i="79"/>
  <c r="L7" i="79"/>
  <c r="L19" i="79" s="1"/>
  <c r="M7" i="79"/>
  <c r="M19" i="79" s="1"/>
  <c r="H7" i="79"/>
  <c r="H19" i="79" s="1"/>
  <c r="S9" i="79"/>
  <c r="S10" i="79"/>
  <c r="S11" i="79"/>
  <c r="S12" i="79"/>
  <c r="S13" i="79"/>
  <c r="S14" i="79"/>
  <c r="S15" i="79"/>
  <c r="S16" i="79"/>
  <c r="S17" i="79"/>
  <c r="S18" i="79"/>
  <c r="S8" i="79"/>
  <c r="P8" i="79"/>
  <c r="P9" i="79"/>
  <c r="P10" i="79"/>
  <c r="P11" i="79"/>
  <c r="P12" i="79"/>
  <c r="P13" i="79"/>
  <c r="P14" i="79"/>
  <c r="P15" i="79"/>
  <c r="P16" i="79"/>
  <c r="P17" i="79"/>
  <c r="P18" i="79"/>
  <c r="O8" i="79"/>
  <c r="O9" i="79"/>
  <c r="O10" i="79"/>
  <c r="O11" i="79"/>
  <c r="O12" i="79"/>
  <c r="O13" i="79"/>
  <c r="O14" i="79"/>
  <c r="O15" i="79"/>
  <c r="O16" i="79"/>
  <c r="O17" i="79"/>
  <c r="O18" i="79"/>
  <c r="N8" i="79"/>
  <c r="N9" i="79"/>
  <c r="N10" i="79"/>
  <c r="N11" i="79"/>
  <c r="N12" i="79"/>
  <c r="N13" i="79"/>
  <c r="N14" i="79"/>
  <c r="N15" i="79"/>
  <c r="N16" i="79"/>
  <c r="N17" i="79"/>
  <c r="N18" i="79"/>
  <c r="J8" i="79"/>
  <c r="J9" i="79"/>
  <c r="J10" i="79"/>
  <c r="J11" i="79"/>
  <c r="J12" i="79"/>
  <c r="J13" i="79"/>
  <c r="J14" i="79"/>
  <c r="J15" i="79"/>
  <c r="J16" i="79"/>
  <c r="J17" i="79"/>
  <c r="J18" i="79"/>
  <c r="E7" i="78"/>
  <c r="E12" i="78" s="1"/>
  <c r="G7" i="78"/>
  <c r="H7" i="78"/>
  <c r="H12" i="78" s="1"/>
  <c r="I7" i="78"/>
  <c r="I12" i="78" s="1"/>
  <c r="D7" i="78"/>
  <c r="D12" i="78" s="1"/>
  <c r="L8" i="78"/>
  <c r="L9" i="78"/>
  <c r="L10" i="78"/>
  <c r="L11" i="78"/>
  <c r="K8" i="78"/>
  <c r="K9" i="78"/>
  <c r="K10" i="78"/>
  <c r="K11" i="78"/>
  <c r="J8" i="78"/>
  <c r="J9" i="78"/>
  <c r="J10" i="78"/>
  <c r="J11" i="78"/>
  <c r="F8" i="78"/>
  <c r="F9" i="78"/>
  <c r="F10" i="78"/>
  <c r="F11" i="78"/>
  <c r="E9" i="76"/>
  <c r="G9" i="76"/>
  <c r="H9" i="76"/>
  <c r="I9" i="76"/>
  <c r="D9" i="76"/>
  <c r="E7" i="76"/>
  <c r="G7" i="76"/>
  <c r="H7" i="76"/>
  <c r="I7" i="76"/>
  <c r="D7" i="76"/>
  <c r="L8" i="76"/>
  <c r="L10" i="76"/>
  <c r="L11" i="76"/>
  <c r="L12" i="76"/>
  <c r="L13" i="76"/>
  <c r="L14" i="76"/>
  <c r="L15" i="76"/>
  <c r="K8" i="76"/>
  <c r="K10" i="76"/>
  <c r="K11" i="76"/>
  <c r="K12" i="76"/>
  <c r="K13" i="76"/>
  <c r="K14" i="76"/>
  <c r="K15" i="76"/>
  <c r="J8" i="76"/>
  <c r="J10" i="76"/>
  <c r="J11" i="76"/>
  <c r="J12" i="76"/>
  <c r="J13" i="76"/>
  <c r="J14" i="76"/>
  <c r="J15" i="76"/>
  <c r="F8" i="76"/>
  <c r="F7" i="76" s="1"/>
  <c r="F10" i="76"/>
  <c r="F11" i="76"/>
  <c r="F12" i="76"/>
  <c r="F13" i="76"/>
  <c r="F14" i="76"/>
  <c r="F15" i="76"/>
  <c r="E6" i="77"/>
  <c r="G6" i="77"/>
  <c r="H6" i="77"/>
  <c r="I6" i="77"/>
  <c r="D6" i="77"/>
  <c r="L7" i="77"/>
  <c r="L8" i="77"/>
  <c r="L9" i="77"/>
  <c r="L10" i="77"/>
  <c r="L11" i="77"/>
  <c r="L12" i="77"/>
  <c r="L13" i="77"/>
  <c r="L14" i="77"/>
  <c r="L15" i="77"/>
  <c r="L16" i="77"/>
  <c r="L17" i="77"/>
  <c r="K7" i="77"/>
  <c r="K8" i="77"/>
  <c r="K9" i="77"/>
  <c r="K10" i="77"/>
  <c r="K11" i="77"/>
  <c r="K12" i="77"/>
  <c r="K13" i="77"/>
  <c r="K14" i="77"/>
  <c r="K15" i="77"/>
  <c r="K16" i="77"/>
  <c r="K17" i="77"/>
  <c r="J7" i="77"/>
  <c r="J8" i="77"/>
  <c r="J9" i="77"/>
  <c r="J10" i="77"/>
  <c r="J11" i="77"/>
  <c r="J12" i="77"/>
  <c r="J13" i="77"/>
  <c r="J14" i="77"/>
  <c r="J15" i="77"/>
  <c r="J16" i="77"/>
  <c r="J17" i="77"/>
  <c r="F7" i="77"/>
  <c r="F8" i="77"/>
  <c r="F9" i="77"/>
  <c r="F10" i="77"/>
  <c r="F11" i="77"/>
  <c r="F12" i="77"/>
  <c r="F13" i="77"/>
  <c r="F14" i="77"/>
  <c r="F15" i="77"/>
  <c r="F16" i="77"/>
  <c r="F17" i="77"/>
  <c r="I7" i="75"/>
  <c r="I26" i="75" s="1"/>
  <c r="K7" i="75"/>
  <c r="L7" i="75"/>
  <c r="L26" i="75" s="1"/>
  <c r="M7" i="75"/>
  <c r="M26" i="75" s="1"/>
  <c r="H7" i="75"/>
  <c r="H26" i="75" s="1"/>
  <c r="S9" i="75"/>
  <c r="S10" i="75"/>
  <c r="S11" i="75"/>
  <c r="S12" i="75"/>
  <c r="S13" i="75"/>
  <c r="S14" i="75"/>
  <c r="S15" i="75"/>
  <c r="S16" i="75"/>
  <c r="S17" i="75"/>
  <c r="S18" i="75"/>
  <c r="S19" i="75"/>
  <c r="S20" i="75"/>
  <c r="S21" i="75"/>
  <c r="S22" i="75"/>
  <c r="S23" i="75"/>
  <c r="S24" i="75"/>
  <c r="S25" i="75"/>
  <c r="S8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O8" i="75"/>
  <c r="O9" i="75"/>
  <c r="O10" i="75"/>
  <c r="O11" i="75"/>
  <c r="O12" i="75"/>
  <c r="O13" i="75"/>
  <c r="O14" i="75"/>
  <c r="O15" i="75"/>
  <c r="O16" i="75"/>
  <c r="O17" i="75"/>
  <c r="O18" i="75"/>
  <c r="O19" i="75"/>
  <c r="O20" i="75"/>
  <c r="O21" i="75"/>
  <c r="O22" i="75"/>
  <c r="O23" i="75"/>
  <c r="O24" i="75"/>
  <c r="O25" i="75"/>
  <c r="N8" i="75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N22" i="75"/>
  <c r="N23" i="75"/>
  <c r="N24" i="75"/>
  <c r="N25" i="75"/>
  <c r="J8" i="75"/>
  <c r="J9" i="75"/>
  <c r="J10" i="75"/>
  <c r="J11" i="75"/>
  <c r="J12" i="75"/>
  <c r="J13" i="75"/>
  <c r="J14" i="75"/>
  <c r="J15" i="75"/>
  <c r="J16" i="75"/>
  <c r="J17" i="75"/>
  <c r="J18" i="75"/>
  <c r="J19" i="75"/>
  <c r="J20" i="75"/>
  <c r="J21" i="75"/>
  <c r="J22" i="75"/>
  <c r="J23" i="75"/>
  <c r="J24" i="75"/>
  <c r="J25" i="75"/>
  <c r="E7" i="74"/>
  <c r="E13" i="74" s="1"/>
  <c r="G7" i="74"/>
  <c r="G13" i="74" s="1"/>
  <c r="H7" i="74"/>
  <c r="H13" i="74" s="1"/>
  <c r="I7" i="74"/>
  <c r="I13" i="74" s="1"/>
  <c r="D7" i="74"/>
  <c r="D13" i="74" s="1"/>
  <c r="L8" i="74"/>
  <c r="L9" i="74"/>
  <c r="L10" i="74"/>
  <c r="L11" i="74"/>
  <c r="L12" i="74"/>
  <c r="K8" i="74"/>
  <c r="K9" i="74"/>
  <c r="K10" i="74"/>
  <c r="K11" i="74"/>
  <c r="K12" i="74"/>
  <c r="J8" i="74"/>
  <c r="J9" i="74"/>
  <c r="J10" i="74"/>
  <c r="J11" i="74"/>
  <c r="J12" i="74"/>
  <c r="F8" i="74"/>
  <c r="F9" i="74"/>
  <c r="F10" i="74"/>
  <c r="F11" i="74"/>
  <c r="F12" i="74"/>
  <c r="E9" i="72"/>
  <c r="G9" i="72"/>
  <c r="H9" i="72"/>
  <c r="I9" i="72"/>
  <c r="D9" i="72"/>
  <c r="E7" i="72"/>
  <c r="G7" i="72"/>
  <c r="H7" i="72"/>
  <c r="I7" i="72"/>
  <c r="D7" i="72"/>
  <c r="L8" i="72"/>
  <c r="L10" i="72"/>
  <c r="L11" i="72"/>
  <c r="L12" i="72"/>
  <c r="L13" i="72"/>
  <c r="L14" i="72"/>
  <c r="L15" i="72"/>
  <c r="L16" i="72"/>
  <c r="L17" i="72"/>
  <c r="L18" i="72"/>
  <c r="K8" i="72"/>
  <c r="K10" i="72"/>
  <c r="K11" i="72"/>
  <c r="K12" i="72"/>
  <c r="K13" i="72"/>
  <c r="K14" i="72"/>
  <c r="K15" i="72"/>
  <c r="K16" i="72"/>
  <c r="K17" i="72"/>
  <c r="K18" i="72"/>
  <c r="J8" i="72"/>
  <c r="J10" i="72"/>
  <c r="J11" i="72"/>
  <c r="J12" i="72"/>
  <c r="J13" i="72"/>
  <c r="J14" i="72"/>
  <c r="J15" i="72"/>
  <c r="J16" i="72"/>
  <c r="J17" i="72"/>
  <c r="J18" i="72"/>
  <c r="F8" i="72"/>
  <c r="F7" i="72" s="1"/>
  <c r="F10" i="72"/>
  <c r="F11" i="72"/>
  <c r="F12" i="72"/>
  <c r="F13" i="72"/>
  <c r="F14" i="72"/>
  <c r="F15" i="72"/>
  <c r="F16" i="72"/>
  <c r="F17" i="72"/>
  <c r="F18" i="72"/>
  <c r="E6" i="73"/>
  <c r="G6" i="73"/>
  <c r="H6" i="73"/>
  <c r="I6" i="73"/>
  <c r="D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K7" i="73"/>
  <c r="K8" i="73"/>
  <c r="K9" i="73"/>
  <c r="K10" i="73"/>
  <c r="K11" i="73"/>
  <c r="K12" i="73"/>
  <c r="K13" i="73"/>
  <c r="K14" i="73"/>
  <c r="K15" i="73"/>
  <c r="K16" i="73"/>
  <c r="K17" i="73"/>
  <c r="K18" i="73"/>
  <c r="K19" i="73"/>
  <c r="K20" i="73"/>
  <c r="K21" i="73"/>
  <c r="K22" i="73"/>
  <c r="K23" i="73"/>
  <c r="K24" i="73"/>
  <c r="K25" i="73"/>
  <c r="K26" i="73"/>
  <c r="K27" i="73"/>
  <c r="K28" i="73"/>
  <c r="K29" i="73"/>
  <c r="K30" i="73"/>
  <c r="K31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I7" i="71"/>
  <c r="I15" i="71" s="1"/>
  <c r="K7" i="71"/>
  <c r="L7" i="71"/>
  <c r="L15" i="71" s="1"/>
  <c r="M7" i="71"/>
  <c r="M15" i="71" s="1"/>
  <c r="H7" i="71"/>
  <c r="H15" i="71" s="1"/>
  <c r="S9" i="71"/>
  <c r="S10" i="71"/>
  <c r="S11" i="71"/>
  <c r="S12" i="71"/>
  <c r="S13" i="71"/>
  <c r="S14" i="71"/>
  <c r="S8" i="71"/>
  <c r="P8" i="71"/>
  <c r="P9" i="71"/>
  <c r="P10" i="71"/>
  <c r="P11" i="71"/>
  <c r="P12" i="71"/>
  <c r="P13" i="71"/>
  <c r="P14" i="71"/>
  <c r="O8" i="71"/>
  <c r="O9" i="71"/>
  <c r="O10" i="71"/>
  <c r="O11" i="71"/>
  <c r="O12" i="71"/>
  <c r="O13" i="71"/>
  <c r="O14" i="71"/>
  <c r="N8" i="71"/>
  <c r="N9" i="71"/>
  <c r="N10" i="71"/>
  <c r="N11" i="71"/>
  <c r="N12" i="71"/>
  <c r="N13" i="71"/>
  <c r="N14" i="71"/>
  <c r="J8" i="71"/>
  <c r="J9" i="71"/>
  <c r="J10" i="71"/>
  <c r="J11" i="71"/>
  <c r="J12" i="71"/>
  <c r="J13" i="71"/>
  <c r="J14" i="71"/>
  <c r="E7" i="70"/>
  <c r="E12" i="70" s="1"/>
  <c r="G7" i="70"/>
  <c r="G12" i="70" s="1"/>
  <c r="H7" i="70"/>
  <c r="H12" i="70" s="1"/>
  <c r="I7" i="70"/>
  <c r="I12" i="70" s="1"/>
  <c r="D7" i="70"/>
  <c r="D12" i="70" s="1"/>
  <c r="L8" i="70"/>
  <c r="L9" i="70"/>
  <c r="L10" i="70"/>
  <c r="L11" i="70"/>
  <c r="K8" i="70"/>
  <c r="K9" i="70"/>
  <c r="K10" i="70"/>
  <c r="K11" i="70"/>
  <c r="J8" i="70"/>
  <c r="J9" i="70"/>
  <c r="J10" i="70"/>
  <c r="J11" i="70"/>
  <c r="F8" i="70"/>
  <c r="F7" i="70" s="1"/>
  <c r="F12" i="70" s="1"/>
  <c r="F9" i="70"/>
  <c r="F10" i="70"/>
  <c r="F11" i="70"/>
  <c r="E9" i="68"/>
  <c r="G9" i="68"/>
  <c r="H9" i="68"/>
  <c r="I9" i="68"/>
  <c r="D9" i="68"/>
  <c r="E7" i="68"/>
  <c r="G7" i="68"/>
  <c r="H7" i="68"/>
  <c r="I7" i="68"/>
  <c r="D7" i="68"/>
  <c r="L8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K8" i="68"/>
  <c r="K10" i="68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J8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F8" i="68"/>
  <c r="F7" i="68" s="1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E6" i="69"/>
  <c r="G6" i="69"/>
  <c r="H6" i="69"/>
  <c r="I6" i="69"/>
  <c r="D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K7" i="69"/>
  <c r="K8" i="69"/>
  <c r="K9" i="69"/>
  <c r="K10" i="69"/>
  <c r="K11" i="69"/>
  <c r="K12" i="69"/>
  <c r="K13" i="69"/>
  <c r="K14" i="69"/>
  <c r="K15" i="69"/>
  <c r="K16" i="69"/>
  <c r="K17" i="69"/>
  <c r="K18" i="69"/>
  <c r="K19" i="69"/>
  <c r="K20" i="69"/>
  <c r="K21" i="69"/>
  <c r="K22" i="69"/>
  <c r="K23" i="69"/>
  <c r="K24" i="69"/>
  <c r="K25" i="69"/>
  <c r="K26" i="69"/>
  <c r="K27" i="69"/>
  <c r="K28" i="69"/>
  <c r="K29" i="69"/>
  <c r="K30" i="69"/>
  <c r="J7" i="69"/>
  <c r="J8" i="69"/>
  <c r="J9" i="69"/>
  <c r="J10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J30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I7" i="67"/>
  <c r="I16" i="67" s="1"/>
  <c r="K7" i="67"/>
  <c r="L7" i="67"/>
  <c r="L16" i="67" s="1"/>
  <c r="M7" i="67"/>
  <c r="M16" i="67" s="1"/>
  <c r="H7" i="67"/>
  <c r="H16" i="67" s="1"/>
  <c r="S9" i="67"/>
  <c r="S10" i="67"/>
  <c r="S11" i="67"/>
  <c r="S12" i="67"/>
  <c r="S13" i="67"/>
  <c r="S14" i="67"/>
  <c r="S15" i="67"/>
  <c r="S8" i="67"/>
  <c r="P8" i="67"/>
  <c r="P9" i="67"/>
  <c r="P10" i="67"/>
  <c r="P11" i="67"/>
  <c r="P12" i="67"/>
  <c r="P13" i="67"/>
  <c r="P14" i="67"/>
  <c r="P15" i="67"/>
  <c r="O8" i="67"/>
  <c r="O9" i="67"/>
  <c r="O10" i="67"/>
  <c r="O11" i="67"/>
  <c r="O12" i="67"/>
  <c r="O13" i="67"/>
  <c r="O14" i="67"/>
  <c r="O15" i="67"/>
  <c r="N8" i="67"/>
  <c r="N9" i="67"/>
  <c r="N10" i="67"/>
  <c r="N11" i="67"/>
  <c r="N12" i="67"/>
  <c r="N13" i="67"/>
  <c r="N14" i="67"/>
  <c r="N15" i="67"/>
  <c r="J8" i="67"/>
  <c r="J9" i="67"/>
  <c r="J10" i="67"/>
  <c r="J11" i="67"/>
  <c r="J12" i="67"/>
  <c r="J13" i="67"/>
  <c r="J14" i="67"/>
  <c r="J15" i="67"/>
  <c r="E7" i="66"/>
  <c r="E11" i="66" s="1"/>
  <c r="G7" i="66"/>
  <c r="G11" i="66" s="1"/>
  <c r="H7" i="66"/>
  <c r="H11" i="66" s="1"/>
  <c r="I7" i="66"/>
  <c r="I11" i="66" s="1"/>
  <c r="D7" i="66"/>
  <c r="D11" i="66" s="1"/>
  <c r="L8" i="66"/>
  <c r="L9" i="66"/>
  <c r="L10" i="66"/>
  <c r="K8" i="66"/>
  <c r="K9" i="66"/>
  <c r="K10" i="66"/>
  <c r="J8" i="66"/>
  <c r="J9" i="66"/>
  <c r="J10" i="66"/>
  <c r="F8" i="66"/>
  <c r="F9" i="66"/>
  <c r="F10" i="66"/>
  <c r="E10" i="64"/>
  <c r="G10" i="64"/>
  <c r="H10" i="64"/>
  <c r="I10" i="64"/>
  <c r="D10" i="64"/>
  <c r="E7" i="64"/>
  <c r="G7" i="64"/>
  <c r="H7" i="64"/>
  <c r="I7" i="64"/>
  <c r="D7" i="64"/>
  <c r="L8" i="64"/>
  <c r="L9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K8" i="64"/>
  <c r="K9" i="64"/>
  <c r="K11" i="64"/>
  <c r="K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J8" i="64"/>
  <c r="J9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F8" i="64"/>
  <c r="F7" i="64" s="1"/>
  <c r="F9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E6" i="65"/>
  <c r="G6" i="65"/>
  <c r="H6" i="65"/>
  <c r="I6" i="65"/>
  <c r="D6" i="65"/>
  <c r="L7" i="65"/>
  <c r="L8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K7" i="65"/>
  <c r="K8" i="65"/>
  <c r="K9" i="65"/>
  <c r="K10" i="65"/>
  <c r="K11" i="65"/>
  <c r="K12" i="65"/>
  <c r="K13" i="65"/>
  <c r="K14" i="65"/>
  <c r="K15" i="65"/>
  <c r="K16" i="65"/>
  <c r="K17" i="65"/>
  <c r="K18" i="65"/>
  <c r="K19" i="65"/>
  <c r="K20" i="65"/>
  <c r="K21" i="65"/>
  <c r="K22" i="65"/>
  <c r="K23" i="65"/>
  <c r="K24" i="65"/>
  <c r="K25" i="65"/>
  <c r="K26" i="65"/>
  <c r="K27" i="65"/>
  <c r="K28" i="65"/>
  <c r="K29" i="65"/>
  <c r="K30" i="65"/>
  <c r="J7" i="65"/>
  <c r="J8" i="65"/>
  <c r="J9" i="65"/>
  <c r="J10" i="65"/>
  <c r="J11" i="65"/>
  <c r="J12" i="65"/>
  <c r="J13" i="65"/>
  <c r="J14" i="65"/>
  <c r="J15" i="65"/>
  <c r="J16" i="65"/>
  <c r="J17" i="65"/>
  <c r="J18" i="65"/>
  <c r="J19" i="65"/>
  <c r="J20" i="65"/>
  <c r="J21" i="65"/>
  <c r="J22" i="65"/>
  <c r="J23" i="65"/>
  <c r="J24" i="65"/>
  <c r="J25" i="65"/>
  <c r="J26" i="65"/>
  <c r="J27" i="65"/>
  <c r="J28" i="65"/>
  <c r="J29" i="65"/>
  <c r="J30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I7" i="63"/>
  <c r="I15" i="63" s="1"/>
  <c r="K7" i="63"/>
  <c r="L7" i="63"/>
  <c r="L15" i="63" s="1"/>
  <c r="M7" i="63"/>
  <c r="M15" i="63" s="1"/>
  <c r="H7" i="63"/>
  <c r="H15" i="63" s="1"/>
  <c r="S9" i="63"/>
  <c r="S10" i="63"/>
  <c r="S11" i="63"/>
  <c r="S12" i="63"/>
  <c r="S13" i="63"/>
  <c r="S14" i="63"/>
  <c r="S8" i="63"/>
  <c r="P8" i="63"/>
  <c r="P9" i="63"/>
  <c r="P10" i="63"/>
  <c r="P11" i="63"/>
  <c r="P12" i="63"/>
  <c r="P13" i="63"/>
  <c r="P14" i="63"/>
  <c r="O8" i="63"/>
  <c r="O9" i="63"/>
  <c r="O10" i="63"/>
  <c r="O11" i="63"/>
  <c r="O12" i="63"/>
  <c r="O13" i="63"/>
  <c r="O14" i="63"/>
  <c r="N8" i="63"/>
  <c r="N9" i="63"/>
  <c r="N10" i="63"/>
  <c r="N11" i="63"/>
  <c r="N12" i="63"/>
  <c r="N13" i="63"/>
  <c r="N14" i="63"/>
  <c r="J8" i="63"/>
  <c r="J9" i="63"/>
  <c r="J10" i="63"/>
  <c r="J11" i="63"/>
  <c r="J12" i="63"/>
  <c r="J13" i="63"/>
  <c r="J14" i="63"/>
  <c r="E7" i="62"/>
  <c r="E10" i="62" s="1"/>
  <c r="G7" i="62"/>
  <c r="G10" i="62" s="1"/>
  <c r="H7" i="62"/>
  <c r="H10" i="62" s="1"/>
  <c r="I7" i="62"/>
  <c r="I10" i="62" s="1"/>
  <c r="D7" i="62"/>
  <c r="D10" i="62" s="1"/>
  <c r="L8" i="62"/>
  <c r="L9" i="62"/>
  <c r="K8" i="62"/>
  <c r="K9" i="62"/>
  <c r="J8" i="62"/>
  <c r="J9" i="62"/>
  <c r="F8" i="62"/>
  <c r="F9" i="62"/>
  <c r="E9" i="60"/>
  <c r="G9" i="60"/>
  <c r="H9" i="60"/>
  <c r="I9" i="60"/>
  <c r="D9" i="60"/>
  <c r="E7" i="60"/>
  <c r="G7" i="60"/>
  <c r="H7" i="60"/>
  <c r="I7" i="60"/>
  <c r="D7" i="60"/>
  <c r="L8" i="60"/>
  <c r="L10" i="60"/>
  <c r="L11" i="60"/>
  <c r="L12" i="60"/>
  <c r="L13" i="60"/>
  <c r="L14" i="60"/>
  <c r="L15" i="60"/>
  <c r="L16" i="60"/>
  <c r="L17" i="60"/>
  <c r="L18" i="60"/>
  <c r="L19" i="60"/>
  <c r="L20" i="60"/>
  <c r="K8" i="60"/>
  <c r="K10" i="60"/>
  <c r="K11" i="60"/>
  <c r="K12" i="60"/>
  <c r="K13" i="60"/>
  <c r="K14" i="60"/>
  <c r="K15" i="60"/>
  <c r="K16" i="60"/>
  <c r="K17" i="60"/>
  <c r="K18" i="60"/>
  <c r="K19" i="60"/>
  <c r="K20" i="60"/>
  <c r="J8" i="60"/>
  <c r="J10" i="60"/>
  <c r="J11" i="60"/>
  <c r="J12" i="60"/>
  <c r="J13" i="60"/>
  <c r="J14" i="60"/>
  <c r="J15" i="60"/>
  <c r="J16" i="60"/>
  <c r="J17" i="60"/>
  <c r="J18" i="60"/>
  <c r="J19" i="60"/>
  <c r="J20" i="60"/>
  <c r="F8" i="60"/>
  <c r="F7" i="60" s="1"/>
  <c r="F10" i="60"/>
  <c r="F11" i="60"/>
  <c r="F12" i="60"/>
  <c r="F13" i="60"/>
  <c r="F14" i="60"/>
  <c r="F15" i="60"/>
  <c r="F16" i="60"/>
  <c r="F17" i="60"/>
  <c r="F18" i="60"/>
  <c r="F19" i="60"/>
  <c r="F20" i="60"/>
  <c r="E6" i="61"/>
  <c r="G6" i="61"/>
  <c r="H6" i="61"/>
  <c r="I6" i="61"/>
  <c r="D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K7" i="61"/>
  <c r="K8" i="61"/>
  <c r="K9" i="61"/>
  <c r="K10" i="61"/>
  <c r="K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31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I7" i="59"/>
  <c r="I20" i="59" s="1"/>
  <c r="K7" i="59"/>
  <c r="L7" i="59"/>
  <c r="L20" i="59" s="1"/>
  <c r="M7" i="59"/>
  <c r="M20" i="59" s="1"/>
  <c r="H7" i="59"/>
  <c r="H20" i="59" s="1"/>
  <c r="S9" i="59"/>
  <c r="S10" i="59"/>
  <c r="S11" i="59"/>
  <c r="S12" i="59"/>
  <c r="S13" i="59"/>
  <c r="S14" i="59"/>
  <c r="S15" i="59"/>
  <c r="S16" i="59"/>
  <c r="S17" i="59"/>
  <c r="S18" i="59"/>
  <c r="S19" i="59"/>
  <c r="S8" i="59"/>
  <c r="P8" i="59"/>
  <c r="P9" i="59"/>
  <c r="P10" i="59"/>
  <c r="P11" i="59"/>
  <c r="P12" i="59"/>
  <c r="P13" i="59"/>
  <c r="P14" i="59"/>
  <c r="P15" i="59"/>
  <c r="P16" i="59"/>
  <c r="P17" i="59"/>
  <c r="P18" i="59"/>
  <c r="P19" i="59"/>
  <c r="O8" i="59"/>
  <c r="O9" i="59"/>
  <c r="O10" i="59"/>
  <c r="O11" i="59"/>
  <c r="O12" i="59"/>
  <c r="O13" i="59"/>
  <c r="O14" i="59"/>
  <c r="O15" i="59"/>
  <c r="O16" i="59"/>
  <c r="O17" i="59"/>
  <c r="O18" i="59"/>
  <c r="O19" i="59"/>
  <c r="N8" i="59"/>
  <c r="N9" i="59"/>
  <c r="N10" i="59"/>
  <c r="N11" i="59"/>
  <c r="N12" i="59"/>
  <c r="N13" i="59"/>
  <c r="N14" i="59"/>
  <c r="N15" i="59"/>
  <c r="N16" i="59"/>
  <c r="N17" i="59"/>
  <c r="N18" i="59"/>
  <c r="N19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E7" i="58"/>
  <c r="E11" i="58" s="1"/>
  <c r="G7" i="58"/>
  <c r="G11" i="58" s="1"/>
  <c r="H7" i="58"/>
  <c r="H11" i="58" s="1"/>
  <c r="I7" i="58"/>
  <c r="I11" i="58" s="1"/>
  <c r="D7" i="58"/>
  <c r="D11" i="58" s="1"/>
  <c r="L8" i="58"/>
  <c r="L9" i="58"/>
  <c r="L10" i="58"/>
  <c r="K8" i="58"/>
  <c r="K9" i="58"/>
  <c r="K10" i="58"/>
  <c r="J8" i="58"/>
  <c r="J9" i="58"/>
  <c r="J10" i="58"/>
  <c r="F8" i="58"/>
  <c r="F9" i="58"/>
  <c r="F10" i="58"/>
  <c r="E9" i="56"/>
  <c r="G9" i="56"/>
  <c r="H9" i="56"/>
  <c r="I9" i="56"/>
  <c r="D9" i="56"/>
  <c r="E7" i="56"/>
  <c r="G7" i="56"/>
  <c r="H7" i="56"/>
  <c r="I7" i="56"/>
  <c r="D7" i="56"/>
  <c r="L8" i="56"/>
  <c r="L10" i="56"/>
  <c r="L11" i="56"/>
  <c r="L12" i="56"/>
  <c r="L13" i="56"/>
  <c r="K8" i="56"/>
  <c r="K10" i="56"/>
  <c r="K11" i="56"/>
  <c r="K12" i="56"/>
  <c r="K13" i="56"/>
  <c r="J8" i="56"/>
  <c r="J10" i="56"/>
  <c r="J11" i="56"/>
  <c r="J12" i="56"/>
  <c r="J13" i="56"/>
  <c r="F8" i="56"/>
  <c r="F7" i="56" s="1"/>
  <c r="F10" i="56"/>
  <c r="F11" i="56"/>
  <c r="F12" i="56"/>
  <c r="F13" i="56"/>
  <c r="E6" i="57"/>
  <c r="G6" i="57"/>
  <c r="H6" i="57"/>
  <c r="I6" i="57"/>
  <c r="D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I7" i="55"/>
  <c r="I19" i="55" s="1"/>
  <c r="K7" i="55"/>
  <c r="L7" i="55"/>
  <c r="L19" i="55" s="1"/>
  <c r="M7" i="55"/>
  <c r="M19" i="55" s="1"/>
  <c r="H7" i="55"/>
  <c r="H19" i="55" s="1"/>
  <c r="S9" i="55"/>
  <c r="S10" i="55"/>
  <c r="S11" i="55"/>
  <c r="S12" i="55"/>
  <c r="S13" i="55"/>
  <c r="S14" i="55"/>
  <c r="S15" i="55"/>
  <c r="S16" i="55"/>
  <c r="S17" i="55"/>
  <c r="S18" i="55"/>
  <c r="S8" i="55"/>
  <c r="P8" i="55"/>
  <c r="P9" i="55"/>
  <c r="P10" i="55"/>
  <c r="P11" i="55"/>
  <c r="P12" i="55"/>
  <c r="P13" i="55"/>
  <c r="P14" i="55"/>
  <c r="P15" i="55"/>
  <c r="P16" i="55"/>
  <c r="P17" i="55"/>
  <c r="P18" i="55"/>
  <c r="O8" i="55"/>
  <c r="O9" i="55"/>
  <c r="O10" i="55"/>
  <c r="O11" i="55"/>
  <c r="O12" i="55"/>
  <c r="O13" i="55"/>
  <c r="O14" i="55"/>
  <c r="O15" i="55"/>
  <c r="O16" i="55"/>
  <c r="O17" i="55"/>
  <c r="O18" i="55"/>
  <c r="N8" i="55"/>
  <c r="N9" i="55"/>
  <c r="N10" i="55"/>
  <c r="N11" i="55"/>
  <c r="N12" i="55"/>
  <c r="N13" i="55"/>
  <c r="N14" i="55"/>
  <c r="N15" i="55"/>
  <c r="N16" i="55"/>
  <c r="N17" i="55"/>
  <c r="N18" i="55"/>
  <c r="J8" i="55"/>
  <c r="J9" i="55"/>
  <c r="J10" i="55"/>
  <c r="J11" i="55"/>
  <c r="J12" i="55"/>
  <c r="J13" i="55"/>
  <c r="J14" i="55"/>
  <c r="J15" i="55"/>
  <c r="J16" i="55"/>
  <c r="J17" i="55"/>
  <c r="J18" i="55"/>
  <c r="E7" i="54"/>
  <c r="E11" i="54" s="1"/>
  <c r="G7" i="54"/>
  <c r="G11" i="54" s="1"/>
  <c r="H7" i="54"/>
  <c r="H11" i="54" s="1"/>
  <c r="I7" i="54"/>
  <c r="I11" i="54" s="1"/>
  <c r="D7" i="54"/>
  <c r="D11" i="54" s="1"/>
  <c r="L8" i="54"/>
  <c r="L9" i="54"/>
  <c r="L10" i="54"/>
  <c r="K8" i="54"/>
  <c r="K9" i="54"/>
  <c r="K10" i="54"/>
  <c r="J8" i="54"/>
  <c r="J9" i="54"/>
  <c r="J10" i="54"/>
  <c r="F8" i="54"/>
  <c r="F9" i="54"/>
  <c r="F10" i="54"/>
  <c r="E10" i="52"/>
  <c r="G10" i="52"/>
  <c r="H10" i="52"/>
  <c r="I10" i="52"/>
  <c r="D10" i="52"/>
  <c r="E7" i="52"/>
  <c r="G7" i="52"/>
  <c r="H7" i="52"/>
  <c r="I7" i="52"/>
  <c r="D7" i="52"/>
  <c r="L8" i="52"/>
  <c r="L9" i="52"/>
  <c r="L11" i="52"/>
  <c r="L12" i="52"/>
  <c r="L13" i="52"/>
  <c r="L14" i="52"/>
  <c r="L15" i="52"/>
  <c r="L16" i="52"/>
  <c r="L17" i="52"/>
  <c r="L18" i="52"/>
  <c r="K8" i="52"/>
  <c r="K9" i="52"/>
  <c r="K11" i="52"/>
  <c r="K12" i="52"/>
  <c r="K13" i="52"/>
  <c r="K14" i="52"/>
  <c r="K15" i="52"/>
  <c r="K16" i="52"/>
  <c r="K17" i="52"/>
  <c r="K18" i="52"/>
  <c r="J8" i="52"/>
  <c r="J9" i="52"/>
  <c r="J11" i="52"/>
  <c r="J12" i="52"/>
  <c r="J13" i="52"/>
  <c r="J14" i="52"/>
  <c r="J15" i="52"/>
  <c r="J16" i="52"/>
  <c r="J17" i="52"/>
  <c r="J18" i="52"/>
  <c r="F8" i="52"/>
  <c r="F9" i="52"/>
  <c r="F11" i="52"/>
  <c r="F12" i="52"/>
  <c r="F13" i="52"/>
  <c r="F14" i="52"/>
  <c r="F15" i="52"/>
  <c r="F16" i="52"/>
  <c r="F17" i="52"/>
  <c r="F18" i="52"/>
  <c r="E6" i="53"/>
  <c r="G6" i="53"/>
  <c r="H6" i="53"/>
  <c r="I6" i="53"/>
  <c r="D6" i="53"/>
  <c r="L7" i="53"/>
  <c r="L8" i="53"/>
  <c r="L9" i="53"/>
  <c r="L10" i="53"/>
  <c r="L11" i="53"/>
  <c r="L12" i="53"/>
  <c r="L13" i="53"/>
  <c r="L14" i="53"/>
  <c r="L15" i="53"/>
  <c r="L16" i="53"/>
  <c r="L17" i="53"/>
  <c r="L18" i="53"/>
  <c r="L19" i="53"/>
  <c r="L20" i="53"/>
  <c r="L21" i="53"/>
  <c r="L22" i="53"/>
  <c r="L23" i="53"/>
  <c r="L24" i="53"/>
  <c r="L25" i="53"/>
  <c r="L26" i="53"/>
  <c r="L27" i="53"/>
  <c r="L28" i="53"/>
  <c r="L29" i="53"/>
  <c r="L30" i="53"/>
  <c r="L31" i="53"/>
  <c r="K7" i="53"/>
  <c r="K8" i="53"/>
  <c r="K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J7" i="53"/>
  <c r="J8" i="53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I7" i="51"/>
  <c r="I20" i="51" s="1"/>
  <c r="K7" i="51"/>
  <c r="L7" i="51"/>
  <c r="L20" i="51" s="1"/>
  <c r="M7" i="51"/>
  <c r="M20" i="51" s="1"/>
  <c r="H7" i="51"/>
  <c r="H20" i="51" s="1"/>
  <c r="S9" i="51"/>
  <c r="S10" i="51"/>
  <c r="S11" i="51"/>
  <c r="S12" i="51"/>
  <c r="S13" i="51"/>
  <c r="S14" i="51"/>
  <c r="S15" i="51"/>
  <c r="S16" i="51"/>
  <c r="S17" i="51"/>
  <c r="S18" i="51"/>
  <c r="S19" i="51"/>
  <c r="S8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O8" i="51"/>
  <c r="O9" i="51"/>
  <c r="O10" i="51"/>
  <c r="O11" i="51"/>
  <c r="O12" i="51"/>
  <c r="O13" i="51"/>
  <c r="O14" i="51"/>
  <c r="O15" i="51"/>
  <c r="O16" i="51"/>
  <c r="O17" i="51"/>
  <c r="O18" i="51"/>
  <c r="O19" i="51"/>
  <c r="N8" i="51"/>
  <c r="N9" i="51"/>
  <c r="N10" i="51"/>
  <c r="N11" i="51"/>
  <c r="N12" i="51"/>
  <c r="N13" i="51"/>
  <c r="N14" i="51"/>
  <c r="N15" i="51"/>
  <c r="N16" i="51"/>
  <c r="N17" i="51"/>
  <c r="N18" i="51"/>
  <c r="N19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E7" i="50"/>
  <c r="E14" i="50" s="1"/>
  <c r="G7" i="50"/>
  <c r="H7" i="50"/>
  <c r="H14" i="50" s="1"/>
  <c r="I7" i="50"/>
  <c r="I14" i="50" s="1"/>
  <c r="D7" i="50"/>
  <c r="D14" i="50" s="1"/>
  <c r="L8" i="50"/>
  <c r="L9" i="50"/>
  <c r="L10" i="50"/>
  <c r="L11" i="50"/>
  <c r="L12" i="50"/>
  <c r="L13" i="50"/>
  <c r="K8" i="50"/>
  <c r="K9" i="50"/>
  <c r="K10" i="50"/>
  <c r="K11" i="50"/>
  <c r="K12" i="50"/>
  <c r="K13" i="50"/>
  <c r="J8" i="50"/>
  <c r="J9" i="50"/>
  <c r="J10" i="50"/>
  <c r="J11" i="50"/>
  <c r="J12" i="50"/>
  <c r="J13" i="50"/>
  <c r="F8" i="50"/>
  <c r="F7" i="50" s="1"/>
  <c r="F14" i="50" s="1"/>
  <c r="F9" i="50"/>
  <c r="F10" i="50"/>
  <c r="F11" i="50"/>
  <c r="F12" i="50"/>
  <c r="F13" i="50"/>
  <c r="E9" i="48"/>
  <c r="G9" i="48"/>
  <c r="H9" i="48"/>
  <c r="I9" i="48"/>
  <c r="D9" i="48"/>
  <c r="E7" i="48"/>
  <c r="G7" i="48"/>
  <c r="H7" i="48"/>
  <c r="I7" i="48"/>
  <c r="D7" i="48"/>
  <c r="L8" i="48"/>
  <c r="L10" i="48"/>
  <c r="L11" i="48"/>
  <c r="L12" i="48"/>
  <c r="L13" i="48"/>
  <c r="K8" i="48"/>
  <c r="K10" i="48"/>
  <c r="K11" i="48"/>
  <c r="K12" i="48"/>
  <c r="K13" i="48"/>
  <c r="J8" i="48"/>
  <c r="J10" i="48"/>
  <c r="J11" i="48"/>
  <c r="J12" i="48"/>
  <c r="J13" i="48"/>
  <c r="F8" i="48"/>
  <c r="F7" i="48" s="1"/>
  <c r="F10" i="48"/>
  <c r="F9" i="48" s="1"/>
  <c r="F11" i="48"/>
  <c r="F12" i="48"/>
  <c r="F13" i="48"/>
  <c r="E6" i="49"/>
  <c r="G6" i="49"/>
  <c r="H6" i="49"/>
  <c r="I6" i="49"/>
  <c r="D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I7" i="47"/>
  <c r="I21" i="47" s="1"/>
  <c r="K7" i="47"/>
  <c r="K21" i="47" s="1"/>
  <c r="L7" i="47"/>
  <c r="L21" i="47" s="1"/>
  <c r="M7" i="47"/>
  <c r="M21" i="47" s="1"/>
  <c r="H7" i="47"/>
  <c r="H21" i="47" s="1"/>
  <c r="S9" i="47"/>
  <c r="S10" i="47"/>
  <c r="S11" i="47"/>
  <c r="S12" i="47"/>
  <c r="S13" i="47"/>
  <c r="S14" i="47"/>
  <c r="S15" i="47"/>
  <c r="S16" i="47"/>
  <c r="S17" i="47"/>
  <c r="S18" i="47"/>
  <c r="S19" i="47"/>
  <c r="S20" i="47"/>
  <c r="S8" i="47"/>
  <c r="P8" i="47"/>
  <c r="P9" i="47"/>
  <c r="P10" i="47"/>
  <c r="P11" i="47"/>
  <c r="P12" i="47"/>
  <c r="P13" i="47"/>
  <c r="P14" i="47"/>
  <c r="P15" i="47"/>
  <c r="P16" i="47"/>
  <c r="P17" i="47"/>
  <c r="P18" i="47"/>
  <c r="P19" i="47"/>
  <c r="P20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N8" i="47"/>
  <c r="N9" i="47"/>
  <c r="N10" i="47"/>
  <c r="N11" i="47"/>
  <c r="N12" i="47"/>
  <c r="N13" i="47"/>
  <c r="N14" i="47"/>
  <c r="N15" i="47"/>
  <c r="N16" i="47"/>
  <c r="N17" i="47"/>
  <c r="N18" i="47"/>
  <c r="N19" i="47"/>
  <c r="N20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E7" i="46"/>
  <c r="E17" i="46" s="1"/>
  <c r="G7" i="46"/>
  <c r="H7" i="46"/>
  <c r="H17" i="46" s="1"/>
  <c r="I7" i="46"/>
  <c r="I17" i="46" s="1"/>
  <c r="D7" i="46"/>
  <c r="D17" i="46" s="1"/>
  <c r="L8" i="46"/>
  <c r="L9" i="46"/>
  <c r="L10" i="46"/>
  <c r="L11" i="46"/>
  <c r="L12" i="46"/>
  <c r="L13" i="46"/>
  <c r="L14" i="46"/>
  <c r="L15" i="46"/>
  <c r="L16" i="46"/>
  <c r="K8" i="46"/>
  <c r="K9" i="46"/>
  <c r="K10" i="46"/>
  <c r="K11" i="46"/>
  <c r="K12" i="46"/>
  <c r="K13" i="46"/>
  <c r="K14" i="46"/>
  <c r="K15" i="46"/>
  <c r="K16" i="46"/>
  <c r="J8" i="46"/>
  <c r="J9" i="46"/>
  <c r="J10" i="46"/>
  <c r="J11" i="46"/>
  <c r="J12" i="46"/>
  <c r="J13" i="46"/>
  <c r="J14" i="46"/>
  <c r="J15" i="46"/>
  <c r="J16" i="46"/>
  <c r="F8" i="46"/>
  <c r="F9" i="46"/>
  <c r="F10" i="46"/>
  <c r="F11" i="46"/>
  <c r="F12" i="46"/>
  <c r="F13" i="46"/>
  <c r="F14" i="46"/>
  <c r="F15" i="46"/>
  <c r="F16" i="46"/>
  <c r="E13" i="44"/>
  <c r="G13" i="44"/>
  <c r="H13" i="44"/>
  <c r="I13" i="44"/>
  <c r="D13" i="44"/>
  <c r="E7" i="44"/>
  <c r="G7" i="44"/>
  <c r="H7" i="44"/>
  <c r="I7" i="44"/>
  <c r="D7" i="44"/>
  <c r="L8" i="44"/>
  <c r="L9" i="44"/>
  <c r="L10" i="44"/>
  <c r="L11" i="44"/>
  <c r="L12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K8" i="44"/>
  <c r="K9" i="44"/>
  <c r="K10" i="44"/>
  <c r="K11" i="44"/>
  <c r="K12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J8" i="44"/>
  <c r="J9" i="44"/>
  <c r="J10" i="44"/>
  <c r="J11" i="44"/>
  <c r="J12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F8" i="44"/>
  <c r="F9" i="44"/>
  <c r="F10" i="44"/>
  <c r="F11" i="44"/>
  <c r="F12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E6" i="45"/>
  <c r="G6" i="45"/>
  <c r="H6" i="45"/>
  <c r="I6" i="45"/>
  <c r="D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K7" i="45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J7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I7" i="43"/>
  <c r="I27" i="43" s="1"/>
  <c r="K7" i="43"/>
  <c r="L7" i="43"/>
  <c r="L27" i="43" s="1"/>
  <c r="M7" i="43"/>
  <c r="M27" i="43" s="1"/>
  <c r="H7" i="43"/>
  <c r="H27" i="43" s="1"/>
  <c r="S9" i="43"/>
  <c r="S10" i="43"/>
  <c r="S11" i="43"/>
  <c r="S12" i="43"/>
  <c r="S13" i="43"/>
  <c r="S14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8" i="43"/>
  <c r="P8" i="43"/>
  <c r="P9" i="43"/>
  <c r="P10" i="43"/>
  <c r="P11" i="43"/>
  <c r="P12" i="43"/>
  <c r="P13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J8" i="43"/>
  <c r="J9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E7" i="42"/>
  <c r="E13" i="42" s="1"/>
  <c r="G7" i="42"/>
  <c r="H7" i="42"/>
  <c r="H13" i="42" s="1"/>
  <c r="I7" i="42"/>
  <c r="I13" i="42" s="1"/>
  <c r="D7" i="42"/>
  <c r="D13" i="42" s="1"/>
  <c r="L8" i="42"/>
  <c r="L9" i="42"/>
  <c r="L10" i="42"/>
  <c r="L11" i="42"/>
  <c r="L12" i="42"/>
  <c r="K8" i="42"/>
  <c r="K9" i="42"/>
  <c r="K10" i="42"/>
  <c r="K11" i="42"/>
  <c r="K12" i="42"/>
  <c r="J8" i="42"/>
  <c r="J9" i="42"/>
  <c r="J10" i="42"/>
  <c r="J11" i="42"/>
  <c r="J12" i="42"/>
  <c r="F8" i="42"/>
  <c r="F9" i="42"/>
  <c r="F10" i="42"/>
  <c r="F11" i="42"/>
  <c r="F12" i="42"/>
  <c r="E7" i="40"/>
  <c r="G7" i="40"/>
  <c r="H7" i="40"/>
  <c r="I7" i="40"/>
  <c r="D7" i="40"/>
  <c r="L8" i="40"/>
  <c r="L10" i="40"/>
  <c r="K8" i="40"/>
  <c r="K10" i="40"/>
  <c r="J8" i="40"/>
  <c r="J10" i="40"/>
  <c r="F8" i="40"/>
  <c r="F7" i="40" s="1"/>
  <c r="F10" i="40"/>
  <c r="E6" i="41"/>
  <c r="G6" i="41"/>
  <c r="H6" i="41"/>
  <c r="I6" i="41"/>
  <c r="D6" i="41"/>
  <c r="L7" i="41"/>
  <c r="L8" i="41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I7" i="39"/>
  <c r="I18" i="39" s="1"/>
  <c r="K7" i="39"/>
  <c r="L7" i="39"/>
  <c r="L18" i="39" s="1"/>
  <c r="M7" i="39"/>
  <c r="M18" i="39" s="1"/>
  <c r="H7" i="39"/>
  <c r="H18" i="39" s="1"/>
  <c r="S9" i="39"/>
  <c r="S10" i="39"/>
  <c r="S11" i="39"/>
  <c r="S12" i="39"/>
  <c r="S13" i="39"/>
  <c r="S14" i="39"/>
  <c r="S15" i="39"/>
  <c r="S16" i="39"/>
  <c r="S17" i="39"/>
  <c r="S8" i="39"/>
  <c r="P8" i="39"/>
  <c r="P9" i="39"/>
  <c r="P10" i="39"/>
  <c r="P11" i="39"/>
  <c r="P12" i="39"/>
  <c r="P13" i="39"/>
  <c r="P14" i="39"/>
  <c r="P15" i="39"/>
  <c r="P16" i="39"/>
  <c r="P17" i="39"/>
  <c r="O8" i="39"/>
  <c r="O9" i="39"/>
  <c r="O10" i="39"/>
  <c r="O11" i="39"/>
  <c r="O12" i="39"/>
  <c r="O13" i="39"/>
  <c r="O14" i="39"/>
  <c r="O15" i="39"/>
  <c r="O16" i="39"/>
  <c r="O17" i="39"/>
  <c r="N8" i="39"/>
  <c r="N9" i="39"/>
  <c r="N10" i="39"/>
  <c r="N11" i="39"/>
  <c r="N12" i="39"/>
  <c r="N13" i="39"/>
  <c r="N14" i="39"/>
  <c r="N15" i="39"/>
  <c r="N16" i="39"/>
  <c r="N17" i="39"/>
  <c r="J8" i="39"/>
  <c r="J9" i="39"/>
  <c r="J10" i="39"/>
  <c r="J11" i="39"/>
  <c r="J12" i="39"/>
  <c r="J13" i="39"/>
  <c r="J14" i="39"/>
  <c r="J15" i="39"/>
  <c r="J16" i="39"/>
  <c r="J17" i="39"/>
  <c r="E7" i="38"/>
  <c r="E11" i="38" s="1"/>
  <c r="G7" i="38"/>
  <c r="H7" i="38"/>
  <c r="H11" i="38" s="1"/>
  <c r="I7" i="38"/>
  <c r="I11" i="38" s="1"/>
  <c r="D7" i="38"/>
  <c r="D11" i="38" s="1"/>
  <c r="L8" i="38"/>
  <c r="L9" i="38"/>
  <c r="L10" i="38"/>
  <c r="K8" i="38"/>
  <c r="K9" i="38"/>
  <c r="K10" i="38"/>
  <c r="J8" i="38"/>
  <c r="J9" i="38"/>
  <c r="J10" i="38"/>
  <c r="F8" i="38"/>
  <c r="F9" i="38"/>
  <c r="F10" i="38"/>
  <c r="E7" i="36"/>
  <c r="F7" i="36"/>
  <c r="G7" i="36"/>
  <c r="H7" i="36"/>
  <c r="I7" i="36"/>
  <c r="D7" i="36"/>
  <c r="L8" i="36"/>
  <c r="L9" i="36"/>
  <c r="L11" i="36"/>
  <c r="K8" i="36"/>
  <c r="K9" i="36"/>
  <c r="K11" i="36"/>
  <c r="J8" i="36"/>
  <c r="J9" i="36"/>
  <c r="J11" i="36"/>
  <c r="F8" i="36"/>
  <c r="F9" i="36"/>
  <c r="F11" i="36"/>
  <c r="E6" i="37"/>
  <c r="G6" i="37"/>
  <c r="H6" i="37"/>
  <c r="I6" i="37"/>
  <c r="D6" i="37"/>
  <c r="L7" i="37"/>
  <c r="L8" i="37"/>
  <c r="L9" i="37"/>
  <c r="L10" i="37"/>
  <c r="L11" i="37"/>
  <c r="L12" i="37"/>
  <c r="L13" i="37"/>
  <c r="L14" i="37"/>
  <c r="K7" i="37"/>
  <c r="K8" i="37"/>
  <c r="K9" i="37"/>
  <c r="K10" i="37"/>
  <c r="K11" i="37"/>
  <c r="K12" i="37"/>
  <c r="K13" i="37"/>
  <c r="K14" i="37"/>
  <c r="J7" i="37"/>
  <c r="J8" i="37"/>
  <c r="J9" i="37"/>
  <c r="J10" i="37"/>
  <c r="J11" i="37"/>
  <c r="J12" i="37"/>
  <c r="J13" i="37"/>
  <c r="J14" i="37"/>
  <c r="F7" i="37"/>
  <c r="F8" i="37"/>
  <c r="F9" i="37"/>
  <c r="F10" i="37"/>
  <c r="F11" i="37"/>
  <c r="F12" i="37"/>
  <c r="F13" i="37"/>
  <c r="F14" i="37"/>
  <c r="I7" i="35"/>
  <c r="I31" i="35" s="1"/>
  <c r="K7" i="35"/>
  <c r="K31" i="35" s="1"/>
  <c r="L7" i="35"/>
  <c r="L31" i="35" s="1"/>
  <c r="M7" i="35"/>
  <c r="M31" i="35" s="1"/>
  <c r="H7" i="35"/>
  <c r="H31" i="35" s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8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28" i="35"/>
  <c r="O29" i="35"/>
  <c r="O30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E7" i="34"/>
  <c r="E14" i="34" s="1"/>
  <c r="G7" i="34"/>
  <c r="G14" i="34" s="1"/>
  <c r="H7" i="34"/>
  <c r="H14" i="34" s="1"/>
  <c r="I7" i="34"/>
  <c r="I14" i="34" s="1"/>
  <c r="D7" i="34"/>
  <c r="D14" i="34" s="1"/>
  <c r="L8" i="34"/>
  <c r="L9" i="34"/>
  <c r="L10" i="34"/>
  <c r="L11" i="34"/>
  <c r="L12" i="34"/>
  <c r="L13" i="34"/>
  <c r="K8" i="34"/>
  <c r="K9" i="34"/>
  <c r="K10" i="34"/>
  <c r="K11" i="34"/>
  <c r="K12" i="34"/>
  <c r="K13" i="34"/>
  <c r="J8" i="34"/>
  <c r="J9" i="34"/>
  <c r="J10" i="34"/>
  <c r="J11" i="34"/>
  <c r="J12" i="34"/>
  <c r="J13" i="34"/>
  <c r="F8" i="34"/>
  <c r="F9" i="34"/>
  <c r="F10" i="34"/>
  <c r="F11" i="34"/>
  <c r="F12" i="34"/>
  <c r="F13" i="34"/>
  <c r="E7" i="32"/>
  <c r="G7" i="32"/>
  <c r="H7" i="32"/>
  <c r="I7" i="32"/>
  <c r="D7" i="32"/>
  <c r="L8" i="32"/>
  <c r="L10" i="32"/>
  <c r="K8" i="32"/>
  <c r="K10" i="32"/>
  <c r="J8" i="32"/>
  <c r="J10" i="32"/>
  <c r="F8" i="32"/>
  <c r="F7" i="32" s="1"/>
  <c r="F10" i="32"/>
  <c r="E6" i="33"/>
  <c r="G6" i="33"/>
  <c r="H6" i="33"/>
  <c r="I6" i="33"/>
  <c r="D6" i="33"/>
  <c r="L7" i="33"/>
  <c r="L8" i="33"/>
  <c r="L9" i="33"/>
  <c r="L10" i="33"/>
  <c r="L11" i="33"/>
  <c r="L12" i="33"/>
  <c r="L13" i="33"/>
  <c r="L14" i="33"/>
  <c r="L15" i="33"/>
  <c r="K7" i="33"/>
  <c r="K8" i="33"/>
  <c r="K9" i="33"/>
  <c r="K10" i="33"/>
  <c r="K11" i="33"/>
  <c r="K12" i="33"/>
  <c r="K13" i="33"/>
  <c r="K14" i="33"/>
  <c r="K15" i="33"/>
  <c r="J7" i="33"/>
  <c r="J8" i="33"/>
  <c r="J9" i="33"/>
  <c r="J10" i="33"/>
  <c r="J11" i="33"/>
  <c r="J12" i="33"/>
  <c r="J13" i="33"/>
  <c r="J14" i="33"/>
  <c r="J15" i="33"/>
  <c r="F7" i="33"/>
  <c r="F8" i="33"/>
  <c r="F9" i="33"/>
  <c r="F10" i="33"/>
  <c r="F11" i="33"/>
  <c r="F12" i="33"/>
  <c r="F13" i="33"/>
  <c r="F14" i="33"/>
  <c r="F15" i="33"/>
  <c r="I7" i="31"/>
  <c r="I27" i="31" s="1"/>
  <c r="K7" i="31"/>
  <c r="L7" i="31"/>
  <c r="L27" i="31" s="1"/>
  <c r="M7" i="31"/>
  <c r="M27" i="31" s="1"/>
  <c r="H7" i="31"/>
  <c r="H27" i="31" s="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8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O8" i="31"/>
  <c r="O9" i="31"/>
  <c r="O10" i="31"/>
  <c r="O11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E7" i="30"/>
  <c r="E14" i="30" s="1"/>
  <c r="G7" i="30"/>
  <c r="H7" i="30"/>
  <c r="H14" i="30" s="1"/>
  <c r="I7" i="30"/>
  <c r="I14" i="30" s="1"/>
  <c r="D7" i="30"/>
  <c r="D14" i="30" s="1"/>
  <c r="L8" i="30"/>
  <c r="L9" i="30"/>
  <c r="L10" i="30"/>
  <c r="L11" i="30"/>
  <c r="L12" i="30"/>
  <c r="L13" i="30"/>
  <c r="K8" i="30"/>
  <c r="K9" i="30"/>
  <c r="K10" i="30"/>
  <c r="K11" i="30"/>
  <c r="K12" i="30"/>
  <c r="K13" i="30"/>
  <c r="J8" i="30"/>
  <c r="J9" i="30"/>
  <c r="J10" i="30"/>
  <c r="J11" i="30"/>
  <c r="J12" i="30"/>
  <c r="J13" i="30"/>
  <c r="F8" i="30"/>
  <c r="F9" i="30"/>
  <c r="F10" i="30"/>
  <c r="F11" i="30"/>
  <c r="F12" i="30"/>
  <c r="F13" i="30"/>
  <c r="E9" i="28"/>
  <c r="G9" i="28"/>
  <c r="H9" i="28"/>
  <c r="I9" i="28"/>
  <c r="D9" i="28"/>
  <c r="E7" i="28"/>
  <c r="G7" i="28"/>
  <c r="H7" i="28"/>
  <c r="I7" i="28"/>
  <c r="D7" i="28"/>
  <c r="L8" i="28"/>
  <c r="L10" i="28"/>
  <c r="L11" i="28"/>
  <c r="L12" i="28"/>
  <c r="L13" i="28"/>
  <c r="L14" i="28"/>
  <c r="L15" i="28"/>
  <c r="L16" i="28"/>
  <c r="L17" i="28"/>
  <c r="L18" i="28"/>
  <c r="K8" i="28"/>
  <c r="K10" i="28"/>
  <c r="K11" i="28"/>
  <c r="K12" i="28"/>
  <c r="K13" i="28"/>
  <c r="K14" i="28"/>
  <c r="K15" i="28"/>
  <c r="K16" i="28"/>
  <c r="K17" i="28"/>
  <c r="K18" i="28"/>
  <c r="J8" i="28"/>
  <c r="J10" i="28"/>
  <c r="J11" i="28"/>
  <c r="J12" i="28"/>
  <c r="J13" i="28"/>
  <c r="J14" i="28"/>
  <c r="J15" i="28"/>
  <c r="J16" i="28"/>
  <c r="J17" i="28"/>
  <c r="J18" i="28"/>
  <c r="F8" i="28"/>
  <c r="F7" i="28" s="1"/>
  <c r="F10" i="28"/>
  <c r="F11" i="28"/>
  <c r="F12" i="28"/>
  <c r="F13" i="28"/>
  <c r="F14" i="28"/>
  <c r="F15" i="28"/>
  <c r="F16" i="28"/>
  <c r="F17" i="28"/>
  <c r="F18" i="28"/>
  <c r="E6" i="29"/>
  <c r="G6" i="29"/>
  <c r="H6" i="29"/>
  <c r="I6" i="29"/>
  <c r="D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I7" i="27"/>
  <c r="I16" i="27" s="1"/>
  <c r="K7" i="27"/>
  <c r="L7" i="27"/>
  <c r="L16" i="27" s="1"/>
  <c r="M7" i="27"/>
  <c r="M16" i="27" s="1"/>
  <c r="H7" i="27"/>
  <c r="H16" i="27" s="1"/>
  <c r="S9" i="27"/>
  <c r="S10" i="27"/>
  <c r="S11" i="27"/>
  <c r="S12" i="27"/>
  <c r="S13" i="27"/>
  <c r="S14" i="27"/>
  <c r="S15" i="27"/>
  <c r="S8" i="27"/>
  <c r="P8" i="27"/>
  <c r="P9" i="27"/>
  <c r="P10" i="27"/>
  <c r="P11" i="27"/>
  <c r="P12" i="27"/>
  <c r="P13" i="27"/>
  <c r="P14" i="27"/>
  <c r="P15" i="27"/>
  <c r="O8" i="27"/>
  <c r="O9" i="27"/>
  <c r="O10" i="27"/>
  <c r="O11" i="27"/>
  <c r="O12" i="27"/>
  <c r="O13" i="27"/>
  <c r="O14" i="27"/>
  <c r="O15" i="27"/>
  <c r="N8" i="27"/>
  <c r="N9" i="27"/>
  <c r="N10" i="27"/>
  <c r="N11" i="27"/>
  <c r="N12" i="27"/>
  <c r="N13" i="27"/>
  <c r="N14" i="27"/>
  <c r="N15" i="27"/>
  <c r="J8" i="27"/>
  <c r="J9" i="27"/>
  <c r="J10" i="27"/>
  <c r="J11" i="27"/>
  <c r="J12" i="27"/>
  <c r="J13" i="27"/>
  <c r="J14" i="27"/>
  <c r="J15" i="27"/>
  <c r="E7" i="26"/>
  <c r="E40" i="26" s="1"/>
  <c r="G7" i="26"/>
  <c r="H7" i="26"/>
  <c r="H40" i="26" s="1"/>
  <c r="I7" i="26"/>
  <c r="I40" i="26" s="1"/>
  <c r="D7" i="26"/>
  <c r="D40" i="26" s="1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E13" i="24"/>
  <c r="G13" i="24"/>
  <c r="H13" i="24"/>
  <c r="I13" i="24"/>
  <c r="D13" i="24"/>
  <c r="E7" i="24"/>
  <c r="G7" i="24"/>
  <c r="H7" i="24"/>
  <c r="I7" i="24"/>
  <c r="D7" i="24"/>
  <c r="L8" i="24"/>
  <c r="L9" i="24"/>
  <c r="L10" i="24"/>
  <c r="L11" i="24"/>
  <c r="L12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K8" i="24"/>
  <c r="K9" i="24"/>
  <c r="K10" i="24"/>
  <c r="K11" i="24"/>
  <c r="K12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J8" i="24"/>
  <c r="J9" i="24"/>
  <c r="J10" i="24"/>
  <c r="J11" i="24"/>
  <c r="J12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F8" i="24"/>
  <c r="F9" i="24"/>
  <c r="F10" i="24"/>
  <c r="F11" i="24"/>
  <c r="F12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E6" i="25"/>
  <c r="G6" i="25"/>
  <c r="H6" i="25"/>
  <c r="I6" i="25"/>
  <c r="D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I7" i="23"/>
  <c r="I17" i="23" s="1"/>
  <c r="K7" i="23"/>
  <c r="K17" i="23" s="1"/>
  <c r="L7" i="23"/>
  <c r="L17" i="23" s="1"/>
  <c r="M7" i="23"/>
  <c r="M17" i="23" s="1"/>
  <c r="H7" i="23"/>
  <c r="H17" i="23" s="1"/>
  <c r="S9" i="23"/>
  <c r="S10" i="23"/>
  <c r="S11" i="23"/>
  <c r="S12" i="23"/>
  <c r="S13" i="23"/>
  <c r="S14" i="23"/>
  <c r="S15" i="23"/>
  <c r="S16" i="23"/>
  <c r="S8" i="23"/>
  <c r="P8" i="23"/>
  <c r="P9" i="23"/>
  <c r="P10" i="23"/>
  <c r="P11" i="23"/>
  <c r="P12" i="23"/>
  <c r="P13" i="23"/>
  <c r="P14" i="23"/>
  <c r="P15" i="23"/>
  <c r="P16" i="23"/>
  <c r="O8" i="23"/>
  <c r="O9" i="23"/>
  <c r="O10" i="23"/>
  <c r="O11" i="23"/>
  <c r="O12" i="23"/>
  <c r="O13" i="23"/>
  <c r="O14" i="23"/>
  <c r="O15" i="23"/>
  <c r="O16" i="23"/>
  <c r="N8" i="23"/>
  <c r="N9" i="23"/>
  <c r="N10" i="23"/>
  <c r="N11" i="23"/>
  <c r="N12" i="23"/>
  <c r="N13" i="23"/>
  <c r="N14" i="23"/>
  <c r="N15" i="23"/>
  <c r="N16" i="23"/>
  <c r="J8" i="23"/>
  <c r="J9" i="23"/>
  <c r="J10" i="23"/>
  <c r="J11" i="23"/>
  <c r="J12" i="23"/>
  <c r="J13" i="23"/>
  <c r="J14" i="23"/>
  <c r="J15" i="23"/>
  <c r="J16" i="23"/>
  <c r="E7" i="22"/>
  <c r="E27" i="22" s="1"/>
  <c r="G7" i="22"/>
  <c r="H7" i="22"/>
  <c r="H27" i="22" s="1"/>
  <c r="I7" i="22"/>
  <c r="I27" i="22" s="1"/>
  <c r="D7" i="22"/>
  <c r="D27" i="22" s="1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E12" i="20"/>
  <c r="G12" i="20"/>
  <c r="H12" i="20"/>
  <c r="I12" i="20"/>
  <c r="D12" i="20"/>
  <c r="E7" i="20"/>
  <c r="G7" i="20"/>
  <c r="H7" i="20"/>
  <c r="I7" i="20"/>
  <c r="D7" i="20"/>
  <c r="L8" i="20"/>
  <c r="L9" i="20"/>
  <c r="L10" i="20"/>
  <c r="L11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K8" i="20"/>
  <c r="K9" i="20"/>
  <c r="K10" i="20"/>
  <c r="K11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J8" i="20"/>
  <c r="J9" i="20"/>
  <c r="J10" i="20"/>
  <c r="J11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E6" i="21"/>
  <c r="G6" i="21"/>
  <c r="H6" i="21"/>
  <c r="I6" i="21"/>
  <c r="D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I7" i="19"/>
  <c r="I18" i="19" s="1"/>
  <c r="K7" i="19"/>
  <c r="K18" i="19" s="1"/>
  <c r="L7" i="19"/>
  <c r="L18" i="19" s="1"/>
  <c r="M7" i="19"/>
  <c r="M18" i="19" s="1"/>
  <c r="H7" i="19"/>
  <c r="H18" i="19" s="1"/>
  <c r="S9" i="19"/>
  <c r="S10" i="19"/>
  <c r="S11" i="19"/>
  <c r="S12" i="19"/>
  <c r="S13" i="19"/>
  <c r="S14" i="19"/>
  <c r="S15" i="19"/>
  <c r="S16" i="19"/>
  <c r="S17" i="19"/>
  <c r="S8" i="19"/>
  <c r="P8" i="19"/>
  <c r="P9" i="19"/>
  <c r="P10" i="19"/>
  <c r="P11" i="19"/>
  <c r="P12" i="19"/>
  <c r="P13" i="19"/>
  <c r="P14" i="19"/>
  <c r="P15" i="19"/>
  <c r="P16" i="19"/>
  <c r="P17" i="19"/>
  <c r="O8" i="19"/>
  <c r="O9" i="19"/>
  <c r="O10" i="19"/>
  <c r="O11" i="19"/>
  <c r="O12" i="19"/>
  <c r="O13" i="19"/>
  <c r="O14" i="19"/>
  <c r="O15" i="19"/>
  <c r="O16" i="19"/>
  <c r="O17" i="19"/>
  <c r="N8" i="19"/>
  <c r="N9" i="19"/>
  <c r="N10" i="19"/>
  <c r="N11" i="19"/>
  <c r="N12" i="19"/>
  <c r="N13" i="19"/>
  <c r="N14" i="19"/>
  <c r="N15" i="19"/>
  <c r="N16" i="19"/>
  <c r="N17" i="19"/>
  <c r="J8" i="19"/>
  <c r="J9" i="19"/>
  <c r="J10" i="19"/>
  <c r="J11" i="19"/>
  <c r="J12" i="19"/>
  <c r="J13" i="19"/>
  <c r="J14" i="19"/>
  <c r="J15" i="19"/>
  <c r="J16" i="19"/>
  <c r="J17" i="19"/>
  <c r="E7" i="18"/>
  <c r="E18" i="18" s="1"/>
  <c r="G7" i="18"/>
  <c r="G18" i="18" s="1"/>
  <c r="H7" i="18"/>
  <c r="H18" i="18" s="1"/>
  <c r="I7" i="18"/>
  <c r="I18" i="18" s="1"/>
  <c r="D7" i="18"/>
  <c r="D18" i="18" s="1"/>
  <c r="L8" i="18"/>
  <c r="L9" i="18"/>
  <c r="L10" i="18"/>
  <c r="L11" i="18"/>
  <c r="L12" i="18"/>
  <c r="L13" i="18"/>
  <c r="L14" i="18"/>
  <c r="L15" i="18"/>
  <c r="L16" i="18"/>
  <c r="L17" i="18"/>
  <c r="K8" i="18"/>
  <c r="K9" i="18"/>
  <c r="K10" i="18"/>
  <c r="K11" i="18"/>
  <c r="K12" i="18"/>
  <c r="K13" i="18"/>
  <c r="K14" i="18"/>
  <c r="K15" i="18"/>
  <c r="K16" i="18"/>
  <c r="K17" i="18"/>
  <c r="J8" i="18"/>
  <c r="J9" i="18"/>
  <c r="J10" i="18"/>
  <c r="J11" i="18"/>
  <c r="J12" i="18"/>
  <c r="J13" i="18"/>
  <c r="J14" i="18"/>
  <c r="J15" i="18"/>
  <c r="J16" i="18"/>
  <c r="J17" i="18"/>
  <c r="F8" i="18"/>
  <c r="F9" i="18"/>
  <c r="F10" i="18"/>
  <c r="F11" i="18"/>
  <c r="F12" i="18"/>
  <c r="F13" i="18"/>
  <c r="F14" i="18"/>
  <c r="F15" i="18"/>
  <c r="F16" i="18"/>
  <c r="F17" i="18"/>
  <c r="E12" i="16"/>
  <c r="G12" i="16"/>
  <c r="H12" i="16"/>
  <c r="I12" i="16"/>
  <c r="D12" i="16"/>
  <c r="E7" i="16"/>
  <c r="G7" i="16"/>
  <c r="H7" i="16"/>
  <c r="I7" i="16"/>
  <c r="D7" i="16"/>
  <c r="L8" i="16"/>
  <c r="L9" i="16"/>
  <c r="L10" i="16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K8" i="16"/>
  <c r="K9" i="16"/>
  <c r="K10" i="16"/>
  <c r="K11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J8" i="16"/>
  <c r="J9" i="16"/>
  <c r="J10" i="16"/>
  <c r="J11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F8" i="16"/>
  <c r="F9" i="16"/>
  <c r="F1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E6" i="17"/>
  <c r="G6" i="17"/>
  <c r="H6" i="17"/>
  <c r="I6" i="17"/>
  <c r="D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I7" i="15"/>
  <c r="I16" i="15" s="1"/>
  <c r="K7" i="15"/>
  <c r="L7" i="15"/>
  <c r="L16" i="15" s="1"/>
  <c r="M7" i="15"/>
  <c r="M16" i="15" s="1"/>
  <c r="H7" i="15"/>
  <c r="H16" i="15" s="1"/>
  <c r="S9" i="15"/>
  <c r="S10" i="15"/>
  <c r="S11" i="15"/>
  <c r="S12" i="15"/>
  <c r="S13" i="15"/>
  <c r="S14" i="15"/>
  <c r="S15" i="15"/>
  <c r="S8" i="15"/>
  <c r="P8" i="15"/>
  <c r="P9" i="15"/>
  <c r="P10" i="15"/>
  <c r="P11" i="15"/>
  <c r="P12" i="15"/>
  <c r="P13" i="15"/>
  <c r="P14" i="15"/>
  <c r="P15" i="15"/>
  <c r="O8" i="15"/>
  <c r="O9" i="15"/>
  <c r="O10" i="15"/>
  <c r="O11" i="15"/>
  <c r="O12" i="15"/>
  <c r="O13" i="15"/>
  <c r="O14" i="15"/>
  <c r="O15" i="15"/>
  <c r="N8" i="15"/>
  <c r="N9" i="15"/>
  <c r="N10" i="15"/>
  <c r="N11" i="15"/>
  <c r="N12" i="15"/>
  <c r="N13" i="15"/>
  <c r="N14" i="15"/>
  <c r="N15" i="15"/>
  <c r="J8" i="15"/>
  <c r="J9" i="15"/>
  <c r="J10" i="15"/>
  <c r="J11" i="15"/>
  <c r="J12" i="15"/>
  <c r="J13" i="15"/>
  <c r="J14" i="15"/>
  <c r="J15" i="15"/>
  <c r="E7" i="14"/>
  <c r="E33" i="14" s="1"/>
  <c r="G7" i="14"/>
  <c r="H7" i="14"/>
  <c r="H33" i="14" s="1"/>
  <c r="I7" i="14"/>
  <c r="I33" i="14" s="1"/>
  <c r="D7" i="14"/>
  <c r="D33" i="14" s="1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E13" i="12"/>
  <c r="G13" i="12"/>
  <c r="H13" i="12"/>
  <c r="I13" i="12"/>
  <c r="D13" i="12"/>
  <c r="E7" i="12"/>
  <c r="G7" i="12"/>
  <c r="H7" i="12"/>
  <c r="I7" i="12"/>
  <c r="D7" i="12"/>
  <c r="L8" i="12"/>
  <c r="L9" i="12"/>
  <c r="L10" i="12"/>
  <c r="L11" i="12"/>
  <c r="L12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K8" i="12"/>
  <c r="K9" i="12"/>
  <c r="K10" i="12"/>
  <c r="K11" i="12"/>
  <c r="K12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J8" i="12"/>
  <c r="J9" i="12"/>
  <c r="J10" i="12"/>
  <c r="J11" i="12"/>
  <c r="J12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F8" i="12"/>
  <c r="F9" i="12"/>
  <c r="F10" i="12"/>
  <c r="F11" i="12"/>
  <c r="F12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E6" i="13"/>
  <c r="G6" i="13"/>
  <c r="H6" i="13"/>
  <c r="I6" i="13"/>
  <c r="D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I7" i="11"/>
  <c r="I16" i="11" s="1"/>
  <c r="K7" i="11"/>
  <c r="L7" i="11"/>
  <c r="L16" i="11" s="1"/>
  <c r="M7" i="11"/>
  <c r="M16" i="11" s="1"/>
  <c r="H7" i="11"/>
  <c r="H16" i="11" s="1"/>
  <c r="S9" i="11"/>
  <c r="S10" i="11"/>
  <c r="S11" i="11"/>
  <c r="S12" i="11"/>
  <c r="S13" i="11"/>
  <c r="S14" i="11"/>
  <c r="S15" i="11"/>
  <c r="S8" i="11"/>
  <c r="P8" i="11"/>
  <c r="P9" i="11"/>
  <c r="P10" i="11"/>
  <c r="P11" i="11"/>
  <c r="P12" i="11"/>
  <c r="P13" i="11"/>
  <c r="P14" i="11"/>
  <c r="P15" i="11"/>
  <c r="O8" i="11"/>
  <c r="O9" i="11"/>
  <c r="O10" i="11"/>
  <c r="O11" i="11"/>
  <c r="O12" i="11"/>
  <c r="O13" i="11"/>
  <c r="O14" i="11"/>
  <c r="O15" i="11"/>
  <c r="N8" i="11"/>
  <c r="N9" i="11"/>
  <c r="N10" i="11"/>
  <c r="N11" i="11"/>
  <c r="N12" i="11"/>
  <c r="N13" i="11"/>
  <c r="N14" i="11"/>
  <c r="N15" i="11"/>
  <c r="J8" i="11"/>
  <c r="J9" i="11"/>
  <c r="J10" i="11"/>
  <c r="J11" i="11"/>
  <c r="J12" i="11"/>
  <c r="J13" i="11"/>
  <c r="J14" i="11"/>
  <c r="J15" i="11"/>
  <c r="E7" i="10"/>
  <c r="E29" i="10" s="1"/>
  <c r="G7" i="10"/>
  <c r="H7" i="10"/>
  <c r="H29" i="10" s="1"/>
  <c r="I7" i="10"/>
  <c r="I29" i="10" s="1"/>
  <c r="D7" i="10"/>
  <c r="D29" i="10" s="1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E12" i="8"/>
  <c r="G12" i="8"/>
  <c r="H12" i="8"/>
  <c r="I12" i="8"/>
  <c r="D12" i="8"/>
  <c r="E7" i="8"/>
  <c r="G7" i="8"/>
  <c r="H7" i="8"/>
  <c r="I7" i="8"/>
  <c r="D7" i="8"/>
  <c r="L8" i="8"/>
  <c r="L9" i="8"/>
  <c r="L10" i="8"/>
  <c r="L11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K8" i="8"/>
  <c r="K9" i="8"/>
  <c r="K10" i="8"/>
  <c r="K11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J8" i="8"/>
  <c r="J9" i="8"/>
  <c r="J10" i="8"/>
  <c r="J11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F8" i="8"/>
  <c r="F9" i="8"/>
  <c r="F10" i="8"/>
  <c r="F11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E6" i="9"/>
  <c r="G6" i="9"/>
  <c r="H6" i="9"/>
  <c r="I6" i="9"/>
  <c r="D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I7" i="7"/>
  <c r="I17" i="7" s="1"/>
  <c r="K7" i="7"/>
  <c r="K17" i="7" s="1"/>
  <c r="L7" i="7"/>
  <c r="L17" i="7" s="1"/>
  <c r="M7" i="7"/>
  <c r="M17" i="7" s="1"/>
  <c r="H7" i="7"/>
  <c r="H17" i="7" s="1"/>
  <c r="S9" i="7"/>
  <c r="S10" i="7"/>
  <c r="S11" i="7"/>
  <c r="S12" i="7"/>
  <c r="S13" i="7"/>
  <c r="S14" i="7"/>
  <c r="S15" i="7"/>
  <c r="S16" i="7"/>
  <c r="S8" i="7"/>
  <c r="P8" i="7"/>
  <c r="P9" i="7"/>
  <c r="P10" i="7"/>
  <c r="P11" i="7"/>
  <c r="P12" i="7"/>
  <c r="P13" i="7"/>
  <c r="P14" i="7"/>
  <c r="P15" i="7"/>
  <c r="P16" i="7"/>
  <c r="O8" i="7"/>
  <c r="O9" i="7"/>
  <c r="O10" i="7"/>
  <c r="O11" i="7"/>
  <c r="O12" i="7"/>
  <c r="O13" i="7"/>
  <c r="O14" i="7"/>
  <c r="O15" i="7"/>
  <c r="O16" i="7"/>
  <c r="N8" i="7"/>
  <c r="N9" i="7"/>
  <c r="N10" i="7"/>
  <c r="N11" i="7"/>
  <c r="N12" i="7"/>
  <c r="N13" i="7"/>
  <c r="N14" i="7"/>
  <c r="N15" i="7"/>
  <c r="N16" i="7"/>
  <c r="J8" i="7"/>
  <c r="J9" i="7"/>
  <c r="J10" i="7"/>
  <c r="J11" i="7"/>
  <c r="J12" i="7"/>
  <c r="J13" i="7"/>
  <c r="J14" i="7"/>
  <c r="J15" i="7"/>
  <c r="J16" i="7"/>
  <c r="E7" i="6"/>
  <c r="E26" i="6" s="1"/>
  <c r="G7" i="6"/>
  <c r="H7" i="6"/>
  <c r="H26" i="6" s="1"/>
  <c r="I7" i="6"/>
  <c r="I26" i="6" s="1"/>
  <c r="D7" i="6"/>
  <c r="D26" i="6" s="1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E12" i="4"/>
  <c r="G12" i="4"/>
  <c r="H12" i="4"/>
  <c r="I12" i="4"/>
  <c r="D12" i="4"/>
  <c r="E7" i="4"/>
  <c r="G7" i="4"/>
  <c r="H7" i="4"/>
  <c r="I7" i="4"/>
  <c r="D7" i="4"/>
  <c r="L8" i="4"/>
  <c r="L9" i="4"/>
  <c r="L10" i="4"/>
  <c r="L11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K8" i="4"/>
  <c r="K9" i="4"/>
  <c r="K10" i="4"/>
  <c r="K11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J8" i="4"/>
  <c r="J9" i="4"/>
  <c r="J10" i="4"/>
  <c r="J11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F8" i="4"/>
  <c r="F9" i="4"/>
  <c r="F10" i="4"/>
  <c r="F11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E6" i="5"/>
  <c r="G6" i="5"/>
  <c r="H6" i="5"/>
  <c r="I6" i="5"/>
  <c r="D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E114" i="3"/>
  <c r="G114" i="3"/>
  <c r="H114" i="3"/>
  <c r="I114" i="3"/>
  <c r="D114" i="3"/>
  <c r="E7" i="3"/>
  <c r="G7" i="3"/>
  <c r="H7" i="3"/>
  <c r="I7" i="3"/>
  <c r="D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E6" i="2"/>
  <c r="G6" i="2"/>
  <c r="H6" i="2"/>
  <c r="I6" i="2"/>
  <c r="D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114" i="3" l="1"/>
  <c r="F6" i="33"/>
  <c r="F6" i="93"/>
  <c r="F6" i="105"/>
  <c r="F7" i="114"/>
  <c r="F12" i="114" s="1"/>
  <c r="J7" i="115"/>
  <c r="J15" i="115" s="1"/>
  <c r="F9" i="132"/>
  <c r="F6" i="209"/>
  <c r="F7" i="234"/>
  <c r="F11" i="234" s="1"/>
  <c r="F7" i="242"/>
  <c r="F11" i="242" s="1"/>
  <c r="F7" i="276"/>
  <c r="F7" i="278"/>
  <c r="F15" i="278" s="1"/>
  <c r="F7" i="342"/>
  <c r="F13" i="342" s="1"/>
  <c r="J7" i="151"/>
  <c r="J18" i="151" s="1"/>
  <c r="J7" i="159"/>
  <c r="J26" i="159" s="1"/>
  <c r="J7" i="163"/>
  <c r="J19" i="163" s="1"/>
  <c r="F7" i="250"/>
  <c r="F12" i="250" s="1"/>
  <c r="F7" i="310"/>
  <c r="F13" i="310" s="1"/>
  <c r="F12" i="20"/>
  <c r="F7" i="52"/>
  <c r="F6" i="137"/>
  <c r="F7" i="138"/>
  <c r="F11" i="138" s="1"/>
  <c r="J7" i="139"/>
  <c r="J18" i="139" s="1"/>
  <c r="F6" i="145"/>
  <c r="F7" i="174"/>
  <c r="F13" i="174" s="1"/>
  <c r="F7" i="190"/>
  <c r="F12" i="190" s="1"/>
  <c r="F11" i="312"/>
  <c r="F7" i="66"/>
  <c r="F11" i="66" s="1"/>
  <c r="F7" i="116"/>
  <c r="J7" i="119"/>
  <c r="J25" i="119" s="1"/>
  <c r="J7" i="143"/>
  <c r="J17" i="143" s="1"/>
  <c r="F7" i="216"/>
  <c r="F7" i="226"/>
  <c r="F14" i="226" s="1"/>
  <c r="F7" i="304"/>
  <c r="F7" i="3"/>
  <c r="F7" i="38"/>
  <c r="F11" i="38" s="1"/>
  <c r="F7" i="74"/>
  <c r="F13" i="74" s="1"/>
  <c r="F7" i="78"/>
  <c r="F12" i="78" s="1"/>
  <c r="F7" i="86"/>
  <c r="F14" i="86" s="1"/>
  <c r="F7" i="94"/>
  <c r="F11" i="94" s="1"/>
  <c r="F6" i="125"/>
  <c r="F7" i="124"/>
  <c r="J7" i="131"/>
  <c r="J18" i="131" s="1"/>
  <c r="F15" i="136"/>
  <c r="F7" i="136"/>
  <c r="F7" i="180"/>
  <c r="F7" i="186"/>
  <c r="F12" i="186" s="1"/>
  <c r="F9" i="220"/>
  <c r="F7" i="338"/>
  <c r="F11" i="338" s="1"/>
  <c r="J7" i="107"/>
  <c r="J54" i="107" s="1"/>
  <c r="F7" i="4"/>
  <c r="J7" i="127"/>
  <c r="J52" i="127" s="1"/>
  <c r="J7" i="91"/>
  <c r="J21" i="91" s="1"/>
  <c r="J7" i="87"/>
  <c r="J23" i="87" s="1"/>
  <c r="F6" i="2"/>
  <c r="J7" i="7"/>
  <c r="J17" i="7" s="1"/>
  <c r="F12" i="8"/>
  <c r="F7" i="18"/>
  <c r="F18" i="18" s="1"/>
  <c r="F7" i="34"/>
  <c r="F14" i="34" s="1"/>
  <c r="F7" i="58"/>
  <c r="F11" i="58" s="1"/>
  <c r="F6" i="61"/>
  <c r="F6" i="73"/>
  <c r="F6" i="85"/>
  <c r="F6" i="113"/>
  <c r="F6" i="117"/>
  <c r="F6" i="133"/>
  <c r="F6" i="153"/>
  <c r="F6" i="157"/>
  <c r="F6" i="169"/>
  <c r="F7" i="184"/>
  <c r="F6" i="205"/>
  <c r="F9" i="208"/>
  <c r="F6" i="213"/>
  <c r="F10" i="216"/>
  <c r="F6" i="225"/>
  <c r="F7" i="270"/>
  <c r="F13" i="270" s="1"/>
  <c r="F6" i="277"/>
  <c r="F6" i="301"/>
  <c r="F7" i="306"/>
  <c r="F12" i="306" s="1"/>
  <c r="F6" i="317"/>
  <c r="F13" i="316"/>
  <c r="F7" i="318"/>
  <c r="F19" i="318" s="1"/>
  <c r="F6" i="337"/>
  <c r="J7" i="11"/>
  <c r="J16" i="11" s="1"/>
  <c r="F13" i="12"/>
  <c r="F7" i="16"/>
  <c r="F7" i="20"/>
  <c r="J7" i="31"/>
  <c r="J27" i="31" s="1"/>
  <c r="J7" i="43"/>
  <c r="J27" i="43" s="1"/>
  <c r="F6" i="49"/>
  <c r="F9" i="76"/>
  <c r="J7" i="79"/>
  <c r="J19" i="79" s="1"/>
  <c r="F14" i="84"/>
  <c r="J7" i="95"/>
  <c r="J17" i="95" s="1"/>
  <c r="F9" i="128"/>
  <c r="F7" i="158"/>
  <c r="F15" i="158" s="1"/>
  <c r="F9" i="160"/>
  <c r="F11" i="168"/>
  <c r="F7" i="182"/>
  <c r="F13" i="182" s="1"/>
  <c r="F7" i="188"/>
  <c r="F7" i="194"/>
  <c r="F14" i="194" s="1"/>
  <c r="F6" i="201"/>
  <c r="F6" i="221"/>
  <c r="F6" i="245"/>
  <c r="F6" i="261"/>
  <c r="F6" i="313"/>
  <c r="F6" i="25"/>
  <c r="J7" i="35"/>
  <c r="J31" i="35" s="1"/>
  <c r="F7" i="42"/>
  <c r="F13" i="42" s="1"/>
  <c r="F6" i="45"/>
  <c r="F13" i="44"/>
  <c r="F7" i="46"/>
  <c r="F17" i="46" s="1"/>
  <c r="F9" i="56"/>
  <c r="J7" i="99"/>
  <c r="J14" i="99" s="1"/>
  <c r="J7" i="103"/>
  <c r="J16" i="103" s="1"/>
  <c r="F7" i="118"/>
  <c r="F14" i="118" s="1"/>
  <c r="F7" i="170"/>
  <c r="F11" i="170" s="1"/>
  <c r="F6" i="177"/>
  <c r="F9" i="224"/>
  <c r="F6" i="257"/>
  <c r="F10" i="276"/>
  <c r="F6" i="281"/>
  <c r="F6" i="305"/>
  <c r="F7" i="312"/>
  <c r="F6" i="321"/>
  <c r="F7" i="8"/>
  <c r="J7" i="19"/>
  <c r="J18" i="19" s="1"/>
  <c r="F6" i="21"/>
  <c r="F7" i="26"/>
  <c r="F40" i="26" s="1"/>
  <c r="F6" i="41"/>
  <c r="F9" i="60"/>
  <c r="F6" i="77"/>
  <c r="F6" i="89"/>
  <c r="F6" i="101"/>
  <c r="F7" i="102"/>
  <c r="F11" i="102" s="1"/>
  <c r="F7" i="106"/>
  <c r="F20" i="106" s="1"/>
  <c r="F7" i="110"/>
  <c r="F11" i="110" s="1"/>
  <c r="F6" i="121"/>
  <c r="F7" i="142"/>
  <c r="F17" i="142" s="1"/>
  <c r="F6" i="149"/>
  <c r="F6" i="181"/>
  <c r="F6" i="197"/>
  <c r="F7" i="218"/>
  <c r="F18" i="218" s="1"/>
  <c r="F7" i="254"/>
  <c r="F11" i="254" s="1"/>
  <c r="F6" i="273"/>
  <c r="F7" i="300"/>
  <c r="F7" i="322"/>
  <c r="F11" i="322" s="1"/>
  <c r="F6" i="5"/>
  <c r="F7" i="10"/>
  <c r="F29" i="10" s="1"/>
  <c r="F6" i="17"/>
  <c r="F7" i="24"/>
  <c r="F7" i="54"/>
  <c r="F11" i="54" s="1"/>
  <c r="F7" i="62"/>
  <c r="F10" i="62" s="1"/>
  <c r="F9" i="88"/>
  <c r="F6" i="97"/>
  <c r="F7" i="100"/>
  <c r="F10" i="112"/>
  <c r="F6" i="141"/>
  <c r="F7" i="166"/>
  <c r="F13" i="166" s="1"/>
  <c r="F7" i="168"/>
  <c r="F6" i="173"/>
  <c r="F9" i="176"/>
  <c r="F6" i="185"/>
  <c r="F12" i="184"/>
  <c r="F13" i="188"/>
  <c r="F7" i="210"/>
  <c r="F12" i="210" s="1"/>
  <c r="F7" i="222"/>
  <c r="F12" i="222" s="1"/>
  <c r="F7" i="238"/>
  <c r="F12" i="238" s="1"/>
  <c r="F9" i="260"/>
  <c r="F6" i="265"/>
  <c r="F7" i="266"/>
  <c r="F11" i="266" s="1"/>
  <c r="F7" i="286"/>
  <c r="F14" i="286" s="1"/>
  <c r="F6" i="253"/>
  <c r="F6" i="285"/>
  <c r="F6" i="309"/>
  <c r="F12" i="4"/>
  <c r="F6" i="9"/>
  <c r="F7" i="12"/>
  <c r="F7" i="14"/>
  <c r="F33" i="14" s="1"/>
  <c r="J7" i="15"/>
  <c r="J16" i="15" s="1"/>
  <c r="F12" i="16"/>
  <c r="F6" i="29"/>
  <c r="F7" i="44"/>
  <c r="F10" i="52"/>
  <c r="F10" i="64"/>
  <c r="F6" i="69"/>
  <c r="F6" i="81"/>
  <c r="F7" i="82"/>
  <c r="F10" i="82" s="1"/>
  <c r="F7" i="112"/>
  <c r="F9" i="152"/>
  <c r="F7" i="156"/>
  <c r="F10" i="172"/>
  <c r="F6" i="193"/>
  <c r="F6" i="217"/>
  <c r="F6" i="229"/>
  <c r="F6" i="241"/>
  <c r="F7" i="262"/>
  <c r="F11" i="262" s="1"/>
  <c r="F7" i="290"/>
  <c r="F12" i="290" s="1"/>
  <c r="F7" i="314"/>
  <c r="F14" i="314" s="1"/>
  <c r="F6" i="325"/>
  <c r="F6" i="333"/>
  <c r="F7" i="334"/>
  <c r="F19" i="334" s="1"/>
  <c r="F7" i="6"/>
  <c r="F26" i="6" s="1"/>
  <c r="F6" i="13"/>
  <c r="F7" i="22"/>
  <c r="F27" i="22" s="1"/>
  <c r="F13" i="24"/>
  <c r="F9" i="28"/>
  <c r="F7" i="30"/>
  <c r="F14" i="30" s="1"/>
  <c r="F6" i="37"/>
  <c r="J7" i="39"/>
  <c r="J18" i="39" s="1"/>
  <c r="J7" i="47"/>
  <c r="J21" i="47" s="1"/>
  <c r="F6" i="53"/>
  <c r="F6" i="57"/>
  <c r="F6" i="65"/>
  <c r="F9" i="68"/>
  <c r="F9" i="72"/>
  <c r="F7" i="84"/>
  <c r="F7" i="90"/>
  <c r="F14" i="90" s="1"/>
  <c r="F10" i="104"/>
  <c r="F6" i="129"/>
  <c r="F9" i="148"/>
  <c r="F6" i="189"/>
  <c r="F6" i="233"/>
  <c r="F7" i="246"/>
  <c r="F11" i="246" s="1"/>
  <c r="F7" i="274"/>
  <c r="F11" i="274" s="1"/>
  <c r="F10" i="308"/>
  <c r="F7" i="316"/>
  <c r="F7" i="330"/>
  <c r="F11" i="330" s="1"/>
  <c r="J7" i="83"/>
  <c r="J14" i="83" s="1"/>
  <c r="J7" i="75"/>
  <c r="J26" i="75" s="1"/>
  <c r="J7" i="71"/>
  <c r="J15" i="71" s="1"/>
  <c r="J7" i="67"/>
  <c r="J16" i="67" s="1"/>
  <c r="J7" i="63"/>
  <c r="J15" i="63" s="1"/>
  <c r="J7" i="59"/>
  <c r="J20" i="59" s="1"/>
  <c r="J7" i="55"/>
  <c r="J19" i="55" s="1"/>
  <c r="J7" i="51"/>
  <c r="J20" i="51" s="1"/>
  <c r="J7" i="27"/>
  <c r="J16" i="27" s="1"/>
  <c r="J7" i="23"/>
  <c r="J17" i="23" s="1"/>
  <c r="P23" i="343"/>
  <c r="O23" i="343"/>
  <c r="N23" i="343"/>
  <c r="P7" i="343"/>
  <c r="N7" i="343"/>
  <c r="O7" i="343"/>
  <c r="J7" i="342"/>
  <c r="G13" i="342"/>
  <c r="L13" i="342" s="1"/>
  <c r="L7" i="342"/>
  <c r="K7" i="342"/>
  <c r="J7" i="340"/>
  <c r="K7" i="340"/>
  <c r="L7" i="340"/>
  <c r="K6" i="341"/>
  <c r="L6" i="341"/>
  <c r="J6" i="341"/>
  <c r="P15" i="339"/>
  <c r="N15" i="339"/>
  <c r="O15" i="339"/>
  <c r="P7" i="339"/>
  <c r="N7" i="339"/>
  <c r="O7" i="339"/>
  <c r="K7" i="338"/>
  <c r="G11" i="338"/>
  <c r="L7" i="338"/>
  <c r="J7" i="338"/>
  <c r="K9" i="336"/>
  <c r="J9" i="336"/>
  <c r="L9" i="336"/>
  <c r="J7" i="336"/>
  <c r="L7" i="336"/>
  <c r="K7" i="336"/>
  <c r="L6" i="337"/>
  <c r="J6" i="337"/>
  <c r="K6" i="337"/>
  <c r="P30" i="335"/>
  <c r="N30" i="335"/>
  <c r="O30" i="335"/>
  <c r="P7" i="335"/>
  <c r="N7" i="335"/>
  <c r="O7" i="335"/>
  <c r="K19" i="334"/>
  <c r="J19" i="334"/>
  <c r="L19" i="334"/>
  <c r="K7" i="334"/>
  <c r="L7" i="334"/>
  <c r="J7" i="334"/>
  <c r="J7" i="332"/>
  <c r="K9" i="332"/>
  <c r="J9" i="332"/>
  <c r="K7" i="332"/>
  <c r="L9" i="332"/>
  <c r="L7" i="332"/>
  <c r="J6" i="333"/>
  <c r="L6" i="333"/>
  <c r="K6" i="333"/>
  <c r="P15" i="331"/>
  <c r="O15" i="331"/>
  <c r="N15" i="331"/>
  <c r="P7" i="331"/>
  <c r="N7" i="331"/>
  <c r="O7" i="331"/>
  <c r="J7" i="330"/>
  <c r="G11" i="330"/>
  <c r="J11" i="330" s="1"/>
  <c r="L7" i="330"/>
  <c r="K7" i="330"/>
  <c r="J7" i="328"/>
  <c r="L7" i="328"/>
  <c r="K7" i="328"/>
  <c r="K6" i="329"/>
  <c r="L6" i="329"/>
  <c r="J6" i="329"/>
  <c r="P14" i="327"/>
  <c r="P7" i="327"/>
  <c r="O14" i="327"/>
  <c r="N14" i="327"/>
  <c r="N7" i="327"/>
  <c r="O7" i="327"/>
  <c r="K10" i="326"/>
  <c r="L10" i="326"/>
  <c r="J10" i="326"/>
  <c r="L7" i="326"/>
  <c r="K7" i="326"/>
  <c r="J7" i="326"/>
  <c r="J7" i="324"/>
  <c r="K7" i="324"/>
  <c r="L7" i="324"/>
  <c r="L6" i="325"/>
  <c r="J6" i="325"/>
  <c r="K6" i="325"/>
  <c r="P16" i="323"/>
  <c r="P7" i="323"/>
  <c r="O16" i="323"/>
  <c r="N16" i="323"/>
  <c r="N7" i="323"/>
  <c r="O7" i="323"/>
  <c r="L11" i="322"/>
  <c r="K11" i="322"/>
  <c r="J11" i="322"/>
  <c r="L7" i="322"/>
  <c r="J7" i="322"/>
  <c r="K7" i="322"/>
  <c r="J7" i="320"/>
  <c r="K7" i="320"/>
  <c r="K9" i="320"/>
  <c r="L9" i="320"/>
  <c r="J9" i="320"/>
  <c r="L7" i="320"/>
  <c r="L6" i="321"/>
  <c r="K6" i="321"/>
  <c r="J6" i="321"/>
  <c r="P24" i="319"/>
  <c r="O24" i="319"/>
  <c r="N24" i="319"/>
  <c r="P7" i="319"/>
  <c r="N7" i="319"/>
  <c r="O7" i="319"/>
  <c r="J7" i="318"/>
  <c r="G19" i="318"/>
  <c r="L7" i="318"/>
  <c r="K7" i="318"/>
  <c r="K13" i="316"/>
  <c r="L7" i="316"/>
  <c r="L13" i="316"/>
  <c r="J13" i="316"/>
  <c r="J7" i="316"/>
  <c r="K7" i="316"/>
  <c r="L6" i="317"/>
  <c r="K6" i="317"/>
  <c r="J6" i="317"/>
  <c r="P23" i="315"/>
  <c r="N23" i="315"/>
  <c r="O23" i="315"/>
  <c r="P7" i="315"/>
  <c r="N7" i="315"/>
  <c r="O7" i="315"/>
  <c r="K14" i="314"/>
  <c r="L14" i="314"/>
  <c r="J14" i="314"/>
  <c r="L7" i="314"/>
  <c r="J7" i="314"/>
  <c r="K7" i="314"/>
  <c r="K11" i="312"/>
  <c r="L11" i="312"/>
  <c r="J11" i="312"/>
  <c r="L7" i="312"/>
  <c r="J7" i="312"/>
  <c r="K7" i="312"/>
  <c r="J6" i="313"/>
  <c r="K6" i="313"/>
  <c r="L6" i="313"/>
  <c r="P22" i="311"/>
  <c r="O22" i="311"/>
  <c r="N22" i="311"/>
  <c r="P7" i="311"/>
  <c r="N7" i="311"/>
  <c r="O7" i="311"/>
  <c r="L13" i="310"/>
  <c r="J13" i="310"/>
  <c r="K13" i="310"/>
  <c r="K7" i="310"/>
  <c r="J7" i="310"/>
  <c r="L7" i="310"/>
  <c r="J10" i="308"/>
  <c r="J7" i="308"/>
  <c r="L10" i="308"/>
  <c r="K10" i="308"/>
  <c r="K7" i="308"/>
  <c r="L7" i="308"/>
  <c r="L6" i="309"/>
  <c r="J6" i="309"/>
  <c r="K6" i="309"/>
  <c r="P18" i="307"/>
  <c r="N18" i="307"/>
  <c r="O18" i="307"/>
  <c r="P7" i="307"/>
  <c r="N7" i="307"/>
  <c r="O7" i="307"/>
  <c r="K7" i="306"/>
  <c r="G12" i="306"/>
  <c r="J7" i="306"/>
  <c r="L7" i="306"/>
  <c r="K7" i="304"/>
  <c r="L7" i="304"/>
  <c r="J7" i="304"/>
  <c r="J6" i="305"/>
  <c r="K6" i="305"/>
  <c r="L6" i="305"/>
  <c r="P18" i="303"/>
  <c r="N18" i="303"/>
  <c r="O18" i="303"/>
  <c r="P7" i="303"/>
  <c r="N7" i="303"/>
  <c r="O7" i="303"/>
  <c r="K7" i="302"/>
  <c r="K11" i="302"/>
  <c r="L11" i="302"/>
  <c r="J11" i="302"/>
  <c r="L7" i="302"/>
  <c r="J7" i="302"/>
  <c r="J11" i="300"/>
  <c r="J7" i="300"/>
  <c r="K7" i="300"/>
  <c r="L11" i="300"/>
  <c r="K11" i="300"/>
  <c r="L7" i="300"/>
  <c r="J6" i="301"/>
  <c r="L6" i="301"/>
  <c r="K6" i="301"/>
  <c r="P12" i="299"/>
  <c r="O12" i="299"/>
  <c r="N12" i="299"/>
  <c r="P7" i="299"/>
  <c r="N7" i="299"/>
  <c r="O7" i="299"/>
  <c r="K7" i="298"/>
  <c r="G10" i="298"/>
  <c r="L7" i="298"/>
  <c r="J7" i="298"/>
  <c r="J7" i="296"/>
  <c r="K7" i="296"/>
  <c r="L7" i="296"/>
  <c r="L6" i="297"/>
  <c r="K6" i="297"/>
  <c r="J6" i="297"/>
  <c r="P19" i="295"/>
  <c r="O19" i="295"/>
  <c r="N19" i="295"/>
  <c r="P7" i="295"/>
  <c r="N7" i="295"/>
  <c r="O7" i="295"/>
  <c r="J7" i="294"/>
  <c r="G13" i="294"/>
  <c r="L7" i="294"/>
  <c r="K7" i="294"/>
  <c r="J7" i="292"/>
  <c r="L7" i="292"/>
  <c r="K7" i="292"/>
  <c r="K6" i="293"/>
  <c r="L6" i="293"/>
  <c r="J6" i="293"/>
  <c r="P18" i="291"/>
  <c r="O18" i="291"/>
  <c r="N18" i="291"/>
  <c r="P7" i="291"/>
  <c r="N7" i="291"/>
  <c r="O7" i="291"/>
  <c r="K7" i="290"/>
  <c r="G12" i="290"/>
  <c r="J7" i="290"/>
  <c r="L7" i="290"/>
  <c r="J7" i="288"/>
  <c r="K7" i="288"/>
  <c r="L7" i="288"/>
  <c r="L6" i="289"/>
  <c r="K6" i="289"/>
  <c r="J6" i="289"/>
  <c r="P38" i="287"/>
  <c r="O38" i="287"/>
  <c r="N38" i="287"/>
  <c r="P7" i="287"/>
  <c r="N7" i="287"/>
  <c r="O7" i="287"/>
  <c r="L7" i="286"/>
  <c r="G14" i="286"/>
  <c r="K14" i="286" s="1"/>
  <c r="J7" i="286"/>
  <c r="K7" i="286"/>
  <c r="K7" i="284"/>
  <c r="J7" i="284"/>
  <c r="L7" i="284"/>
  <c r="K6" i="285"/>
  <c r="L6" i="285"/>
  <c r="J6" i="285"/>
  <c r="P19" i="283"/>
  <c r="O19" i="283"/>
  <c r="N19" i="283"/>
  <c r="P7" i="283"/>
  <c r="N7" i="283"/>
  <c r="O7" i="283"/>
  <c r="J7" i="282"/>
  <c r="G11" i="282"/>
  <c r="L7" i="282"/>
  <c r="K7" i="282"/>
  <c r="J7" i="280"/>
  <c r="L7" i="280"/>
  <c r="K7" i="280"/>
  <c r="K6" i="281"/>
  <c r="L6" i="281"/>
  <c r="J6" i="281"/>
  <c r="N30" i="279"/>
  <c r="O30" i="279"/>
  <c r="P30" i="279"/>
  <c r="P7" i="279"/>
  <c r="N7" i="279"/>
  <c r="O7" i="279"/>
  <c r="J7" i="278"/>
  <c r="L15" i="278"/>
  <c r="K15" i="278"/>
  <c r="J15" i="278"/>
  <c r="L7" i="278"/>
  <c r="K7" i="278"/>
  <c r="K10" i="276"/>
  <c r="J10" i="276"/>
  <c r="L10" i="276"/>
  <c r="K7" i="276"/>
  <c r="J7" i="276"/>
  <c r="L7" i="276"/>
  <c r="K6" i="277"/>
  <c r="L6" i="277"/>
  <c r="J6" i="277"/>
  <c r="P14" i="275"/>
  <c r="N14" i="275"/>
  <c r="O14" i="275"/>
  <c r="P7" i="275"/>
  <c r="N7" i="275"/>
  <c r="O7" i="275"/>
  <c r="J7" i="274"/>
  <c r="G11" i="274"/>
  <c r="L7" i="274"/>
  <c r="K7" i="274"/>
  <c r="J7" i="272"/>
  <c r="K7" i="272"/>
  <c r="L7" i="272"/>
  <c r="K6" i="273"/>
  <c r="J6" i="273"/>
  <c r="L6" i="273"/>
  <c r="P18" i="271"/>
  <c r="N18" i="271"/>
  <c r="O18" i="271"/>
  <c r="P7" i="271"/>
  <c r="N7" i="271"/>
  <c r="O7" i="271"/>
  <c r="L13" i="270"/>
  <c r="K13" i="270"/>
  <c r="J13" i="270"/>
  <c r="J7" i="270"/>
  <c r="L7" i="270"/>
  <c r="K7" i="270"/>
  <c r="J7" i="268"/>
  <c r="K7" i="268"/>
  <c r="L7" i="268"/>
  <c r="K6" i="269"/>
  <c r="L6" i="269"/>
  <c r="J6" i="269"/>
  <c r="P15" i="267"/>
  <c r="N15" i="267"/>
  <c r="O15" i="267"/>
  <c r="P7" i="267"/>
  <c r="N7" i="267"/>
  <c r="O7" i="267"/>
  <c r="J7" i="266"/>
  <c r="G11" i="266"/>
  <c r="L11" i="266" s="1"/>
  <c r="K7" i="266"/>
  <c r="L7" i="266"/>
  <c r="J7" i="264"/>
  <c r="K7" i="264"/>
  <c r="L7" i="264"/>
  <c r="K6" i="265"/>
  <c r="J6" i="265"/>
  <c r="L6" i="265"/>
  <c r="P19" i="263"/>
  <c r="N19" i="263"/>
  <c r="O19" i="263"/>
  <c r="P7" i="263"/>
  <c r="N7" i="263"/>
  <c r="O7" i="263"/>
  <c r="J7" i="262"/>
  <c r="K11" i="262"/>
  <c r="L7" i="262"/>
  <c r="L11" i="262"/>
  <c r="J11" i="262"/>
  <c r="K7" i="262"/>
  <c r="L9" i="260"/>
  <c r="J9" i="260"/>
  <c r="K9" i="260"/>
  <c r="K7" i="260"/>
  <c r="J7" i="260"/>
  <c r="L7" i="260"/>
  <c r="J6" i="261"/>
  <c r="K6" i="261"/>
  <c r="L6" i="261"/>
  <c r="P7" i="259"/>
  <c r="P21" i="259"/>
  <c r="N7" i="259"/>
  <c r="O7" i="259"/>
  <c r="N21" i="259"/>
  <c r="O21" i="259"/>
  <c r="L7" i="258"/>
  <c r="K7" i="258"/>
  <c r="G11" i="258"/>
  <c r="J7" i="258"/>
  <c r="K9" i="256"/>
  <c r="K7" i="256"/>
  <c r="J9" i="256"/>
  <c r="L9" i="256"/>
  <c r="L7" i="256"/>
  <c r="J7" i="256"/>
  <c r="J6" i="257"/>
  <c r="L6" i="257"/>
  <c r="K6" i="257"/>
  <c r="P20" i="255"/>
  <c r="N20" i="255"/>
  <c r="O20" i="255"/>
  <c r="P7" i="255"/>
  <c r="N7" i="255"/>
  <c r="O7" i="255"/>
  <c r="K11" i="254"/>
  <c r="L11" i="254"/>
  <c r="J11" i="254"/>
  <c r="L7" i="254"/>
  <c r="J7" i="254"/>
  <c r="K7" i="254"/>
  <c r="J7" i="252"/>
  <c r="K7" i="252"/>
  <c r="L7" i="252"/>
  <c r="J6" i="253"/>
  <c r="K6" i="253"/>
  <c r="L6" i="253"/>
  <c r="P17" i="251"/>
  <c r="N17" i="251"/>
  <c r="O17" i="251"/>
  <c r="P7" i="251"/>
  <c r="N7" i="251"/>
  <c r="O7" i="251"/>
  <c r="J12" i="250"/>
  <c r="K12" i="250"/>
  <c r="L12" i="250"/>
  <c r="K7" i="250"/>
  <c r="J7" i="250"/>
  <c r="L7" i="250"/>
  <c r="J7" i="248"/>
  <c r="K7" i="248"/>
  <c r="L7" i="248"/>
  <c r="K6" i="249"/>
  <c r="L6" i="249"/>
  <c r="J6" i="249"/>
  <c r="P13" i="247"/>
  <c r="O13" i="247"/>
  <c r="N13" i="247"/>
  <c r="P7" i="247"/>
  <c r="N7" i="247"/>
  <c r="O7" i="247"/>
  <c r="L7" i="246"/>
  <c r="G11" i="246"/>
  <c r="K7" i="246"/>
  <c r="J7" i="246"/>
  <c r="J7" i="244"/>
  <c r="L7" i="244"/>
  <c r="K7" i="244"/>
  <c r="J6" i="245"/>
  <c r="K6" i="245"/>
  <c r="L6" i="245"/>
  <c r="P18" i="243"/>
  <c r="O18" i="243"/>
  <c r="N18" i="243"/>
  <c r="P7" i="243"/>
  <c r="N7" i="243"/>
  <c r="O7" i="243"/>
  <c r="J7" i="242"/>
  <c r="K7" i="242"/>
  <c r="G11" i="242"/>
  <c r="L7" i="242"/>
  <c r="J7" i="240"/>
  <c r="K7" i="240"/>
  <c r="L7" i="240"/>
  <c r="L6" i="241"/>
  <c r="J6" i="241"/>
  <c r="K6" i="241"/>
  <c r="N16" i="239"/>
  <c r="O16" i="239"/>
  <c r="P16" i="239"/>
  <c r="P7" i="239"/>
  <c r="N7" i="239"/>
  <c r="O7" i="239"/>
  <c r="K7" i="238"/>
  <c r="J12" i="238"/>
  <c r="L12" i="238"/>
  <c r="K12" i="238"/>
  <c r="J7" i="238"/>
  <c r="L7" i="238"/>
  <c r="J7" i="236"/>
  <c r="K7" i="236"/>
  <c r="L7" i="236"/>
  <c r="K6" i="237"/>
  <c r="L6" i="237"/>
  <c r="J6" i="237"/>
  <c r="P15" i="235"/>
  <c r="O15" i="235"/>
  <c r="N15" i="235"/>
  <c r="P7" i="235"/>
  <c r="N7" i="235"/>
  <c r="O7" i="235"/>
  <c r="L7" i="234"/>
  <c r="G11" i="234"/>
  <c r="K7" i="234"/>
  <c r="J7" i="234"/>
  <c r="J7" i="232"/>
  <c r="L7" i="232"/>
  <c r="K7" i="232"/>
  <c r="L6" i="233"/>
  <c r="J6" i="233"/>
  <c r="K6" i="233"/>
  <c r="O12" i="231"/>
  <c r="P12" i="231"/>
  <c r="N12" i="231"/>
  <c r="P7" i="231"/>
  <c r="N7" i="231"/>
  <c r="O7" i="231"/>
  <c r="K10" i="230"/>
  <c r="J10" i="230"/>
  <c r="L10" i="230"/>
  <c r="K7" i="230"/>
  <c r="L7" i="230"/>
  <c r="J7" i="230"/>
  <c r="K9" i="228"/>
  <c r="L9" i="228"/>
  <c r="J9" i="228"/>
  <c r="L7" i="228"/>
  <c r="K7" i="228"/>
  <c r="J7" i="228"/>
  <c r="K6" i="229"/>
  <c r="L6" i="229"/>
  <c r="J6" i="229"/>
  <c r="P7" i="227"/>
  <c r="P21" i="227"/>
  <c r="O7" i="227"/>
  <c r="N7" i="227"/>
  <c r="N21" i="227"/>
  <c r="O21" i="227"/>
  <c r="L7" i="226"/>
  <c r="G14" i="226"/>
  <c r="J7" i="226"/>
  <c r="K7" i="226"/>
  <c r="K9" i="224"/>
  <c r="J9" i="224"/>
  <c r="L9" i="224"/>
  <c r="L7" i="224"/>
  <c r="J7" i="224"/>
  <c r="K7" i="224"/>
  <c r="K6" i="225"/>
  <c r="L6" i="225"/>
  <c r="J6" i="225"/>
  <c r="P23" i="223"/>
  <c r="O23" i="223"/>
  <c r="P7" i="223"/>
  <c r="N23" i="223"/>
  <c r="N7" i="223"/>
  <c r="O7" i="223"/>
  <c r="J7" i="222"/>
  <c r="J12" i="222"/>
  <c r="L12" i="222"/>
  <c r="K12" i="222"/>
  <c r="K7" i="222"/>
  <c r="L7" i="222"/>
  <c r="J7" i="220"/>
  <c r="K9" i="220"/>
  <c r="J9" i="220"/>
  <c r="L9" i="220"/>
  <c r="K7" i="220"/>
  <c r="L7" i="220"/>
  <c r="L6" i="221"/>
  <c r="K6" i="221"/>
  <c r="J6" i="221"/>
  <c r="P19" i="219"/>
  <c r="O19" i="219"/>
  <c r="N19" i="219"/>
  <c r="P7" i="219"/>
  <c r="N7" i="219"/>
  <c r="O7" i="219"/>
  <c r="K18" i="218"/>
  <c r="J18" i="218"/>
  <c r="L18" i="218"/>
  <c r="L7" i="218"/>
  <c r="K7" i="218"/>
  <c r="J7" i="218"/>
  <c r="J10" i="216"/>
  <c r="J7" i="216"/>
  <c r="L10" i="216"/>
  <c r="K10" i="216"/>
  <c r="K7" i="216"/>
  <c r="L7" i="216"/>
  <c r="J6" i="217"/>
  <c r="L6" i="217"/>
  <c r="K6" i="217"/>
  <c r="P13" i="215"/>
  <c r="O13" i="215"/>
  <c r="N13" i="215"/>
  <c r="P7" i="215"/>
  <c r="N7" i="215"/>
  <c r="O7" i="215"/>
  <c r="J7" i="214"/>
  <c r="G11" i="214"/>
  <c r="K11" i="214" s="1"/>
  <c r="L7" i="214"/>
  <c r="K7" i="214"/>
  <c r="J10" i="212"/>
  <c r="K10" i="212"/>
  <c r="L10" i="212"/>
  <c r="J7" i="212"/>
  <c r="K7" i="212"/>
  <c r="L7" i="212"/>
  <c r="L6" i="213"/>
  <c r="J6" i="213"/>
  <c r="K6" i="213"/>
  <c r="P22" i="211"/>
  <c r="N22" i="211"/>
  <c r="O22" i="211"/>
  <c r="P7" i="211"/>
  <c r="N7" i="211"/>
  <c r="O7" i="211"/>
  <c r="J12" i="210"/>
  <c r="L12" i="210"/>
  <c r="K12" i="210"/>
  <c r="K7" i="210"/>
  <c r="J7" i="210"/>
  <c r="L7" i="210"/>
  <c r="J9" i="208"/>
  <c r="K9" i="208"/>
  <c r="L9" i="208"/>
  <c r="K7" i="208"/>
  <c r="J7" i="208"/>
  <c r="L7" i="208"/>
  <c r="K6" i="209"/>
  <c r="L6" i="209"/>
  <c r="J6" i="209"/>
  <c r="P18" i="207"/>
  <c r="O18" i="207"/>
  <c r="N18" i="207"/>
  <c r="P7" i="207"/>
  <c r="N7" i="207"/>
  <c r="O7" i="207"/>
  <c r="K7" i="206"/>
  <c r="G12" i="206"/>
  <c r="J7" i="206"/>
  <c r="L7" i="206"/>
  <c r="J7" i="204"/>
  <c r="K7" i="204"/>
  <c r="L7" i="204"/>
  <c r="K6" i="205"/>
  <c r="J6" i="205"/>
  <c r="L6" i="205"/>
  <c r="P18" i="203"/>
  <c r="N18" i="203"/>
  <c r="O18" i="203"/>
  <c r="P7" i="203"/>
  <c r="N7" i="203"/>
  <c r="O7" i="203"/>
  <c r="J7" i="202"/>
  <c r="L7" i="202"/>
  <c r="G11" i="202"/>
  <c r="K7" i="202"/>
  <c r="J7" i="200"/>
  <c r="K7" i="200"/>
  <c r="L7" i="200"/>
  <c r="K6" i="201"/>
  <c r="L6" i="201"/>
  <c r="J6" i="201"/>
  <c r="P12" i="199"/>
  <c r="N12" i="199"/>
  <c r="O12" i="199"/>
  <c r="P7" i="199"/>
  <c r="N7" i="199"/>
  <c r="O7" i="199"/>
  <c r="K10" i="198"/>
  <c r="J10" i="198"/>
  <c r="L10" i="198"/>
  <c r="L7" i="198"/>
  <c r="K7" i="198"/>
  <c r="J7" i="198"/>
  <c r="J7" i="196"/>
  <c r="K7" i="196"/>
  <c r="L7" i="196"/>
  <c r="K6" i="197"/>
  <c r="L6" i="197"/>
  <c r="J6" i="197"/>
  <c r="P19" i="195"/>
  <c r="O19" i="195"/>
  <c r="N19" i="195"/>
  <c r="P7" i="195"/>
  <c r="N7" i="195"/>
  <c r="O7" i="195"/>
  <c r="K14" i="194"/>
  <c r="J14" i="194"/>
  <c r="L14" i="194"/>
  <c r="L7" i="194"/>
  <c r="J7" i="194"/>
  <c r="K7" i="194"/>
  <c r="K7" i="192"/>
  <c r="J7" i="192"/>
  <c r="L7" i="192"/>
  <c r="J6" i="193"/>
  <c r="L6" i="193"/>
  <c r="K6" i="193"/>
  <c r="P17" i="191"/>
  <c r="O17" i="191"/>
  <c r="N17" i="191"/>
  <c r="P7" i="191"/>
  <c r="N7" i="191"/>
  <c r="O7" i="191"/>
  <c r="K7" i="190"/>
  <c r="J7" i="190"/>
  <c r="G12" i="190"/>
  <c r="L7" i="190"/>
  <c r="L13" i="188"/>
  <c r="J13" i="188"/>
  <c r="K13" i="188"/>
  <c r="L7" i="188"/>
  <c r="K7" i="188"/>
  <c r="J7" i="188"/>
  <c r="J6" i="189"/>
  <c r="L6" i="189"/>
  <c r="K6" i="189"/>
  <c r="P18" i="187"/>
  <c r="O18" i="187"/>
  <c r="N18" i="187"/>
  <c r="P7" i="187"/>
  <c r="N7" i="187"/>
  <c r="O7" i="187"/>
  <c r="K7" i="186"/>
  <c r="G12" i="186"/>
  <c r="J7" i="186"/>
  <c r="L7" i="186"/>
  <c r="J7" i="184"/>
  <c r="L12" i="184"/>
  <c r="J12" i="184"/>
  <c r="K12" i="184"/>
  <c r="K7" i="184"/>
  <c r="L7" i="184"/>
  <c r="J6" i="185"/>
  <c r="K6" i="185"/>
  <c r="L6" i="185"/>
  <c r="P7" i="183"/>
  <c r="P25" i="183"/>
  <c r="N7" i="183"/>
  <c r="O7" i="183"/>
  <c r="N25" i="183"/>
  <c r="O25" i="183"/>
  <c r="K7" i="182"/>
  <c r="G13" i="182"/>
  <c r="J7" i="182"/>
  <c r="L7" i="182"/>
  <c r="J10" i="180"/>
  <c r="L10" i="180"/>
  <c r="K10" i="180"/>
  <c r="K7" i="180"/>
  <c r="L7" i="180"/>
  <c r="J7" i="180"/>
  <c r="L6" i="181"/>
  <c r="K6" i="181"/>
  <c r="J6" i="181"/>
  <c r="P24" i="179"/>
  <c r="O24" i="179"/>
  <c r="N24" i="179"/>
  <c r="P7" i="179"/>
  <c r="N7" i="179"/>
  <c r="O7" i="179"/>
  <c r="K7" i="178"/>
  <c r="J7" i="178"/>
  <c r="G12" i="178"/>
  <c r="L7" i="178"/>
  <c r="K9" i="176"/>
  <c r="K7" i="176"/>
  <c r="L9" i="176"/>
  <c r="J9" i="176"/>
  <c r="L7" i="176"/>
  <c r="J7" i="176"/>
  <c r="K6" i="177"/>
  <c r="L6" i="177"/>
  <c r="J6" i="177"/>
  <c r="P54" i="175"/>
  <c r="P7" i="175"/>
  <c r="N7" i="175"/>
  <c r="O7" i="175"/>
  <c r="N54" i="175"/>
  <c r="O54" i="175"/>
  <c r="J7" i="174"/>
  <c r="L13" i="174"/>
  <c r="K13" i="174"/>
  <c r="J13" i="174"/>
  <c r="L7" i="174"/>
  <c r="K7" i="174"/>
  <c r="J10" i="172"/>
  <c r="L10" i="172"/>
  <c r="K10" i="172"/>
  <c r="K7" i="172"/>
  <c r="J7" i="172"/>
  <c r="L7" i="172"/>
  <c r="K6" i="173"/>
  <c r="L6" i="173"/>
  <c r="J6" i="173"/>
  <c r="P17" i="171"/>
  <c r="O17" i="171"/>
  <c r="N17" i="171"/>
  <c r="P7" i="171"/>
  <c r="N7" i="171"/>
  <c r="O7" i="171"/>
  <c r="J7" i="170"/>
  <c r="K7" i="170"/>
  <c r="E11" i="170"/>
  <c r="K11" i="170" s="1"/>
  <c r="L7" i="170"/>
  <c r="L11" i="168"/>
  <c r="J11" i="168"/>
  <c r="K11" i="168"/>
  <c r="L7" i="168"/>
  <c r="J7" i="168"/>
  <c r="K7" i="168"/>
  <c r="L6" i="169"/>
  <c r="K6" i="169"/>
  <c r="J6" i="169"/>
  <c r="P18" i="167"/>
  <c r="O18" i="167"/>
  <c r="N18" i="167"/>
  <c r="P7" i="167"/>
  <c r="N7" i="167"/>
  <c r="O7" i="167"/>
  <c r="L13" i="166"/>
  <c r="K13" i="166"/>
  <c r="J13" i="166"/>
  <c r="J7" i="166"/>
  <c r="K7" i="166"/>
  <c r="L7" i="166"/>
  <c r="J9" i="164"/>
  <c r="K9" i="164"/>
  <c r="L9" i="164"/>
  <c r="J7" i="164"/>
  <c r="L7" i="164"/>
  <c r="K7" i="164"/>
  <c r="J6" i="165"/>
  <c r="K6" i="165"/>
  <c r="L6" i="165"/>
  <c r="P19" i="163"/>
  <c r="O19" i="163"/>
  <c r="N19" i="163"/>
  <c r="P7" i="163"/>
  <c r="N7" i="163"/>
  <c r="O7" i="163"/>
  <c r="K11" i="162"/>
  <c r="L11" i="162"/>
  <c r="J11" i="162"/>
  <c r="L7" i="162"/>
  <c r="J7" i="162"/>
  <c r="K7" i="162"/>
  <c r="J9" i="160"/>
  <c r="L9" i="160"/>
  <c r="K9" i="160"/>
  <c r="K7" i="160"/>
  <c r="J7" i="160"/>
  <c r="L7" i="160"/>
  <c r="L6" i="161"/>
  <c r="K6" i="161"/>
  <c r="J6" i="161"/>
  <c r="P26" i="159"/>
  <c r="O26" i="159"/>
  <c r="N26" i="159"/>
  <c r="P7" i="159"/>
  <c r="N7" i="159"/>
  <c r="O7" i="159"/>
  <c r="J7" i="158"/>
  <c r="G15" i="158"/>
  <c r="L15" i="158" s="1"/>
  <c r="K7" i="158"/>
  <c r="L7" i="158"/>
  <c r="L12" i="156"/>
  <c r="J12" i="156"/>
  <c r="K12" i="156"/>
  <c r="J7" i="156"/>
  <c r="L7" i="156"/>
  <c r="K7" i="156"/>
  <c r="L6" i="157"/>
  <c r="K6" i="157"/>
  <c r="J6" i="157"/>
  <c r="P17" i="155"/>
  <c r="P7" i="155"/>
  <c r="O17" i="155"/>
  <c r="N17" i="155"/>
  <c r="N7" i="155"/>
  <c r="O7" i="155"/>
  <c r="L7" i="154"/>
  <c r="G10" i="154"/>
  <c r="K7" i="154"/>
  <c r="J7" i="154"/>
  <c r="J9" i="152"/>
  <c r="L9" i="152"/>
  <c r="K9" i="152"/>
  <c r="L7" i="152"/>
  <c r="K7" i="152"/>
  <c r="J7" i="152"/>
  <c r="J6" i="153"/>
  <c r="K6" i="153"/>
  <c r="L6" i="153"/>
  <c r="P18" i="151"/>
  <c r="N18" i="151"/>
  <c r="O18" i="151"/>
  <c r="P7" i="151"/>
  <c r="N7" i="151"/>
  <c r="O7" i="151"/>
  <c r="K12" i="150"/>
  <c r="J12" i="150"/>
  <c r="L12" i="150"/>
  <c r="J7" i="150"/>
  <c r="L7" i="150"/>
  <c r="K7" i="150"/>
  <c r="J7" i="148"/>
  <c r="J9" i="148"/>
  <c r="K9" i="148"/>
  <c r="L9" i="148"/>
  <c r="K7" i="148"/>
  <c r="L7" i="148"/>
  <c r="K6" i="149"/>
  <c r="J6" i="149"/>
  <c r="L6" i="149"/>
  <c r="P23" i="147"/>
  <c r="O23" i="147"/>
  <c r="N23" i="147"/>
  <c r="P7" i="147"/>
  <c r="N7" i="147"/>
  <c r="O7" i="147"/>
  <c r="K7" i="146"/>
  <c r="K11" i="146"/>
  <c r="L11" i="146"/>
  <c r="J11" i="146"/>
  <c r="L7" i="146"/>
  <c r="J7" i="146"/>
  <c r="K9" i="144"/>
  <c r="J9" i="144"/>
  <c r="L9" i="144"/>
  <c r="K7" i="144"/>
  <c r="L7" i="144"/>
  <c r="J7" i="144"/>
  <c r="L6" i="145"/>
  <c r="K6" i="145"/>
  <c r="J6" i="145"/>
  <c r="P17" i="143"/>
  <c r="O17" i="143"/>
  <c r="N17" i="143"/>
  <c r="P7" i="143"/>
  <c r="N7" i="143"/>
  <c r="O7" i="143"/>
  <c r="J17" i="142"/>
  <c r="K17" i="142"/>
  <c r="L17" i="142"/>
  <c r="L7" i="142"/>
  <c r="J7" i="142"/>
  <c r="K7" i="142"/>
  <c r="J7" i="140"/>
  <c r="K7" i="140"/>
  <c r="L7" i="140"/>
  <c r="K6" i="141"/>
  <c r="L6" i="141"/>
  <c r="J6" i="141"/>
  <c r="P18" i="139"/>
  <c r="O18" i="139"/>
  <c r="N18" i="139"/>
  <c r="P7" i="139"/>
  <c r="N7" i="139"/>
  <c r="O7" i="139"/>
  <c r="J7" i="138"/>
  <c r="G11" i="138"/>
  <c r="L7" i="138"/>
  <c r="K7" i="138"/>
  <c r="K15" i="136"/>
  <c r="L7" i="136"/>
  <c r="J15" i="136"/>
  <c r="L15" i="136"/>
  <c r="J7" i="136"/>
  <c r="K7" i="136"/>
  <c r="K6" i="137"/>
  <c r="J6" i="137"/>
  <c r="L6" i="137"/>
  <c r="P12" i="135"/>
  <c r="O12" i="135"/>
  <c r="N12" i="135"/>
  <c r="P7" i="135"/>
  <c r="N7" i="135"/>
  <c r="O7" i="135"/>
  <c r="L7" i="134"/>
  <c r="G9" i="134"/>
  <c r="J7" i="134"/>
  <c r="K7" i="134"/>
  <c r="L9" i="132"/>
  <c r="K9" i="132"/>
  <c r="J9" i="132"/>
  <c r="K7" i="132"/>
  <c r="J7" i="132"/>
  <c r="L7" i="132"/>
  <c r="K6" i="133"/>
  <c r="L6" i="133"/>
  <c r="J6" i="133"/>
  <c r="P18" i="131"/>
  <c r="O18" i="131"/>
  <c r="N18" i="131"/>
  <c r="P7" i="131"/>
  <c r="N7" i="131"/>
  <c r="O7" i="131"/>
  <c r="L7" i="130"/>
  <c r="G10" i="130"/>
  <c r="K7" i="130"/>
  <c r="J7" i="130"/>
  <c r="J9" i="128"/>
  <c r="L9" i="128"/>
  <c r="K9" i="128"/>
  <c r="L7" i="128"/>
  <c r="J7" i="128"/>
  <c r="K7" i="128"/>
  <c r="L6" i="129"/>
  <c r="J6" i="129"/>
  <c r="K6" i="129"/>
  <c r="P52" i="127"/>
  <c r="O52" i="127"/>
  <c r="N52" i="127"/>
  <c r="P7" i="127"/>
  <c r="N7" i="127"/>
  <c r="O7" i="127"/>
  <c r="K26" i="126"/>
  <c r="L26" i="126"/>
  <c r="J26" i="126"/>
  <c r="K7" i="126"/>
  <c r="L7" i="126"/>
  <c r="J7" i="126"/>
  <c r="K29" i="124"/>
  <c r="J7" i="124"/>
  <c r="J29" i="124"/>
  <c r="L29" i="124"/>
  <c r="K7" i="124"/>
  <c r="L7" i="124"/>
  <c r="L6" i="125"/>
  <c r="K6" i="125"/>
  <c r="J6" i="125"/>
  <c r="P17" i="123"/>
  <c r="O17" i="123"/>
  <c r="N17" i="123"/>
  <c r="P7" i="123"/>
  <c r="N7" i="123"/>
  <c r="O7" i="123"/>
  <c r="L12" i="122"/>
  <c r="J12" i="122"/>
  <c r="K12" i="122"/>
  <c r="J7" i="122"/>
  <c r="K7" i="122"/>
  <c r="L7" i="122"/>
  <c r="K7" i="120"/>
  <c r="L7" i="120"/>
  <c r="J7" i="120"/>
  <c r="J6" i="121"/>
  <c r="K6" i="121"/>
  <c r="L6" i="121"/>
  <c r="P25" i="119"/>
  <c r="O25" i="119"/>
  <c r="N25" i="119"/>
  <c r="P7" i="119"/>
  <c r="N7" i="119"/>
  <c r="O7" i="119"/>
  <c r="L7" i="118"/>
  <c r="K14" i="118"/>
  <c r="J14" i="118"/>
  <c r="L14" i="118"/>
  <c r="J7" i="118"/>
  <c r="K7" i="118"/>
  <c r="L52" i="116"/>
  <c r="K52" i="116"/>
  <c r="J52" i="116"/>
  <c r="L7" i="116"/>
  <c r="J7" i="116"/>
  <c r="K7" i="116"/>
  <c r="J6" i="117"/>
  <c r="L6" i="117"/>
  <c r="K6" i="117"/>
  <c r="P15" i="115"/>
  <c r="O15" i="115"/>
  <c r="N15" i="115"/>
  <c r="P7" i="115"/>
  <c r="N7" i="115"/>
  <c r="O7" i="115"/>
  <c r="J12" i="114"/>
  <c r="K12" i="114"/>
  <c r="L12" i="114"/>
  <c r="L7" i="114"/>
  <c r="K7" i="114"/>
  <c r="J7" i="114"/>
  <c r="J10" i="112"/>
  <c r="K10" i="112"/>
  <c r="L10" i="112"/>
  <c r="K7" i="112"/>
  <c r="J7" i="112"/>
  <c r="L7" i="112"/>
  <c r="J6" i="113"/>
  <c r="L6" i="113"/>
  <c r="K6" i="113"/>
  <c r="P13" i="111"/>
  <c r="O13" i="111"/>
  <c r="N13" i="111"/>
  <c r="P7" i="111"/>
  <c r="N7" i="111"/>
  <c r="O7" i="111"/>
  <c r="J7" i="110"/>
  <c r="G11" i="110"/>
  <c r="L7" i="110"/>
  <c r="K7" i="110"/>
  <c r="J7" i="108"/>
  <c r="K7" i="108"/>
  <c r="L7" i="108"/>
  <c r="K6" i="109"/>
  <c r="L6" i="109"/>
  <c r="J6" i="109"/>
  <c r="P54" i="107"/>
  <c r="O54" i="107"/>
  <c r="N54" i="107"/>
  <c r="P7" i="107"/>
  <c r="N7" i="107"/>
  <c r="O7" i="107"/>
  <c r="K7" i="106"/>
  <c r="J20" i="106"/>
  <c r="L20" i="106"/>
  <c r="K20" i="106"/>
  <c r="J7" i="106"/>
  <c r="L7" i="106"/>
  <c r="J10" i="104"/>
  <c r="K10" i="104"/>
  <c r="L10" i="104"/>
  <c r="L7" i="104"/>
  <c r="J7" i="104"/>
  <c r="K7" i="104"/>
  <c r="J6" i="105"/>
  <c r="L6" i="105"/>
  <c r="K6" i="105"/>
  <c r="P16" i="103"/>
  <c r="N16" i="103"/>
  <c r="O16" i="103"/>
  <c r="P7" i="103"/>
  <c r="N7" i="103"/>
  <c r="O7" i="103"/>
  <c r="J7" i="102"/>
  <c r="G11" i="102"/>
  <c r="L7" i="102"/>
  <c r="K7" i="102"/>
  <c r="J10" i="100"/>
  <c r="K10" i="100"/>
  <c r="L10" i="100"/>
  <c r="K7" i="100"/>
  <c r="J7" i="100"/>
  <c r="L7" i="100"/>
  <c r="J6" i="101"/>
  <c r="K6" i="101"/>
  <c r="L6" i="101"/>
  <c r="P14" i="99"/>
  <c r="O14" i="99"/>
  <c r="N14" i="99"/>
  <c r="N7" i="99"/>
  <c r="O7" i="99"/>
  <c r="P7" i="99"/>
  <c r="K10" i="98"/>
  <c r="J10" i="98"/>
  <c r="L10" i="98"/>
  <c r="L7" i="98"/>
  <c r="K7" i="98"/>
  <c r="J7" i="98"/>
  <c r="K9" i="96"/>
  <c r="K7" i="96"/>
  <c r="L9" i="96"/>
  <c r="J9" i="96"/>
  <c r="L7" i="96"/>
  <c r="J7" i="96"/>
  <c r="K6" i="97"/>
  <c r="L6" i="97"/>
  <c r="J6" i="97"/>
  <c r="P17" i="95"/>
  <c r="O17" i="95"/>
  <c r="N17" i="95"/>
  <c r="O7" i="95"/>
  <c r="P7" i="95"/>
  <c r="N7" i="95"/>
  <c r="K7" i="94"/>
  <c r="G11" i="94"/>
  <c r="L11" i="94" s="1"/>
  <c r="J7" i="94"/>
  <c r="L7" i="94"/>
  <c r="J7" i="92"/>
  <c r="L7" i="92"/>
  <c r="K7" i="92"/>
  <c r="J6" i="93"/>
  <c r="K6" i="93"/>
  <c r="L6" i="93"/>
  <c r="O7" i="91"/>
  <c r="K21" i="91"/>
  <c r="P7" i="91"/>
  <c r="N7" i="91"/>
  <c r="K14" i="90"/>
  <c r="L14" i="90"/>
  <c r="J14" i="90"/>
  <c r="L7" i="90"/>
  <c r="J7" i="90"/>
  <c r="K7" i="90"/>
  <c r="K7" i="88"/>
  <c r="K9" i="88"/>
  <c r="J9" i="88"/>
  <c r="L9" i="88"/>
  <c r="L7" i="88"/>
  <c r="J7" i="88"/>
  <c r="K6" i="89"/>
  <c r="L6" i="89"/>
  <c r="J6" i="89"/>
  <c r="P7" i="87"/>
  <c r="K23" i="87"/>
  <c r="P23" i="87" s="1"/>
  <c r="N7" i="87"/>
  <c r="O7" i="87"/>
  <c r="K14" i="86"/>
  <c r="L14" i="86"/>
  <c r="J14" i="86"/>
  <c r="L7" i="86"/>
  <c r="J7" i="86"/>
  <c r="K7" i="86"/>
  <c r="J14" i="84"/>
  <c r="K14" i="84"/>
  <c r="L14" i="84"/>
  <c r="L7" i="84"/>
  <c r="K7" i="84"/>
  <c r="J7" i="84"/>
  <c r="J6" i="85"/>
  <c r="L6" i="85"/>
  <c r="K6" i="85"/>
  <c r="N14" i="83"/>
  <c r="P14" i="83"/>
  <c r="O14" i="83"/>
  <c r="N7" i="83"/>
  <c r="O7" i="83"/>
  <c r="P7" i="83"/>
  <c r="L7" i="82"/>
  <c r="G10" i="82"/>
  <c r="K7" i="82"/>
  <c r="J7" i="82"/>
  <c r="J7" i="80"/>
  <c r="K7" i="80"/>
  <c r="L7" i="80"/>
  <c r="J6" i="81"/>
  <c r="K6" i="81"/>
  <c r="L6" i="81"/>
  <c r="O7" i="79"/>
  <c r="K19" i="79"/>
  <c r="P19" i="79" s="1"/>
  <c r="N7" i="79"/>
  <c r="P7" i="79"/>
  <c r="K7" i="78"/>
  <c r="G12" i="78"/>
  <c r="L7" i="78"/>
  <c r="J7" i="78"/>
  <c r="L9" i="76"/>
  <c r="J9" i="76"/>
  <c r="K9" i="76"/>
  <c r="J7" i="76"/>
  <c r="L7" i="76"/>
  <c r="K7" i="76"/>
  <c r="L6" i="77"/>
  <c r="K6" i="77"/>
  <c r="J6" i="77"/>
  <c r="N7" i="75"/>
  <c r="K26" i="75"/>
  <c r="O7" i="75"/>
  <c r="P7" i="75"/>
  <c r="K7" i="74"/>
  <c r="L13" i="74"/>
  <c r="K13" i="74"/>
  <c r="J13" i="74"/>
  <c r="J7" i="74"/>
  <c r="L7" i="74"/>
  <c r="K9" i="72"/>
  <c r="J9" i="72"/>
  <c r="L9" i="72"/>
  <c r="L7" i="72"/>
  <c r="K7" i="72"/>
  <c r="J7" i="72"/>
  <c r="L6" i="73"/>
  <c r="K6" i="73"/>
  <c r="J6" i="73"/>
  <c r="P7" i="71"/>
  <c r="K15" i="71"/>
  <c r="N7" i="71"/>
  <c r="O7" i="71"/>
  <c r="K7" i="70"/>
  <c r="J12" i="70"/>
  <c r="L12" i="70"/>
  <c r="K12" i="70"/>
  <c r="J7" i="70"/>
  <c r="L7" i="70"/>
  <c r="L7" i="68"/>
  <c r="J9" i="68"/>
  <c r="L9" i="68"/>
  <c r="K9" i="68"/>
  <c r="J7" i="68"/>
  <c r="K7" i="68"/>
  <c r="J6" i="69"/>
  <c r="K6" i="69"/>
  <c r="L6" i="69"/>
  <c r="N7" i="67"/>
  <c r="O7" i="67"/>
  <c r="K16" i="67"/>
  <c r="P7" i="67"/>
  <c r="J7" i="66"/>
  <c r="K7" i="66"/>
  <c r="K11" i="66"/>
  <c r="L11" i="66"/>
  <c r="J11" i="66"/>
  <c r="L7" i="66"/>
  <c r="J10" i="64"/>
  <c r="K10" i="64"/>
  <c r="L10" i="64"/>
  <c r="K7" i="64"/>
  <c r="L7" i="64"/>
  <c r="J7" i="64"/>
  <c r="J6" i="65"/>
  <c r="K6" i="65"/>
  <c r="L6" i="65"/>
  <c r="O7" i="63"/>
  <c r="K15" i="63"/>
  <c r="N7" i="63"/>
  <c r="P7" i="63"/>
  <c r="K7" i="62"/>
  <c r="K10" i="62"/>
  <c r="J7" i="62"/>
  <c r="L10" i="62"/>
  <c r="J10" i="62"/>
  <c r="L7" i="62"/>
  <c r="J7" i="60"/>
  <c r="L9" i="60"/>
  <c r="K9" i="60"/>
  <c r="J9" i="60"/>
  <c r="K7" i="60"/>
  <c r="L7" i="60"/>
  <c r="K6" i="61"/>
  <c r="J6" i="61"/>
  <c r="L6" i="61"/>
  <c r="P7" i="59"/>
  <c r="K20" i="59"/>
  <c r="N7" i="59"/>
  <c r="O7" i="59"/>
  <c r="J7" i="58"/>
  <c r="K11" i="58"/>
  <c r="L11" i="58"/>
  <c r="J11" i="58"/>
  <c r="L7" i="58"/>
  <c r="K7" i="58"/>
  <c r="J9" i="56"/>
  <c r="K9" i="56"/>
  <c r="L9" i="56"/>
  <c r="J7" i="56"/>
  <c r="L7" i="56"/>
  <c r="K7" i="56"/>
  <c r="K6" i="57"/>
  <c r="L6" i="57"/>
  <c r="J6" i="57"/>
  <c r="P7" i="55"/>
  <c r="K19" i="55"/>
  <c r="N7" i="55"/>
  <c r="O7" i="55"/>
  <c r="K11" i="54"/>
  <c r="J11" i="54"/>
  <c r="L11" i="54"/>
  <c r="L7" i="54"/>
  <c r="J7" i="54"/>
  <c r="K7" i="54"/>
  <c r="K10" i="52"/>
  <c r="L10" i="52"/>
  <c r="J10" i="52"/>
  <c r="L7" i="52"/>
  <c r="K7" i="52"/>
  <c r="J7" i="52"/>
  <c r="L6" i="53"/>
  <c r="K6" i="53"/>
  <c r="J6" i="53"/>
  <c r="P7" i="51"/>
  <c r="K20" i="51"/>
  <c r="P20" i="51" s="1"/>
  <c r="N7" i="51"/>
  <c r="O7" i="51"/>
  <c r="L7" i="50"/>
  <c r="G14" i="50"/>
  <c r="J7" i="50"/>
  <c r="K7" i="50"/>
  <c r="J9" i="48"/>
  <c r="K9" i="48"/>
  <c r="L9" i="48"/>
  <c r="K7" i="48"/>
  <c r="J7" i="48"/>
  <c r="L7" i="48"/>
  <c r="L6" i="49"/>
  <c r="K6" i="49"/>
  <c r="J6" i="49"/>
  <c r="N21" i="47"/>
  <c r="P21" i="47"/>
  <c r="O21" i="47"/>
  <c r="N7" i="47"/>
  <c r="O7" i="47"/>
  <c r="P7" i="47"/>
  <c r="L7" i="46"/>
  <c r="G17" i="46"/>
  <c r="K7" i="46"/>
  <c r="J7" i="46"/>
  <c r="J7" i="44"/>
  <c r="K13" i="44"/>
  <c r="L13" i="44"/>
  <c r="J13" i="44"/>
  <c r="L7" i="44"/>
  <c r="K7" i="44"/>
  <c r="J6" i="45"/>
  <c r="K6" i="45"/>
  <c r="L6" i="45"/>
  <c r="P7" i="43"/>
  <c r="K27" i="43"/>
  <c r="N7" i="43"/>
  <c r="O7" i="43"/>
  <c r="K7" i="42"/>
  <c r="L7" i="42"/>
  <c r="G13" i="42"/>
  <c r="J7" i="42"/>
  <c r="J7" i="40"/>
  <c r="J6" i="41"/>
  <c r="L7" i="40"/>
  <c r="K7" i="40"/>
  <c r="K6" i="41"/>
  <c r="L6" i="41"/>
  <c r="P7" i="39"/>
  <c r="K18" i="39"/>
  <c r="N7" i="39"/>
  <c r="O7" i="39"/>
  <c r="J7" i="38"/>
  <c r="G11" i="38"/>
  <c r="L7" i="38"/>
  <c r="K7" i="38"/>
  <c r="K7" i="36"/>
  <c r="J7" i="36"/>
  <c r="L7" i="36"/>
  <c r="J6" i="37"/>
  <c r="K6" i="37"/>
  <c r="L6" i="37"/>
  <c r="P31" i="35"/>
  <c r="O31" i="35"/>
  <c r="N31" i="35"/>
  <c r="N7" i="35"/>
  <c r="O7" i="35"/>
  <c r="P7" i="35"/>
  <c r="K14" i="34"/>
  <c r="J14" i="34"/>
  <c r="L14" i="34"/>
  <c r="L7" i="34"/>
  <c r="J7" i="34"/>
  <c r="K7" i="34"/>
  <c r="K7" i="32"/>
  <c r="L7" i="32"/>
  <c r="J7" i="32"/>
  <c r="L6" i="33"/>
  <c r="K6" i="33"/>
  <c r="J6" i="33"/>
  <c r="N7" i="31"/>
  <c r="P7" i="31"/>
  <c r="K27" i="31"/>
  <c r="O7" i="31"/>
  <c r="J7" i="30"/>
  <c r="G14" i="30"/>
  <c r="L7" i="30"/>
  <c r="K7" i="30"/>
  <c r="K9" i="28"/>
  <c r="L9" i="28"/>
  <c r="J9" i="28"/>
  <c r="K7" i="28"/>
  <c r="L7" i="28"/>
  <c r="J7" i="28"/>
  <c r="K6" i="29"/>
  <c r="J6" i="29"/>
  <c r="L6" i="29"/>
  <c r="O7" i="27"/>
  <c r="N7" i="27"/>
  <c r="K16" i="27"/>
  <c r="P7" i="27"/>
  <c r="K7" i="26"/>
  <c r="G40" i="26"/>
  <c r="K40" i="26" s="1"/>
  <c r="J7" i="26"/>
  <c r="L7" i="26"/>
  <c r="L7" i="24"/>
  <c r="K13" i="24"/>
  <c r="L13" i="24"/>
  <c r="J13" i="24"/>
  <c r="J7" i="24"/>
  <c r="K7" i="24"/>
  <c r="K6" i="25"/>
  <c r="J6" i="25"/>
  <c r="L6" i="25"/>
  <c r="O17" i="23"/>
  <c r="N17" i="23"/>
  <c r="P17" i="23"/>
  <c r="O7" i="23"/>
  <c r="P7" i="23"/>
  <c r="N7" i="23"/>
  <c r="J7" i="22"/>
  <c r="G27" i="22"/>
  <c r="L7" i="22"/>
  <c r="K7" i="22"/>
  <c r="L12" i="20"/>
  <c r="J12" i="20"/>
  <c r="K12" i="20"/>
  <c r="J7" i="20"/>
  <c r="K7" i="20"/>
  <c r="L7" i="20"/>
  <c r="L6" i="21"/>
  <c r="K6" i="21"/>
  <c r="J6" i="21"/>
  <c r="O18" i="19"/>
  <c r="N18" i="19"/>
  <c r="P18" i="19"/>
  <c r="P7" i="19"/>
  <c r="O7" i="19"/>
  <c r="N7" i="19"/>
  <c r="K18" i="18"/>
  <c r="J18" i="18"/>
  <c r="L18" i="18"/>
  <c r="L7" i="18"/>
  <c r="K7" i="18"/>
  <c r="J7" i="18"/>
  <c r="L12" i="16"/>
  <c r="K12" i="16"/>
  <c r="J12" i="16"/>
  <c r="L7" i="16"/>
  <c r="J7" i="16"/>
  <c r="K7" i="16"/>
  <c r="J6" i="17"/>
  <c r="L6" i="17"/>
  <c r="K6" i="17"/>
  <c r="O7" i="15"/>
  <c r="N7" i="15"/>
  <c r="K16" i="15"/>
  <c r="P7" i="15"/>
  <c r="J7" i="14"/>
  <c r="G33" i="14"/>
  <c r="L7" i="14"/>
  <c r="K7" i="14"/>
  <c r="J13" i="12"/>
  <c r="K13" i="12"/>
  <c r="L7" i="12"/>
  <c r="L13" i="12"/>
  <c r="K7" i="12"/>
  <c r="J7" i="12"/>
  <c r="J6" i="13"/>
  <c r="K6" i="13"/>
  <c r="L6" i="13"/>
  <c r="O7" i="11"/>
  <c r="N7" i="11"/>
  <c r="K16" i="11"/>
  <c r="P7" i="11"/>
  <c r="J7" i="10"/>
  <c r="G29" i="10"/>
  <c r="K7" i="10"/>
  <c r="L7" i="10"/>
  <c r="J12" i="8"/>
  <c r="L12" i="8"/>
  <c r="K12" i="8"/>
  <c r="L7" i="8"/>
  <c r="J7" i="8"/>
  <c r="K7" i="8"/>
  <c r="J6" i="9"/>
  <c r="K6" i="9"/>
  <c r="L6" i="9"/>
  <c r="P17" i="7"/>
  <c r="N17" i="7"/>
  <c r="O17" i="7"/>
  <c r="P7" i="7"/>
  <c r="N7" i="7"/>
  <c r="O7" i="7"/>
  <c r="L7" i="6"/>
  <c r="G26" i="6"/>
  <c r="K7" i="6"/>
  <c r="J7" i="6"/>
  <c r="J7" i="4"/>
  <c r="L7" i="4"/>
  <c r="L12" i="4"/>
  <c r="K7" i="4"/>
  <c r="J12" i="4"/>
  <c r="K12" i="4"/>
  <c r="L6" i="5"/>
  <c r="K6" i="5"/>
  <c r="J6" i="5"/>
  <c r="L114" i="3"/>
  <c r="K114" i="3"/>
  <c r="J114" i="3"/>
  <c r="K7" i="3"/>
  <c r="J7" i="3"/>
  <c r="L7" i="3"/>
  <c r="K6" i="2"/>
  <c r="L6" i="2"/>
  <c r="J6" i="2"/>
  <c r="K13" i="342" l="1"/>
  <c r="J13" i="342"/>
  <c r="J11" i="338"/>
  <c r="K11" i="338"/>
  <c r="L11" i="338"/>
  <c r="L11" i="330"/>
  <c r="K11" i="330"/>
  <c r="K19" i="318"/>
  <c r="L19" i="318"/>
  <c r="J19" i="318"/>
  <c r="L12" i="306"/>
  <c r="J12" i="306"/>
  <c r="K12" i="306"/>
  <c r="K10" i="298"/>
  <c r="J10" i="298"/>
  <c r="L10" i="298"/>
  <c r="L13" i="294"/>
  <c r="K13" i="294"/>
  <c r="J13" i="294"/>
  <c r="J12" i="290"/>
  <c r="L12" i="290"/>
  <c r="K12" i="290"/>
  <c r="J14" i="286"/>
  <c r="L14" i="286"/>
  <c r="K11" i="282"/>
  <c r="L11" i="282"/>
  <c r="J11" i="282"/>
  <c r="K11" i="274"/>
  <c r="L11" i="274"/>
  <c r="J11" i="274"/>
  <c r="J11" i="266"/>
  <c r="K11" i="266"/>
  <c r="L11" i="258"/>
  <c r="K11" i="258"/>
  <c r="J11" i="258"/>
  <c r="L11" i="246"/>
  <c r="K11" i="246"/>
  <c r="J11" i="246"/>
  <c r="K11" i="242"/>
  <c r="J11" i="242"/>
  <c r="L11" i="242"/>
  <c r="K11" i="234"/>
  <c r="L11" i="234"/>
  <c r="J11" i="234"/>
  <c r="K14" i="226"/>
  <c r="L14" i="226"/>
  <c r="J14" i="226"/>
  <c r="L11" i="214"/>
  <c r="J11" i="214"/>
  <c r="K12" i="206"/>
  <c r="J12" i="206"/>
  <c r="L12" i="206"/>
  <c r="K11" i="202"/>
  <c r="J11" i="202"/>
  <c r="L11" i="202"/>
  <c r="J12" i="190"/>
  <c r="K12" i="190"/>
  <c r="L12" i="190"/>
  <c r="J12" i="186"/>
  <c r="L12" i="186"/>
  <c r="K12" i="186"/>
  <c r="L13" i="182"/>
  <c r="J13" i="182"/>
  <c r="K13" i="182"/>
  <c r="J12" i="178"/>
  <c r="L12" i="178"/>
  <c r="K12" i="178"/>
  <c r="L11" i="170"/>
  <c r="J11" i="170"/>
  <c r="K15" i="158"/>
  <c r="J15" i="158"/>
  <c r="K10" i="154"/>
  <c r="J10" i="154"/>
  <c r="L10" i="154"/>
  <c r="K11" i="138"/>
  <c r="J11" i="138"/>
  <c r="L11" i="138"/>
  <c r="J9" i="134"/>
  <c r="L9" i="134"/>
  <c r="K9" i="134"/>
  <c r="K10" i="130"/>
  <c r="J10" i="130"/>
  <c r="L10" i="130"/>
  <c r="J11" i="110"/>
  <c r="K11" i="110"/>
  <c r="L11" i="110"/>
  <c r="K11" i="102"/>
  <c r="L11" i="102"/>
  <c r="J11" i="102"/>
  <c r="J11" i="94"/>
  <c r="K11" i="94"/>
  <c r="P21" i="91"/>
  <c r="O21" i="91"/>
  <c r="N21" i="91"/>
  <c r="O23" i="87"/>
  <c r="N23" i="87"/>
  <c r="K10" i="82"/>
  <c r="J10" i="82"/>
  <c r="L10" i="82"/>
  <c r="O19" i="79"/>
  <c r="N19" i="79"/>
  <c r="L12" i="78"/>
  <c r="J12" i="78"/>
  <c r="K12" i="78"/>
  <c r="P26" i="75"/>
  <c r="O26" i="75"/>
  <c r="N26" i="75"/>
  <c r="P15" i="71"/>
  <c r="O15" i="71"/>
  <c r="N15" i="71"/>
  <c r="P16" i="67"/>
  <c r="O16" i="67"/>
  <c r="N16" i="67"/>
  <c r="P15" i="63"/>
  <c r="O15" i="63"/>
  <c r="N15" i="63"/>
  <c r="P20" i="59"/>
  <c r="O20" i="59"/>
  <c r="N20" i="59"/>
  <c r="P19" i="55"/>
  <c r="O19" i="55"/>
  <c r="N19" i="55"/>
  <c r="N20" i="51"/>
  <c r="O20" i="51"/>
  <c r="K14" i="50"/>
  <c r="L14" i="50"/>
  <c r="J14" i="50"/>
  <c r="J17" i="46"/>
  <c r="L17" i="46"/>
  <c r="K17" i="46"/>
  <c r="P27" i="43"/>
  <c r="O27" i="43"/>
  <c r="N27" i="43"/>
  <c r="L13" i="42"/>
  <c r="J13" i="42"/>
  <c r="K13" i="42"/>
  <c r="P18" i="39"/>
  <c r="O18" i="39"/>
  <c r="N18" i="39"/>
  <c r="K11" i="38"/>
  <c r="J11" i="38"/>
  <c r="L11" i="38"/>
  <c r="N27" i="31"/>
  <c r="P27" i="31"/>
  <c r="O27" i="31"/>
  <c r="K14" i="30"/>
  <c r="L14" i="30"/>
  <c r="J14" i="30"/>
  <c r="O16" i="27"/>
  <c r="N16" i="27"/>
  <c r="P16" i="27"/>
  <c r="J40" i="26"/>
  <c r="L40" i="26"/>
  <c r="K27" i="22"/>
  <c r="L27" i="22"/>
  <c r="J27" i="22"/>
  <c r="P16" i="15"/>
  <c r="O16" i="15"/>
  <c r="N16" i="15"/>
  <c r="J33" i="14"/>
  <c r="L33" i="14"/>
  <c r="K33" i="14"/>
  <c r="P16" i="11"/>
  <c r="O16" i="11"/>
  <c r="N16" i="11"/>
  <c r="L29" i="10"/>
  <c r="J29" i="10"/>
  <c r="K29" i="10"/>
  <c r="K26" i="6"/>
  <c r="J26" i="6"/>
  <c r="L26" i="6"/>
  <c r="K9" i="296"/>
  <c r="L9" i="296"/>
  <c r="G9" i="296"/>
  <c r="J9" i="296"/>
  <c r="J9" i="140"/>
  <c r="K9" i="140"/>
  <c r="G9" i="140"/>
  <c r="L9" i="140"/>
  <c r="K9" i="196"/>
  <c r="J9" i="196"/>
  <c r="G9" i="196"/>
  <c r="L9" i="196"/>
  <c r="L9" i="288"/>
  <c r="J9" i="288"/>
  <c r="G9" i="288"/>
  <c r="K9" i="288"/>
  <c r="J9" i="244"/>
  <c r="L9" i="244"/>
  <c r="K9" i="244"/>
  <c r="G9" i="244"/>
  <c r="J9" i="200"/>
  <c r="K9" i="200"/>
  <c r="G9" i="200"/>
  <c r="L9" i="200"/>
  <c r="K9" i="32"/>
  <c r="L9" i="32"/>
  <c r="G9" i="32"/>
  <c r="J9" i="32"/>
  <c r="J10" i="36"/>
  <c r="K10" i="36"/>
  <c r="G10" i="36"/>
  <c r="L10" i="36"/>
  <c r="D9" i="292"/>
  <c r="K9" i="248"/>
  <c r="L9" i="248"/>
  <c r="G9" i="248"/>
  <c r="J9" i="248"/>
  <c r="I9" i="140"/>
  <c r="L9" i="328"/>
  <c r="J9" i="328"/>
  <c r="G9" i="328"/>
  <c r="K9" i="328"/>
  <c r="F9" i="340"/>
  <c r="K11" i="192"/>
  <c r="J11" i="192"/>
  <c r="G11" i="192"/>
  <c r="L11" i="192"/>
  <c r="E9" i="324"/>
  <c r="H9" i="340"/>
  <c r="J9" i="232"/>
  <c r="L9" i="232"/>
  <c r="G9" i="232"/>
  <c r="K9" i="232"/>
  <c r="H9" i="280"/>
  <c r="K13" i="304"/>
  <c r="L13" i="304"/>
  <c r="G13" i="304"/>
  <c r="J13" i="304"/>
  <c r="K9" i="120"/>
  <c r="J9" i="120"/>
  <c r="L9" i="120"/>
  <c r="G9" i="120"/>
  <c r="K9" i="92"/>
  <c r="J9" i="92"/>
  <c r="G9" i="92"/>
  <c r="L9" i="92"/>
  <c r="L9" i="236"/>
  <c r="J9" i="236"/>
  <c r="G9" i="236"/>
  <c r="K9" i="236"/>
  <c r="E9" i="244"/>
  <c r="J9" i="340"/>
  <c r="K9" i="340"/>
  <c r="G9" i="340"/>
  <c r="L9" i="340"/>
  <c r="K9" i="292"/>
  <c r="J9" i="292"/>
  <c r="L9" i="292"/>
  <c r="G9" i="292"/>
  <c r="E9" i="232"/>
  <c r="J9" i="268"/>
  <c r="L9" i="268"/>
  <c r="G9" i="268"/>
  <c r="K9" i="268"/>
  <c r="F9" i="296"/>
  <c r="H9" i="236"/>
  <c r="I9" i="264"/>
  <c r="D9" i="328"/>
  <c r="H9" i="296"/>
  <c r="H9" i="328"/>
  <c r="D9" i="268"/>
  <c r="E9" i="40"/>
  <c r="D9" i="108"/>
  <c r="E9" i="328"/>
  <c r="J9" i="272"/>
  <c r="L9" i="272"/>
  <c r="G9" i="272"/>
  <c r="K9" i="272"/>
  <c r="D9" i="140"/>
  <c r="J10" i="284"/>
  <c r="L10" i="284"/>
  <c r="G10" i="284"/>
  <c r="K10" i="284"/>
  <c r="H9" i="268"/>
  <c r="L9" i="80"/>
  <c r="J9" i="80"/>
  <c r="K9" i="80"/>
  <c r="G9" i="80"/>
  <c r="K9" i="280"/>
  <c r="J9" i="280"/>
  <c r="G9" i="280"/>
  <c r="L9" i="280"/>
  <c r="I9" i="80"/>
  <c r="K9" i="240"/>
  <c r="J9" i="240"/>
  <c r="G9" i="240"/>
  <c r="L9" i="240"/>
  <c r="H9" i="248"/>
  <c r="H9" i="324"/>
  <c r="H9" i="80"/>
  <c r="F11" i="192"/>
  <c r="L9" i="40"/>
  <c r="J9" i="40"/>
  <c r="G9" i="40"/>
  <c r="K9" i="40"/>
  <c r="H9" i="196"/>
  <c r="I9" i="40"/>
  <c r="K9" i="252"/>
  <c r="J9" i="252"/>
  <c r="G9" i="252"/>
  <c r="L9" i="252"/>
  <c r="F9" i="252"/>
  <c r="F9" i="288"/>
  <c r="F9" i="248"/>
  <c r="F9" i="292"/>
  <c r="D9" i="32"/>
  <c r="H9" i="204"/>
  <c r="H9" i="92"/>
  <c r="I9" i="236"/>
  <c r="D11" i="192"/>
  <c r="E9" i="280"/>
  <c r="F10" i="36"/>
  <c r="L9" i="108"/>
  <c r="K9" i="108"/>
  <c r="G9" i="108"/>
  <c r="J9" i="108"/>
  <c r="I9" i="292"/>
  <c r="E9" i="196"/>
  <c r="I9" i="328"/>
  <c r="D9" i="264"/>
  <c r="L9" i="204"/>
  <c r="J9" i="204"/>
  <c r="G9" i="204"/>
  <c r="K9" i="204"/>
  <c r="J9" i="324"/>
  <c r="L9" i="324"/>
  <c r="K9" i="324"/>
  <c r="G9" i="324"/>
  <c r="E10" i="284"/>
  <c r="D9" i="40"/>
  <c r="E9" i="200"/>
  <c r="D9" i="272"/>
  <c r="H9" i="232"/>
  <c r="I9" i="120"/>
  <c r="D10" i="36"/>
  <c r="E9" i="248"/>
  <c r="H9" i="108"/>
  <c r="D9" i="248"/>
  <c r="F9" i="92"/>
  <c r="E9" i="272"/>
  <c r="H9" i="140"/>
  <c r="D9" i="324"/>
  <c r="E9" i="288"/>
  <c r="F9" i="196"/>
  <c r="H9" i="288"/>
  <c r="D9" i="244"/>
  <c r="H10" i="36"/>
  <c r="L9" i="264"/>
  <c r="K9" i="264"/>
  <c r="G9" i="264"/>
  <c r="J9" i="264"/>
  <c r="E9" i="80"/>
  <c r="H9" i="40"/>
  <c r="D9" i="340"/>
  <c r="I10" i="36"/>
  <c r="I9" i="288"/>
  <c r="F9" i="280"/>
  <c r="I9" i="280"/>
  <c r="E9" i="292"/>
  <c r="I9" i="196"/>
  <c r="H9" i="252"/>
  <c r="I9" i="92"/>
  <c r="F9" i="80"/>
  <c r="D9" i="296"/>
  <c r="E9" i="108"/>
  <c r="I9" i="232"/>
  <c r="I9" i="204"/>
  <c r="H9" i="200"/>
  <c r="I9" i="32"/>
  <c r="D9" i="288"/>
  <c r="H9" i="292"/>
  <c r="E9" i="92"/>
  <c r="E9" i="340"/>
  <c r="D9" i="80"/>
  <c r="F10" i="284"/>
  <c r="D9" i="280"/>
  <c r="F9" i="244"/>
  <c r="D13" i="304"/>
  <c r="D9" i="252"/>
  <c r="E9" i="204"/>
  <c r="I9" i="240"/>
  <c r="D9" i="232"/>
  <c r="H10" i="284"/>
  <c r="I9" i="340"/>
  <c r="I13" i="304"/>
  <c r="F9" i="40"/>
  <c r="D9" i="196"/>
  <c r="H13" i="304"/>
  <c r="D10" i="284"/>
  <c r="I9" i="296"/>
  <c r="E9" i="268"/>
  <c r="D9" i="204"/>
  <c r="I9" i="252"/>
  <c r="E13" i="304"/>
  <c r="F9" i="264"/>
  <c r="D9" i="92"/>
  <c r="D9" i="200"/>
  <c r="F9" i="120"/>
  <c r="E9" i="236"/>
  <c r="H9" i="32"/>
  <c r="I11" i="192"/>
  <c r="I9" i="268"/>
  <c r="I9" i="272"/>
  <c r="E9" i="264"/>
  <c r="F9" i="240"/>
  <c r="D9" i="120"/>
  <c r="D9" i="236"/>
  <c r="F9" i="232"/>
  <c r="F9" i="328"/>
  <c r="E10" i="36"/>
  <c r="D9" i="240"/>
  <c r="H11" i="192"/>
  <c r="E11" i="192"/>
  <c r="F9" i="272"/>
  <c r="H9" i="244"/>
  <c r="E9" i="32"/>
  <c r="H9" i="272"/>
  <c r="E9" i="296"/>
  <c r="H9" i="120"/>
  <c r="F9" i="140"/>
  <c r="E9" i="252"/>
  <c r="I9" i="108"/>
  <c r="I9" i="248"/>
  <c r="E9" i="120"/>
  <c r="F9" i="108"/>
  <c r="F9" i="268"/>
  <c r="I9" i="244"/>
  <c r="E9" i="140"/>
  <c r="H9" i="240"/>
  <c r="F9" i="204"/>
  <c r="I9" i="200"/>
  <c r="F9" i="32"/>
  <c r="F13" i="304"/>
  <c r="F9" i="236"/>
  <c r="I10" i="284"/>
  <c r="F9" i="324"/>
  <c r="H9" i="264"/>
  <c r="E9" i="240"/>
  <c r="I9" i="324"/>
  <c r="F9" i="200"/>
</calcChain>
</file>

<file path=xl/sharedStrings.xml><?xml version="1.0" encoding="utf-8"?>
<sst xmlns="http://schemas.openxmlformats.org/spreadsheetml/2006/main" count="15149" uniqueCount="2279">
  <si>
    <t>Ejecución Financiera de los Programas Presupuestales, Noviembre 2015</t>
  </si>
  <si>
    <t>CLASIFICACIÓN PRESUPUESTAL</t>
  </si>
  <si>
    <t>EJECUCIÓN FINANCIERA</t>
  </si>
  <si>
    <t>PIA
(Mill. de S/.)</t>
  </si>
  <si>
    <t>PIM
(Mill. de S/.)</t>
  </si>
  <si>
    <t>DEVENGADO ENE - NOV
(Mill. de S/.)</t>
  </si>
  <si>
    <t>DEVENGADO
(Mill. de S/.)</t>
  </si>
  <si>
    <t>ENE - SET</t>
  </si>
  <si>
    <t>OCT</t>
  </si>
  <si>
    <t>NOV</t>
  </si>
  <si>
    <t>AVANCE ACUMULADO A
(%)</t>
  </si>
  <si>
    <t>SET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</si>
  <si>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</si>
  <si>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</si>
  <si>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</si>
  <si>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</si>
  <si>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</si>
  <si>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</si>
  <si>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</si>
  <si>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</si>
  <si>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</si>
  <si>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</si>
  <si>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</si>
  <si>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</si>
  <si>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</si>
  <si>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</si>
  <si>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</si>
  <si>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</si>
  <si>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</si>
  <si>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</si>
  <si>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</si>
  <si>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</si>
  <si>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</si>
  <si>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</si>
  <si>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</si>
  <si>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</si>
  <si>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</si>
  <si>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</si>
  <si>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Reducción del Costo, Tiempo e Inseguridad Vial en el Sistema de Transporte Terrestre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</si>
  <si>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</si>
  <si>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</si>
  <si>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</si>
  <si>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</si>
  <si>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</si>
  <si>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</si>
  <si>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</si>
  <si>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</si>
  <si>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</si>
  <si>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</si>
  <si>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</si>
  <si>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</si>
  <si>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</si>
  <si>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</si>
  <si>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</si>
  <si>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</si>
  <si>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</si>
  <si>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</si>
  <si>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</si>
  <si>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</si>
  <si>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</si>
  <si>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</si>
  <si>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</si>
  <si>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</si>
  <si>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</si>
  <si>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</si>
  <si>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</si>
  <si>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</si>
  <si>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</si>
  <si>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</si>
  <si>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</si>
  <si>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</si>
  <si>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</si>
  <si>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</si>
  <si>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</si>
  <si>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</si>
  <si>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</si>
  <si>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</si>
  <si>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</si>
  <si>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</si>
  <si>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</si>
  <si>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</si>
  <si>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</si>
  <si>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</si>
  <si>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</si>
  <si>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</si>
  <si>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</si>
  <si>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</si>
  <si>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</si>
  <si>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</si>
  <si>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</si>
  <si>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</si>
  <si>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</si>
  <si>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</si>
  <si>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</si>
  <si>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</si>
  <si>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</si>
  <si>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</si>
  <si>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</si>
  <si>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Ejecución Financiera de los Pliegos en Programas Presupuestales según Nivel de Gobierno, Noviembre 2015</t>
  </si>
  <si>
    <t>GOBIERNO NACIONAL</t>
  </si>
  <si>
    <t>Presidencia del Consejo de Ministros</t>
  </si>
  <si>
    <t>Instituto Nacional de Estadística e Informática</t>
  </si>
  <si>
    <t>Ministerio de Cultura</t>
  </si>
  <si>
    <t>Poder Judicial</t>
  </si>
  <si>
    <t>Ministerio del Ambiente</t>
  </si>
  <si>
    <t>Instituto Nacional de Defensa Civil</t>
  </si>
  <si>
    <t>Ministerio de Justicia y Derechos Humanos</t>
  </si>
  <si>
    <t>Ministerio del Interior</t>
  </si>
  <si>
    <t>Ministerio de Relaciones Exteriores</t>
  </si>
  <si>
    <t>Comisión de Promoción del Perú para la Exportación y el Turismo - PROMPERU</t>
  </si>
  <si>
    <t>Ministerio de Educación</t>
  </si>
  <si>
    <t>Ministerio de Salud</t>
  </si>
  <si>
    <t>Ministerio de Trabajo y Promoción del Empleo</t>
  </si>
  <si>
    <t>Comisión Nacional para el Desarrollo y Vida Sin Drogas - DEVIDA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</si>
  <si>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</si>
  <si>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</si>
  <si>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</si>
  <si>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</si>
  <si>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</si>
  <si>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</si>
  <si>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</si>
  <si>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</si>
  <si>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</si>
  <si>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</si>
  <si>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</si>
  <si>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</si>
  <si>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</si>
  <si>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</si>
  <si>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</si>
  <si>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</si>
  <si>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Instituto de Investigaciones de la Amazonía Peruana</t>
  </si>
  <si>
    <t>Agencia de Promoción de la Inversión Privada</t>
  </si>
  <si>
    <t>Superintendencia Nacional de Aduanas y de Administración Tributaria</t>
  </si>
  <si>
    <t>Organismo Supervisor de las Contrataciones del Estado</t>
  </si>
  <si>
    <t>Fondo Nacional de Desarrollo Pesquero - FONDEPES</t>
  </si>
  <si>
    <t>Instituto Nacional Penitenciario</t>
  </si>
  <si>
    <t>Superintendencia Nacional de los Registros Públicos</t>
  </si>
  <si>
    <t>CUERPO GENERAL DE BOMBEROS VOLUNTARIOS DEL PERÚ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</si>
  <si>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</si>
  <si>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</si>
  <si>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</si>
  <si>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Sistema Nacional de Evaluación, Acreditación y Certificación de la Calidad Educativa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</si>
  <si>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</si>
  <si>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</si>
  <si>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</si>
  <si>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</si>
  <si>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</si>
  <si>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</si>
  <si>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</si>
  <si>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</si>
  <si>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</si>
  <si>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</si>
  <si>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</si>
  <si>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</si>
  <si>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Organismo de Formalización de la Propiedad Informal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</si>
  <si>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</si>
  <si>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</si>
  <si>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</si>
  <si>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</si>
  <si>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</si>
  <si>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Geográfico Nacional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</si>
  <si>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</si>
  <si>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</si>
  <si>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</si>
  <si>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</si>
  <si>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</si>
  <si>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</si>
  <si>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</si>
  <si>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</si>
  <si>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</si>
  <si>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</si>
  <si>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</si>
  <si>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</si>
  <si>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</si>
  <si>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</si>
  <si>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</si>
  <si>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</si>
  <si>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</si>
  <si>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</si>
  <si>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</si>
  <si>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</si>
  <si>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</si>
  <si>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</si>
  <si>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</si>
  <si>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</si>
  <si>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</si>
  <si>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</si>
  <si>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</si>
  <si>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</si>
  <si>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</si>
  <si>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</si>
  <si>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</si>
  <si>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</si>
  <si>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</si>
  <si>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</si>
  <si>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</si>
  <si>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</si>
  <si>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</si>
  <si>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</si>
  <si>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</si>
  <si>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</si>
  <si>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</si>
  <si>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</si>
  <si>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</si>
  <si>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</si>
  <si>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</si>
  <si>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</si>
  <si>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</si>
  <si>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</si>
  <si>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</si>
  <si>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</si>
  <si>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</si>
  <si>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</si>
  <si>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</si>
  <si>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</si>
  <si>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</si>
  <si>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</si>
  <si>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</si>
  <si>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</si>
  <si>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</si>
  <si>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</si>
  <si>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</si>
  <si>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</si>
  <si>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</si>
  <si>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</si>
  <si>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</si>
  <si>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</si>
  <si>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</si>
  <si>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</si>
  <si>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</si>
  <si>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</si>
  <si>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</si>
  <si>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</si>
  <si>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</si>
  <si>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Ejecución Financiera del Programa Presupuestal Programa Articulado Nutricional según Pliego, Noviembre 2015</t>
  </si>
  <si>
    <t>NIVELES DE GOBIERNO Y PLIEGOS</t>
  </si>
  <si>
    <t>PRODUCTO ASOCIADO</t>
  </si>
  <si>
    <t>UNIDAD DE MEDIDA</t>
  </si>
  <si>
    <t>EJECUCIÓN FÍSICA</t>
  </si>
  <si>
    <t>CANTIDAD PROGRAMADA 2do SEMESTRE</t>
  </si>
  <si>
    <t>CANTIDAD EJECUTADA 2do SEMESTRE</t>
  </si>
  <si>
    <t>AVANCE 2do SEMESTRE
(%)</t>
  </si>
  <si>
    <t>Ejecución Financiera del Programa Presupuestal Programa Articulado Nutricional según Departamento, Noviembre 2015</t>
  </si>
  <si>
    <t>DEPARTAMENTOS</t>
  </si>
  <si>
    <t>Ejecución Financiera del Programa Presupuestal Programa Articulado Nutricional según Principales Productos, Noviembre 2015</t>
  </si>
  <si>
    <t>PRINCIPALES PRODUCTOS Y PROYECTOS</t>
  </si>
  <si>
    <t>Ejecución Financiera del Programa Presupuestal Programa Articulado Nutricional según Principales Actividades, Noviembre 2015</t>
  </si>
  <si>
    <t>PRINCIPALES ACTIVIDADES Y PROYECTOS</t>
  </si>
  <si>
    <t>ACTIVIDADES Y PROYECTOS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</si>
  <si>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</si>
  <si>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</si>
  <si>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</si>
  <si>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</si>
  <si>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</si>
  <si>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</si>
  <si>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</si>
  <si>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</si>
  <si>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</si>
  <si>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</si>
  <si>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</si>
  <si>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</si>
  <si>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</si>
  <si>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</si>
  <si>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</si>
  <si>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</si>
  <si>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</si>
  <si>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</si>
  <si>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</si>
  <si>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</si>
  <si>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</si>
  <si>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</si>
  <si>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</si>
  <si>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</si>
  <si>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</si>
  <si>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</si>
  <si>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</si>
  <si>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</si>
  <si>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</si>
  <si>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</si>
  <si>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</si>
  <si>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</si>
  <si>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</si>
  <si>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</si>
  <si>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</si>
  <si>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</si>
  <si>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</si>
  <si>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</si>
  <si>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</si>
  <si>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</si>
  <si>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</si>
  <si>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</si>
  <si>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</si>
  <si>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</si>
  <si>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</si>
  <si>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PROYECTOS</t>
  </si>
  <si>
    <t>ACTIVIDADES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</si>
  <si>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</si>
  <si>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</si>
  <si>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</si>
  <si>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</si>
  <si>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</si>
  <si>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</si>
  <si>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</si>
  <si>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</si>
  <si>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Otras Actividades *</t>
  </si>
  <si>
    <t>Productos Diversos</t>
  </si>
  <si>
    <t>Niño protegido</t>
  </si>
  <si>
    <t>Niño controlado</t>
  </si>
  <si>
    <t>Niño suplementado</t>
  </si>
  <si>
    <t>Caso tratado</t>
  </si>
  <si>
    <t>Informe</t>
  </si>
  <si>
    <t>Norma</t>
  </si>
  <si>
    <t>.</t>
  </si>
  <si>
    <t>Monto Ejecutado</t>
  </si>
  <si>
    <t>Ejecución Financiera</t>
  </si>
  <si>
    <t>Monto Ejecutado y Avance de Ejecución Financiera del Programa Presupuestal Programa Articulado Nutricional según Departamento, Noviembre 2015</t>
  </si>
  <si>
    <t>¡ALERTA! BAJA EJECUCIÓN FINANCIERA</t>
  </si>
  <si>
    <t>Alerta de Niveles Bajos en la Ejecución Financiera (menor a 68.75%) para Principales Productos del Programa Presupuestal Programa Articulado Nutricional, Noviembre 2015</t>
  </si>
  <si>
    <t>PRODUCTOS CON BAJA
EJECUCIÓN FINANCIERA</t>
  </si>
  <si>
    <t>AVANCE ACUMULADO</t>
  </si>
  <si>
    <t>Ejecución Financiera del Programa Presupuestal Salud Materno Neonatal según Pliego, Noviembre 2015</t>
  </si>
  <si>
    <t>Ejecución Financiera del Programa Presupuestal Salud Materno Neonatal según Departamento, Noviembre 2015</t>
  </si>
  <si>
    <t>Ejecución Financiera del Programa Presupuestal Salud Materno Neonatal según Principales Productos, Noviembre 2015</t>
  </si>
  <si>
    <t>Ejecución Financiera del Programa Presupuestal Salud Materno Neonatal según Principales Actividades, Noviembre 2015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</si>
  <si>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</si>
  <si>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</si>
  <si>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</si>
  <si>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</si>
  <si>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</si>
  <si>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</si>
  <si>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</si>
  <si>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</si>
  <si>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</si>
  <si>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</si>
  <si>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</si>
  <si>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</si>
  <si>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</si>
  <si>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</si>
  <si>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</si>
  <si>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</si>
  <si>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</si>
  <si>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</si>
  <si>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</si>
  <si>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</si>
  <si>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</si>
  <si>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</si>
  <si>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</si>
  <si>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</si>
  <si>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normal</t>
  </si>
  <si>
    <t>Desarrollo de normas y guías técnicas en salud materno neonatal</t>
  </si>
  <si>
    <t>Monitoreo, supervisión, evaluación y control de la salud materno neonatal</t>
  </si>
  <si>
    <t>Gestante controlada</t>
  </si>
  <si>
    <t>Gestante atendida</t>
  </si>
  <si>
    <t>Parto normal</t>
  </si>
  <si>
    <t>Cesárea</t>
  </si>
  <si>
    <t>Recién nacido atendido</t>
  </si>
  <si>
    <t>Monto Ejecutado y Avance de Ejecución Financiera del Programa Presupuestal Salud Materno Neonatal según Departamento, Noviembre 2015</t>
  </si>
  <si>
    <t>Alerta de Niveles Bajos en la Ejecución Financiera (menor a 68.75%) para Principales Productos del Programa Presupuestal Salud Materno Neonatal, Noviembre 2015</t>
  </si>
  <si>
    <t>TBC VIH-SIDA</t>
  </si>
  <si>
    <t>Ejecución Financiera del Programa Presupuestal TBC VIH-SIDA según Pliego, Noviembre 2015</t>
  </si>
  <si>
    <t>Ejecución Financiera del Programa Presupuestal TBC VIH-SIDA según Departamento, Noviembre 2015</t>
  </si>
  <si>
    <t>Ejecución Financiera del Programa Presupuestal TBC VIH-SIDA según Principales Productos, Noviembre 2015</t>
  </si>
  <si>
    <t>Ejecución Financiera del Programa Presupuestal TBC VIH-SIDA según Principales Actividades, Noviembre 2015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</si>
  <si>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</si>
  <si>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</si>
  <si>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</si>
  <si>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</si>
  <si>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</si>
  <si>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</si>
  <si>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</si>
  <si>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</si>
  <si>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</si>
  <si>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</si>
  <si>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</si>
  <si>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</si>
  <si>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</si>
  <si>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</si>
  <si>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</si>
  <si>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</si>
  <si>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</si>
  <si>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</si>
  <si>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</si>
  <si>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</si>
  <si>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</si>
  <si>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</si>
  <si>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</si>
  <si>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</si>
  <si>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Entregar a adultos y jóvenes varones consejería y tamizaje para ITS y VIH/SIDA</t>
  </si>
  <si>
    <t>Brindar información y Atención preventiva a población de alto riesgo</t>
  </si>
  <si>
    <t>Brindar Atención integral a personas con diagnóstico de VIH que acuden a los servicios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</si>
  <si>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</si>
  <si>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</si>
  <si>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</si>
  <si>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</si>
  <si>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Persona informada</t>
  </si>
  <si>
    <t>Persona tratada</t>
  </si>
  <si>
    <t>Persona atendida</t>
  </si>
  <si>
    <t>Persona diagnosticada</t>
  </si>
  <si>
    <t>Monto Ejecutado y Avance de Ejecución Financiera del Programa Presupuestal TBC VIH-SIDA según Departamento, Noviembre 2015</t>
  </si>
  <si>
    <t>Alerta de Niveles Bajos en la Ejecución Financiera (menor a 68.75%) para Principales Productos del Programa Presupuestal TBC VIH-SIDA, Noviembre 2015</t>
  </si>
  <si>
    <t>Ejecución Financiera del Programa Presupuestal Enfermedades Metaxénicas y Zoonosis según Pliego, Noviembre 2015</t>
  </si>
  <si>
    <t>Ejecución Financiera del Programa Presupuestal Enfermedades Metaxénicas y Zoonosis según Departamento, Noviembre 2015</t>
  </si>
  <si>
    <t>Ejecución Financiera del Programa Presupuestal Enfermedades Metaxénicas y Zoonosis según Principales Productos, Noviembre 2015</t>
  </si>
  <si>
    <t>Ejecución Financiera del Programa Presupuestal Enfermedades Metaxénicas y Zoonosis según Principales Actividades, Noviembre 2015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</si>
  <si>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</si>
  <si>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</si>
  <si>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</si>
  <si>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</si>
  <si>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</si>
  <si>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</si>
  <si>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</si>
  <si>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</si>
  <si>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</si>
  <si>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Monitoreo, supervisión, Evaluación y control metaxénicas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</si>
  <si>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</si>
  <si>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</si>
  <si>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</si>
  <si>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</si>
  <si>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</si>
  <si>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Desarrollo de normas y guías técnicas en metaxenicas y zoonosis</t>
  </si>
  <si>
    <t>ATENCIÓN DE FENOMENO EL NIÑO</t>
  </si>
  <si>
    <t>Familia</t>
  </si>
  <si>
    <t>Viviendas</t>
  </si>
  <si>
    <t>Animal vacunado</t>
  </si>
  <si>
    <t>Monto Ejecutado y Avance de Ejecución Financiera del Programa Presupuestal Enfermedades Metaxénicas y Zoonosis según Departamento, Noviembre 2015</t>
  </si>
  <si>
    <t>Alerta de Niveles Bajos en la Ejecución Financiera (menor a 68.75%) para Principales Productos del Programa Presupuestal Enfermedades Metaxénicas y Zoonosis, Noviembre 2015</t>
  </si>
  <si>
    <t>Ejecución Financiera del Programa Presupuestal Enfermedades no Transmisibles según Pliego, Noviembre 2015</t>
  </si>
  <si>
    <t>Ejecución Financiera del Programa Presupuestal Enfermedades no Transmisibles según Departamento, Noviembre 2015</t>
  </si>
  <si>
    <t>Ejecución Financiera del Programa Presupuestal Enfermedades no Transmisibles según Principales Productos, Noviembre 2015</t>
  </si>
  <si>
    <t>Ejecución Financiera del Programa Presupuestal Enfermedades no Transmisibles según Principales Actividades, Noviembre 2015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</si>
  <si>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</si>
  <si>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</si>
  <si>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</si>
  <si>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</si>
  <si>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</si>
  <si>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</si>
  <si>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</si>
  <si>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</si>
  <si>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</si>
  <si>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</si>
  <si>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</si>
  <si>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</si>
  <si>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</si>
  <si>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</si>
  <si>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</si>
  <si>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</si>
  <si>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con problemas y trastornos de salud mental</t>
  </si>
  <si>
    <t>Tamizaje y tratamiento de pacientes afectados por metales pesados</t>
  </si>
  <si>
    <t>Información y sensibilización de la población en para el cuidado de la salud de las enfermedades no transmisibles (mental, bucal, ocular, metales pesados, hipertensión arterial y diabetes mellitus)</t>
  </si>
  <si>
    <t>Atención estomatológica preventiva básica en niños, gestantes y adultos mayores</t>
  </si>
  <si>
    <t>Atención estomatológica recuperativa básica en niños, gestantes y adultos mayores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</si>
  <si>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</si>
  <si>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</si>
  <si>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</si>
  <si>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Monitoreo, supervisión, evaluación y control de enfermedades no transmisibles</t>
  </si>
  <si>
    <t>Desarrollo de normas y guías técnicas en enfermedades no transmisibles</t>
  </si>
  <si>
    <t>Persona tamizada</t>
  </si>
  <si>
    <t>Monto Ejecutado y Avance de Ejecución Financiera del Programa Presupuestal Enfermedades no Transmisibles según Departamento, Noviembre 2015</t>
  </si>
  <si>
    <t>Alerta de Niveles Bajos en la Ejecución Financiera (menor a 68.75%) para Principales Productos del Programa Presupuestal Enfermedades no Transmisibles, Noviembre 2015</t>
  </si>
  <si>
    <t>Ejecución Financiera del Programa Presupuestal Prevención y Control del Cáncer según Pliego, Noviembre 2015</t>
  </si>
  <si>
    <t>Ejecución Financiera del Programa Presupuestal Prevención y Control del Cáncer según Departamento, Noviembre 2015</t>
  </si>
  <si>
    <t>Ejecución Financiera del Programa Presupuestal Prevención y Control del Cáncer según Principales Productos, Noviembre 2015</t>
  </si>
  <si>
    <t>Ejecución Financiera del Programa Presupuestal Prevención y Control del Cáncer según Principales Actividades, Noviembre 2015</t>
  </si>
  <si>
    <t>Embajadas en el Exterior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</si>
  <si>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</si>
  <si>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</si>
  <si>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</si>
  <si>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</si>
  <si>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</si>
  <si>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</si>
  <si>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</si>
  <si>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</si>
  <si>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</si>
  <si>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</si>
  <si>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</si>
  <si>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</si>
  <si>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</si>
  <si>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</si>
  <si>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</si>
  <si>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</si>
  <si>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</si>
  <si>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</si>
  <si>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</si>
  <si>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</si>
  <si>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</si>
  <si>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</si>
  <si>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</si>
  <si>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</si>
  <si>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</si>
  <si>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</si>
  <si>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</si>
  <si>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</si>
  <si>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</si>
  <si>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</si>
  <si>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</si>
  <si>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</si>
  <si>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</si>
  <si>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</si>
  <si>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</si>
  <si>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Monitoreo, supervisión, evaluación y control de prevención y control del cáncer</t>
  </si>
  <si>
    <t>Desarrollo de normas y guías técnicas en prevención y control del cáncer</t>
  </si>
  <si>
    <t>Proteger a la niña con aplicación de vacuna vph</t>
  </si>
  <si>
    <t>Persona</t>
  </si>
  <si>
    <t>Monto Ejecutado y Avance de Ejecución Financiera del Programa Presupuestal Prevención y Control del Cáncer según Departamento, Noviembre 2015</t>
  </si>
  <si>
    <t>Alerta de Niveles Bajos en la Ejecución Financiera (menor a 68.75%) para Principales Productos del Programa Presupuestal Prevención y Control del Cáncer, Noviembre 2015</t>
  </si>
  <si>
    <t>Ejecución Financiera del Programa Presupuestal Reducción de Delitos y Faltas que Afectan la Seguridad Ciudadana según Pliego, Noviembre 2015</t>
  </si>
  <si>
    <t>Ejecución Financiera del Programa Presupuestal Reducción de Delitos y Faltas que Afectan la Seguridad Ciudadana según Departamento, Noviembre 2015</t>
  </si>
  <si>
    <t>Ejecución Financiera del Programa Presupuestal Reducción de Delitos y Faltas que Afectan la Seguridad Ciudadana según Principales Productos, Noviembre 2015</t>
  </si>
  <si>
    <t>Ejecución Financiera del Programa Presupuestal Reducción de Delitos y Faltas que Afectan la Seguridad Ciudadana según Principales Actividades, Noviembre 2015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</si>
  <si>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</si>
  <si>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</si>
  <si>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</si>
  <si>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</si>
  <si>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</si>
  <si>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</si>
  <si>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</si>
  <si>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</si>
  <si>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</si>
  <si>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</si>
  <si>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</si>
  <si>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</si>
  <si>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</si>
  <si>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y reposición de mobiliario y equipos informáticos de las sub unidades especializadas</t>
  </si>
  <si>
    <t>Mantenimiento y acondicionamiento de la infraestructura de las sub unidades especializadas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</si>
  <si>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</si>
  <si>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</si>
  <si>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</si>
  <si>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</si>
  <si>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Mantenimiento preventivo y correctivo de la infraestructura de las comisarías</t>
  </si>
  <si>
    <t>Mantenimiento y reposición de vehículo para patrullaje por sector</t>
  </si>
  <si>
    <t>Operaciones policiales de las comisarías para reducir los delitos y faltas</t>
  </si>
  <si>
    <t>Operaciones policiales de las sub unidades especializadas para reducir los delitos y faltas</t>
  </si>
  <si>
    <t>Mantenimiento y reposición de vehículos para operaciones policiales</t>
  </si>
  <si>
    <t>Acción</t>
  </si>
  <si>
    <t>Sector</t>
  </si>
  <si>
    <t>Documento</t>
  </si>
  <si>
    <t>Equipo</t>
  </si>
  <si>
    <t>Comisaria</t>
  </si>
  <si>
    <t>Sub unidad especializada</t>
  </si>
  <si>
    <t>Comité</t>
  </si>
  <si>
    <t>Vehículos</t>
  </si>
  <si>
    <t>Operación</t>
  </si>
  <si>
    <t>Monto Ejecutado y Avance de Ejecución Financiera del Programa Presupuestal Reducción de Delitos y Faltas que Afectan la Seguridad Ciudadana según Departamento, Noviembre 2015</t>
  </si>
  <si>
    <t>Alerta de Niveles Bajos en la Ejecución Financiera (menor a 68.75%) para Principales Productos del Programa Presupuestal Reducción de Delitos y Faltas que Afectan la Seguridad Ciudadana, Noviembre 2015</t>
  </si>
  <si>
    <t>Ejecución Financiera del Programa Presupuestal Reducción del Tráfico Ilícito de Drogas según Pliego, Noviembre 2015</t>
  </si>
  <si>
    <t>Ejecución Financiera del Programa Presupuestal Reducción del Tráfico Ilícito de Drogas según Departamento, Noviembre 2015</t>
  </si>
  <si>
    <t>Ejecución Financiera del Programa Presupuestal Reducción del Tráfico Ilícito de Drogas según Principales Productos, Noviembre 2015</t>
  </si>
  <si>
    <t>Ejecución Financiera del Programa Presupuestal Reducción del Tráfico Ilícito de Drogas según Principales Actividades, Noviembre 2015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</si>
  <si>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</si>
  <si>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</si>
  <si>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</si>
  <si>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</si>
  <si>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</si>
  <si>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</si>
  <si>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</si>
  <si>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Diligencias periciales de apoyo a la investigación policial contra el lavado de activos</t>
  </si>
  <si>
    <t>Operaciones de seguridad para la reducción de las áreas de cultivo ilícito de hoja de coca</t>
  </si>
  <si>
    <t>Investigaciones policiales contra el lavado de activos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</si>
  <si>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</si>
  <si>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</si>
  <si>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</si>
  <si>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</si>
  <si>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</si>
  <si>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</si>
  <si>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Reducción de hectáreas de plantaciones ilegales de coca y destrucción de almacigos de coca</t>
  </si>
  <si>
    <t>Soporte aéreo para la reducción de las áreas de cultivo ilícito de hoja de coca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</si>
  <si>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</si>
  <si>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</si>
  <si>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</si>
  <si>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</si>
  <si>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</si>
  <si>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</si>
  <si>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Almacenamiento, control y destrucción por incineración de la droga decomisada</t>
  </si>
  <si>
    <t>Almacenamiento, control, transferencia y/o devolución de insumos químicos y productos fiscalizados</t>
  </si>
  <si>
    <t>Asistencia a la población por el programa de responsabilidad social</t>
  </si>
  <si>
    <t>Investigación</t>
  </si>
  <si>
    <t>Peritaje</t>
  </si>
  <si>
    <t>Hora de vuelo</t>
  </si>
  <si>
    <t>Kilogramo</t>
  </si>
  <si>
    <t>Hectárea</t>
  </si>
  <si>
    <t>Local</t>
  </si>
  <si>
    <t>Monto Ejecutado y Avance de Ejecución Financiera del Programa Presupuestal Reducción del Tráfico Ilícito de Drogas según Departamento, Noviembre 2015</t>
  </si>
  <si>
    <t>Alerta de Niveles Bajos en la Ejecución Financiera (menor a 68.75%) para Principales Productos del Programa Presupuestal Reducción del Tráfico Ilícito de Drogas, Noviembre 2015</t>
  </si>
  <si>
    <t>Ejecución Financiera del Programa Presupuestal Lucha Contra el Terrorismo según Pliego, Noviembre 2015</t>
  </si>
  <si>
    <t>Ejecución Financiera del Programa Presupuestal Lucha Contra el Terrorismo según Departamento, Noviembre 2015</t>
  </si>
  <si>
    <t>Ejecución Financiera del Programa Presupuestal Lucha Contra el Terrorismo según Principales Productos, Noviembre 2015</t>
  </si>
  <si>
    <t>Ejecución Financiera del Programa Presupuestal Lucha Contra el Terrorismo según Principales Actividades, Noviembre 2015</t>
  </si>
  <si>
    <t>Fuerzas del orden con capacidades operativas adecuadas</t>
  </si>
  <si>
    <t>Operaciones y acciones militares y policiales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</si>
  <si>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</si>
  <si>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</si>
  <si>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</si>
  <si>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</si>
  <si>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</si>
  <si>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</si>
  <si>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</si>
  <si>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</si>
  <si>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</si>
  <si>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Avance de Ejecución Financiera del Programa Presupuestal Lucha Contra el Terrorismo según Departamento, Noviembre 2015</t>
  </si>
  <si>
    <t>Alerta de Niveles Bajos en la Ejecución Financiera (menor a 68.75%) para Principales Productos del Programa Presupuestal Lucha Contra el Terrorismo, Noviembre 2015</t>
  </si>
  <si>
    <t>Ejecución Financiera del Programa Presupuestal Contrataciones Públicas Eficientes según Pliego, Noviembre 2015</t>
  </si>
  <si>
    <t>Ejecución Financiera del Programa Presupuestal Contrataciones Públicas Eficientes según Departamento, Noviembre 2015</t>
  </si>
  <si>
    <t>Ejecución Financiera del Programa Presupuestal Contrataciones Públicas Eficientes según Principales Productos, Noviembre 2015</t>
  </si>
  <si>
    <t>Ejecución Financiera del Programa Presupuestal Contrataciones Públicas Eficientes según Principales Actividades, Noviembre 2015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</si>
  <si>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</si>
  <si>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</si>
  <si>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</si>
  <si>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</si>
  <si>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</si>
  <si>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</si>
  <si>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</si>
  <si>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Monitoreo del sistema de Contratación pública a través de acciones de supervisión a procesos de compra</t>
  </si>
  <si>
    <t>Acompañamiento técnico a las entidades públicas contratantes seleccionadas</t>
  </si>
  <si>
    <t>Atención de denuncias en materia de contratación pública presentadas ante el OSCE</t>
  </si>
  <si>
    <t>Resolución de expedientes administrativos sancionadores y recursos de reconsideración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</si>
  <si>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</si>
  <si>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</si>
  <si>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</si>
  <si>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Capacitación de los operadores públicos en materia de contrataciones</t>
  </si>
  <si>
    <t>Mejoramiento de los módulos del SEACE</t>
  </si>
  <si>
    <t>Mantenimiento del catálogo único de bienes, servicios y obras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</si>
  <si>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</si>
  <si>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</si>
  <si>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</si>
  <si>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</si>
  <si>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</si>
  <si>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</si>
  <si>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Informe técnico</t>
  </si>
  <si>
    <t>Catálogo electrónico</t>
  </si>
  <si>
    <t>Control realizado</t>
  </si>
  <si>
    <t>Institución</t>
  </si>
  <si>
    <t>Denuncia atendida</t>
  </si>
  <si>
    <t>Expediente resuelto</t>
  </si>
  <si>
    <t>Items</t>
  </si>
  <si>
    <t>Procedimientos</t>
  </si>
  <si>
    <t>Expediente tramitado</t>
  </si>
  <si>
    <t>Atención</t>
  </si>
  <si>
    <t>Expediente procesado</t>
  </si>
  <si>
    <t>Monto Ejecutado y Avance de Ejecución Financiera del Programa Presupuestal Contrataciones Públicas Eficientes según Departamento, Noviembre 2015</t>
  </si>
  <si>
    <t>Alerta de Niveles Bajos en la Ejecución Financiera (menor a 68.75%) para Principales Productos del Programa Presupuestal Contrataciones Públicas Eficientes, Noviembre 2015</t>
  </si>
  <si>
    <t>Ejecución Financiera del Programa Presupuestal Gestión Sostenible de Recursos Naturales y Diversidad Biológica según Pliego, Noviembre 2015</t>
  </si>
  <si>
    <t>Ejecución Financiera del Programa Presupuestal Gestión Sostenible de Recursos Naturales y Diversidad Biológica según Departamento, Noviembre 2015</t>
  </si>
  <si>
    <t>Ejecución Financiera del Programa Presupuestal Gestión Sostenible de Recursos Naturales y Diversidad Biológica según Principales Productos, Noviembre 2015</t>
  </si>
  <si>
    <t>Ejecución Financiera del Programa Presupuestal Gestión Sostenible de Recursos Naturales y Diversidad Biológica según Principales Actividades, Noviembre 2015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</si>
  <si>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</si>
  <si>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</si>
  <si>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</si>
  <si>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</si>
  <si>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</si>
  <si>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</si>
  <si>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</si>
  <si>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</si>
  <si>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Supervisión ambiental directa al administrado</t>
  </si>
  <si>
    <t>Aplicación del procedimiento administrativo sancionador o incentivos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</si>
  <si>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</si>
  <si>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</si>
  <si>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</si>
  <si>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</si>
  <si>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</si>
  <si>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</si>
  <si>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Implementación de procesos de ordenamiento territorial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</si>
  <si>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</si>
  <si>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</si>
  <si>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</si>
  <si>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</si>
  <si>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Instrumentos</t>
  </si>
  <si>
    <t>Monto Ejecutado y Avance de Ejecución Financiera del Programa Presupuestal Gestión Sostenible de Recursos Naturales y Diversidad Biológica según Departamento, Noviembre 2015</t>
  </si>
  <si>
    <t>Alerta de Niveles Bajos en la Ejecución Financiera (menor a 68.75%) para Principales Productos del Programa Presupuestal Gestión Sostenible de Recursos Naturales y Diversidad Biológica, Noviembre 2015</t>
  </si>
  <si>
    <t>Ejecución Financiera del Programa Presupuestal Gestión Integral de Residuos Sólidos según Pliego, Noviembre 2015</t>
  </si>
  <si>
    <t>Ejecución Financiera del Programa Presupuestal Gestión Integral de Residuos Sólidos según Departamento, Noviembre 2015</t>
  </si>
  <si>
    <t>Ejecución Financiera del Programa Presupuestal Gestión Integral de Residuos Sólidos según Principales Productos, Noviembre 2015</t>
  </si>
  <si>
    <t>Ejecución Financiera del Programa Presupuestal Gestión Integral de Residuos Sólidos según Principales Actividades, Noviembre 2015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</si>
  <si>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</si>
  <si>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</si>
  <si>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</si>
  <si>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</si>
  <si>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</si>
  <si>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</si>
  <si>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</si>
  <si>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</si>
  <si>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</si>
  <si>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</si>
  <si>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</si>
  <si>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</si>
  <si>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</si>
  <si>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</si>
  <si>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</si>
  <si>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</si>
  <si>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Empresa</t>
  </si>
  <si>
    <t>Eventos</t>
  </si>
  <si>
    <t>Municipio</t>
  </si>
  <si>
    <t>Entidad</t>
  </si>
  <si>
    <t>Campaña</t>
  </si>
  <si>
    <t>Monto Ejecutado y Avance de Ejecución Financiera del Programa Presupuestal Gestión Integral de Residuos Sólidos según Departamento, Noviembre 2015</t>
  </si>
  <si>
    <t>Alerta de Niveles Bajos en la Ejecución Financiera (menor a 68.75%) para Principales Productos del Programa Presupuestal Gestión Integral de Residuos Sólidos, Noviembre 2015</t>
  </si>
  <si>
    <t>Ejecución Financiera del Programa Presupuestal Mejora de la Sanidad Animal según Pliego, Noviembre 2015</t>
  </si>
  <si>
    <t>Ejecución Financiera del Programa Presupuestal Mejora de la Sanidad Animal según Departamento, Noviembre 2015</t>
  </si>
  <si>
    <t>Ejecución Financiera del Programa Presupuestal Mejora de la Sanidad Animal según Principales Productos, Noviembre 2015</t>
  </si>
  <si>
    <t>Ejecución Financiera del Programa Presupuestal Mejora de la Sanidad Animal según Principales Actividades, Noviembre 2015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</si>
  <si>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</si>
  <si>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</si>
  <si>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</si>
  <si>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Control de establecimientos pecuarios</t>
  </si>
  <si>
    <t>Control de importación, tránsito internacional y movimiento interno de mercancías pecuarias</t>
  </si>
  <si>
    <t>Control de mercancías pecuarias para la exportación</t>
  </si>
  <si>
    <t>Diagnóstico de enfermedades exóticas y re-emergentes</t>
  </si>
  <si>
    <t>Diagnóstico de enfermedades presentes</t>
  </si>
  <si>
    <t>Vigilancia activa zoosanitaria de las enfermedades</t>
  </si>
  <si>
    <t>Vigilancia activa zoosanitaria de las enfermedades exóticas</t>
  </si>
  <si>
    <t>Vigilancia pasiva zoosanitaria de las enfermedades presentes</t>
  </si>
  <si>
    <t>Gestiones para la apertura y mantenimiento de mercados</t>
  </si>
  <si>
    <t>Prevención, control y erradicación de enfermedades en los animales</t>
  </si>
  <si>
    <t>Establecimiento</t>
  </si>
  <si>
    <t>Certificado</t>
  </si>
  <si>
    <t>Diagnostico</t>
  </si>
  <si>
    <t>Animal</t>
  </si>
  <si>
    <t>Animal atendido</t>
  </si>
  <si>
    <t>Unidad</t>
  </si>
  <si>
    <t>Monto Ejecutado y Avance de Ejecución Financiera del Programa Presupuestal Mejora de la Sanidad Animal según Departamento, Noviembre 2015</t>
  </si>
  <si>
    <t>Alerta de Niveles Bajos en la Ejecución Financiera (menor a 68.75%) para Principales Productos del Programa Presupuestal Mejora de la Sanidad Animal, Noviembre 2015</t>
  </si>
  <si>
    <t>Ejecución Financiera del Programa Presupuestal Mejora y Mantenimiento de la Sanidad Vegetal según Pliego, Noviembre 2015</t>
  </si>
  <si>
    <t>Ejecución Financiera del Programa Presupuestal Mejora y Mantenimiento de la Sanidad Vegetal según Departamento, Noviembre 2015</t>
  </si>
  <si>
    <t>Ejecución Financiera del Programa Presupuestal Mejora y Mantenimiento de la Sanidad Vegetal según Principales Productos, Noviembre 2015</t>
  </si>
  <si>
    <t>Ejecución Financiera del Programa Presupuestal Mejora y Mantenimiento de la Sanidad Vegetal según Principales Actividades, Noviembre 2015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</si>
  <si>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</si>
  <si>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</si>
  <si>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</si>
  <si>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Análisis de riesgo de plagas</t>
  </si>
  <si>
    <t>Atención de alertas o emergencias fitosanitarias</t>
  </si>
  <si>
    <t>Certificación fitosanitaria</t>
  </si>
  <si>
    <t>Control y/o erradicación de plagas priorizadas</t>
  </si>
  <si>
    <t>Diagnostico de plagas de productos vegetales</t>
  </si>
  <si>
    <t>Diagnostico de plagas de productos vegetales importados</t>
  </si>
  <si>
    <t>Inspección y control del ingreso de plantas, productos vegetales y otros artículos reglamentados</t>
  </si>
  <si>
    <t>Vigilancia fitosanitaria de plagas presentes</t>
  </si>
  <si>
    <t>Vigilancia fitosanitaria preventiva de plagas no presentes</t>
  </si>
  <si>
    <t>Gestión de acceso de nuevos productos a mercados internacionales</t>
  </si>
  <si>
    <t>Estudios de tratamientos fitosanitarios</t>
  </si>
  <si>
    <t>Estudio</t>
  </si>
  <si>
    <t>Brote</t>
  </si>
  <si>
    <t>Inspección</t>
  </si>
  <si>
    <t>Monto Ejecutado y Avance de Ejecución Financiera del Programa Presupuestal Mejora y Mantenimiento de la Sanidad Vegetal según Departamento, Noviembre 2015</t>
  </si>
  <si>
    <t>Alerta de Niveles Bajos en la Ejecución Financiera (menor a 68.75%) para Principales Productos del Programa Presupuestal Mejora y Mantenimiento de la Sanidad Vegetal, Noviembre 2015</t>
  </si>
  <si>
    <t>Ejecución Financiera del Programa Presupuestal Mejora de la Inocuidad Agroalimentaria según Pliego, Noviembre 2015</t>
  </si>
  <si>
    <t>Ejecución Financiera del Programa Presupuestal Mejora de la Inocuidad Agroalimentaria según Departamento, Noviembre 2015</t>
  </si>
  <si>
    <t>Ejecución Financiera del Programa Presupuestal Mejora de la Inocuidad Agroalimentaria según Principales Productos, Noviembre 2015</t>
  </si>
  <si>
    <t>Ejecución Financiera del Programa Presupuestal Mejora de la Inocuidad Agroalimentaria según Principales Actividades, Noviembre 2015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</si>
  <si>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</si>
  <si>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</si>
  <si>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Autorización en la cadena agroalimentaria</t>
  </si>
  <si>
    <t>Campaña de sensibilización a consumidores</t>
  </si>
  <si>
    <t>Capacitación agroalimentaria sin considerar consumidores</t>
  </si>
  <si>
    <t>Implementación y Difusión de normas</t>
  </si>
  <si>
    <t>Seguimiento de la inocuidad de alimentos agropecuarios primarios y piensos</t>
  </si>
  <si>
    <t>Vigilancia sanitaria de alimentos agropecuarios primarios y piensos</t>
  </si>
  <si>
    <t>Servicio de analisis de alimentos</t>
  </si>
  <si>
    <t>Registro</t>
  </si>
  <si>
    <t>Persona capacitada</t>
  </si>
  <si>
    <t>Análisis</t>
  </si>
  <si>
    <t>Monto Ejecutado y Avance de Ejecución Financiera del Programa Presupuestal Mejora de la Inocuidad Agroalimentaria según Departamento, Noviembre 2015</t>
  </si>
  <si>
    <t>Alerta de Niveles Bajos en la Ejecución Financiera (menor a 68.75%) para Principales Productos del Programa Presupuestal Mejora de la Inocuidad Agroalimentaria, Noviembre 2015</t>
  </si>
  <si>
    <t>Ejecución Financiera del Programa Presupuestal Aprovechamiento de los Recursos Hídricos para Uso Agrario según Pliego, Noviembre 2015</t>
  </si>
  <si>
    <t>Ejecución Financiera del Programa Presupuestal Aprovechamiento de los Recursos Hídricos para Uso Agrario según Departamento, Noviembre 2015</t>
  </si>
  <si>
    <t>Ejecución Financiera del Programa Presupuestal Aprovechamiento de los Recursos Hídricos para Uso Agrario según Principales Productos, Noviembre 2015</t>
  </si>
  <si>
    <t>Ejecución Financiera del Programa Presupuestal Aprovechamiento de los Recursos Hídricos para Uso Agrario según Principales Actividades, Noviembre 2015</t>
  </si>
  <si>
    <t>Productores agrarios con competencias para el aprovechamiento del recurso hídrico para uso agrario</t>
  </si>
  <si>
    <t>Productores agrarios informados sobre el aprovechamiento del recurso hídrico para uso agrario</t>
  </si>
  <si>
    <t>Asistencia técnica a productores agrarios en prácticas de riego</t>
  </si>
  <si>
    <t>Promoción de la infraestructura hidráulica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</si>
  <si>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</si>
  <si>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</si>
  <si>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</si>
  <si>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</si>
  <si>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</si>
  <si>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</si>
  <si>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Taller</t>
  </si>
  <si>
    <t>Capacitación</t>
  </si>
  <si>
    <t>Monto Ejecutado y Avance de Ejecución Financiera del Programa Presupuestal Aprovechamiento de los Recursos Hídricos para Uso Agrario según Departamento, Noviembre 2015</t>
  </si>
  <si>
    <t>Alerta de Niveles Bajos en la Ejecución Financiera (menor a 68.75%) para Principales Productos del Programa Presupuestal Aprovechamiento de los Recursos Hídricos para Uso Agrario, Noviembre 2015</t>
  </si>
  <si>
    <t>Ejecución Financiera del Programa Presupuestal Acceso y Uso de la Electrificación Rural según Pliego, Noviembre 2015</t>
  </si>
  <si>
    <t>Ejecución Financiera del Programa Presupuestal Acceso y Uso de la Electrificación Rural según Departamento, Noviembre 2015</t>
  </si>
  <si>
    <t>Ejecución Financiera del Programa Presupuestal Acceso y Uso de la Electrificación Rural según Principales Productos, Noviembre 2015</t>
  </si>
  <si>
    <t>Ejecución Financiera del Programa Presupuestal Acceso y Uso de la Electrificación Rural según Principales Actividades, Noviembre 2015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</si>
  <si>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</si>
  <si>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</si>
  <si>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</si>
  <si>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Capacitaciones a las unidades productivas familiares en temas de usos productivos</t>
  </si>
  <si>
    <t>Capacitaciones a los pobladores rurales en temas de uso eficiente</t>
  </si>
  <si>
    <t>Asistencia técnica a unidades formuladoras y evaluadoras para implementacion de los proyectos</t>
  </si>
  <si>
    <t>Transferencia para mejoramiento de la electrificación rural - FONER II</t>
  </si>
  <si>
    <t>Identificación y priorización de localidades de intervenciones con proyectos</t>
  </si>
  <si>
    <t>Transferencia a entidades para proyectos de electrificación</t>
  </si>
  <si>
    <t>Hogar capacitado</t>
  </si>
  <si>
    <t>Transferencias financieras</t>
  </si>
  <si>
    <t>Monto Ejecutado y Avance de Ejecución Financiera del Programa Presupuestal Acceso y Uso de la Electrificación Rural según Departamento, Noviembre 2015</t>
  </si>
  <si>
    <t>Alerta de Niveles Bajos en la Ejecución Financiera (menor a 68.75%) para Principales Productos del Programa Presupuestal Acceso y Uso de la Electrificación Rural, Noviembre 2015</t>
  </si>
  <si>
    <t>Ejecución Financiera del Programa Presupuestal Acceso y Uso Adecuado de los Servicios Públicos de Telecomunicaciones e Información Asociados según Pliego, Noviembre 2015</t>
  </si>
  <si>
    <t>Ejecución Financiera del Programa Presupuestal Acceso y Uso Adecuado de los Servicios Públicos de Telecomunicaciones e Información Asociados según Departamento, Noviembre 2015</t>
  </si>
  <si>
    <t>Ejecución Financiera del Programa Presupuestal Acceso y Uso Adecuado de los Servicios Públicos de Telecomunicaciones e Información Asociados según Principales Productos, Noviembre 2015</t>
  </si>
  <si>
    <t>Ejecución Financiera del Programa Presupuestal Acceso y Uso Adecuado de los Servicios Públicos de Telecomunicaciones e Información Asociados según Principales Actividades, Noviembre 2015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</si>
  <si>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</si>
  <si>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</si>
  <si>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</si>
  <si>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</si>
  <si>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Evaluación de incumplimientos legales y contractuales</t>
  </si>
  <si>
    <t>Fiscalización de pagos de tasas, tributos, entre otros en relación a estados contables de las empresas</t>
  </si>
  <si>
    <t>Gestión de concesiones</t>
  </si>
  <si>
    <t>Gestión de registro de servicios y asignación de frecuencias para explotación de servicios</t>
  </si>
  <si>
    <t>Inspecciones técnicas de supervisión y control para el uso correcto del espectro radioeléctrico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</si>
  <si>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</si>
  <si>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</si>
  <si>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</si>
  <si>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</si>
  <si>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Otorgamiento de permisos de instalación y operación de estaciones</t>
  </si>
  <si>
    <t>Supervisión de los proyectos de las localidades</t>
  </si>
  <si>
    <t>Capacitación en conocimientos básicos de tecnologías de información para garantizar el uso y funcionamiento de los servicios</t>
  </si>
  <si>
    <t>Difusión sobre la utilidad del servicio de internet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</si>
  <si>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</si>
  <si>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</si>
  <si>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Promoción de proyectos de telecomunicaciones</t>
  </si>
  <si>
    <t>Red nacional de conectividad del estado-REDNACE</t>
  </si>
  <si>
    <t>Fiscalización realizada</t>
  </si>
  <si>
    <t>Operador</t>
  </si>
  <si>
    <t>Localidad</t>
  </si>
  <si>
    <t>Autorización</t>
  </si>
  <si>
    <t>Proyecto</t>
  </si>
  <si>
    <t>Solicitud</t>
  </si>
  <si>
    <t>Monto Ejecutado y Avance de Ejecución Financiera del Programa Presupuestal Acceso y Uso Adecuado de los Servicios Públicos de Telecomunicaciones e Información Asociados según Departamento, Noviembre 2015</t>
  </si>
  <si>
    <t>Alerta de Niveles Bajos en la Ejecución Financiera (menor a 68.75%) para Principales Productos del Programa Presupuestal Acceso y Uso Adecuado de los Servicios Públicos de Telecomunicaciones e Información Asociados, Noviembre 2015</t>
  </si>
  <si>
    <t>Ejecución Financiera del Programa Presupuestal Prevención y Atención de Incendios, Emergencias Médicas, Rescates y Otros según Pliego, Noviembre 2015</t>
  </si>
  <si>
    <t>Ejecución Financiera del Programa Presupuestal Prevención y Atención de Incendios, Emergencias Médicas, Rescates y Otros según Departamento, Noviembre 2015</t>
  </si>
  <si>
    <t>Ejecución Financiera del Programa Presupuestal Prevención y Atención de Incendios, Emergencias Médicas, Rescates y Otros según Principales Productos, Noviembre 2015</t>
  </si>
  <si>
    <t>Ejecución Financiera del Programa Presupuestal Prevención y Atención de Incendios, Emergencias Médicas, Rescates y Otros según Principales Actividades, Noviembre 2015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</si>
  <si>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</si>
  <si>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</si>
  <si>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</si>
  <si>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Fortalecimiento de Capacidades</t>
  </si>
  <si>
    <t>Campañas de prevención</t>
  </si>
  <si>
    <t>Capacitación a bomberos voluntarios</t>
  </si>
  <si>
    <t>Renovación del parque automotor</t>
  </si>
  <si>
    <t>Renovación de equipos, muebles y maquinas</t>
  </si>
  <si>
    <t>Inspección de sistemas contra incendios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</si>
  <si>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</si>
  <si>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</si>
  <si>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</si>
  <si>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Región</t>
  </si>
  <si>
    <t>Monto Ejecutado y Avance de Ejecución Financiera del Programa Presupuestal Prevención y Atención de Incendios, Emergencias Médicas, Rescates y Otros según Departamento, Noviembre 2015</t>
  </si>
  <si>
    <t>Alerta de Niveles Bajos en la Ejecución Financiera (menor a 68.75%) para Principales Productos del Programa Presupuestal Prevención y Atención de Incendios, Emergencias Médicas, Rescates y Otros, Noviembre 2015</t>
  </si>
  <si>
    <t>Ejecución Financiera del Programa Presupuestal Programa Nacional de Apoyo Directo a los más Pobres según Pliego, Noviembre 2015</t>
  </si>
  <si>
    <t>Ejecución Financiera del Programa Presupuestal Programa Nacional de Apoyo Directo a los más Pobres según Departamento, Noviembre 2015</t>
  </si>
  <si>
    <t>Ejecución Financiera del Programa Presupuestal Programa Nacional de Apoyo Directo a los más Pobres según Principales Productos, Noviembre 2015</t>
  </si>
  <si>
    <t>Ejecución Financiera del Programa Presupuestal Programa Nacional de Apoyo Directo a los más Pobres según Principales Actividades, Noviembre 2015</t>
  </si>
  <si>
    <t>Hogares con gestantes, niños, adolescentes y jóvenes hasta 19 años en situación de pobreza reciben incentivos monetarios por cumplir corresponsabilidades con orientación y acompañamiento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</si>
  <si>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</si>
  <si>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</si>
  <si>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</si>
  <si>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</si>
  <si>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</si>
  <si>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Hogar</t>
  </si>
  <si>
    <t>Estudiantes</t>
  </si>
  <si>
    <t>Monto Ejecutado y Avance de Ejecución Financiera del Programa Presupuestal Programa Nacional de Apoyo Directo a los más Pobres según Departamento, Noviembre 2015</t>
  </si>
  <si>
    <t>Alerta de Niveles Bajos en la Ejecución Financiera (menor a 68.75%) para Principales Productos del Programa Presupuestal Programa Nacional de Apoyo Directo a los más Pobres, Noviembre 2015</t>
  </si>
  <si>
    <t>Ejecución Financiera del Programa Presupuestal Prevención y Tratamiento del Consumo De Drogas según Pliego, Noviembre 2015</t>
  </si>
  <si>
    <t>Ejecución Financiera del Programa Presupuestal Prevención y Tratamiento del Consumo De Drogas según Departamento, Noviembre 2015</t>
  </si>
  <si>
    <t>Ejecución Financiera del Programa Presupuestal Prevención y Tratamiento del Consumo De Drogas según Principales Productos, Noviembre 2015</t>
  </si>
  <si>
    <t>Ejecución Financiera del Programa Presupuestal Prevención y Tratamiento del Consumo De Drogas según Principales Actividades, Noviembre 2015</t>
  </si>
  <si>
    <t>Población informada, orientada y aconsejada sobre el consumo de drogas</t>
  </si>
  <si>
    <t>Población general atendida en adicciones por consumo de drogas</t>
  </si>
  <si>
    <t>Comunidad organizada para prevenir el consumo de drogas y otros problemas psicosociales</t>
  </si>
  <si>
    <t>Población desarrolla competencias para la prevención del consumo de drogas</t>
  </si>
  <si>
    <t>Población atendida en adicciones por consumo de drogas</t>
  </si>
  <si>
    <t>Transferencia de recursos para la ejecución de proyectos de inversión</t>
  </si>
  <si>
    <t>Transferencia de recursos para la ejecución de actividades</t>
  </si>
  <si>
    <t>Servicio de orientación y consejería habla franco</t>
  </si>
  <si>
    <t>Atención terapéutica en modalidad ambulatoria, de día y residencial para consumidores y dependientes a drogas</t>
  </si>
  <si>
    <t>Atención terapéutica en los establecimientos penitenciarios y centros de medio libre</t>
  </si>
  <si>
    <t>Intervención comunitaria para la prevención del consumo de drogas y otros problemas psicosociales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</si>
  <si>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</si>
  <si>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</si>
  <si>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</si>
  <si>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</si>
  <si>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</si>
  <si>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</si>
  <si>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</si>
  <si>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Comunidad</t>
  </si>
  <si>
    <t>Monto Ejecutado y Avance de Ejecución Financiera del Programa Presupuestal Prevención y Tratamiento del Consumo De Drogas según Departamento, Noviembre 2015</t>
  </si>
  <si>
    <t>Alerta de Niveles Bajos en la Ejecución Financiera (menor a 68.75%) para Principales Productos del Programa Presupuestal Prevención y Tratamiento del Consumo De Drogas, Noviembre 2015</t>
  </si>
  <si>
    <t>Ejecución Financiera del Programa Presupuestal Conservación de la Diversidad Biológica y Aprovechamiento Sostenible de los Recursos Naturales en Área Natural Protegida según Pliego, Noviembre 2015</t>
  </si>
  <si>
    <t>Ejecución Financiera del Programa Presupuestal Conservación de la Diversidad Biológica y Aprovechamiento Sostenible de los Recursos Naturales en Área Natural Protegida según Departamento, Noviembre 2015</t>
  </si>
  <si>
    <t>Ejecución Financiera del Programa Presupuestal Conservación de la Diversidad Biológica y Aprovechamiento Sostenible de los Recursos Naturales en Área Natural Protegida según Principales Productos, Noviembre 2015</t>
  </si>
  <si>
    <t>Ejecución Financiera del Programa Presupuestal Conservación de la Diversidad Biológica y Aprovechamiento Sostenible de los Recursos Naturales en Área Natural Protegida según Principales Actividades, Noviembre 2015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</si>
  <si>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</si>
  <si>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</si>
  <si>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</si>
  <si>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</si>
  <si>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</si>
  <si>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Patrullaje y vigilancia para la protección de áreas naturales</t>
  </si>
  <si>
    <t>Monitoreo y seguimiento de los derechos otorgados</t>
  </si>
  <si>
    <t>Saneamiento físico y legal de áreas naturales protegidas</t>
  </si>
  <si>
    <t>Reforestación y otras estrategias para la restauración de ámbitos degradados en ANP</t>
  </si>
  <si>
    <t>Gestión de la defensa legal del área natural protegida</t>
  </si>
  <si>
    <t>Instrumentos de planificación y desarrollo en áreas naturales protegidas elaborados</t>
  </si>
  <si>
    <t>Operación y mantenimiento de infraestructura</t>
  </si>
  <si>
    <t>Vigilancia participativa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</si>
  <si>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</si>
  <si>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</si>
  <si>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Evaluación de zonas degradadas en proceso de restauración</t>
  </si>
  <si>
    <t>Propuestas de creación y/o categorización de áreas naturales protegidas elaboradas</t>
  </si>
  <si>
    <t>Patrullaje</t>
  </si>
  <si>
    <t>Proceso</t>
  </si>
  <si>
    <t>Plan</t>
  </si>
  <si>
    <t>Monto Ejecutado y Avance de Ejecución Financiera del Programa Presupuestal Conservación de la Diversidad Biológica y Aprovechamiento Sostenible de los Recursos Naturales en Área Natural Protegida según Departamento, Noviembre 2015</t>
  </si>
  <si>
    <t>Alerta de Niveles Bajos en la Ejecución Financiera (menor a 68.75%) para Principales Productos del Programa Presupuestal Conservación de la Diversidad Biológica y Aprovechamiento Sostenible de los Recursos Naturales en Área Natural Protegida, Noviembre 2015</t>
  </si>
  <si>
    <t>Ejecución Financiera del Programa Presupuestal Acceso de la Población a la Propiedad Predial Formalizada según Pliego, Noviembre 2015</t>
  </si>
  <si>
    <t>Ejecución Financiera del Programa Presupuestal Acceso de la Población a la Propiedad Predial Formalizada según Departamento, Noviembre 2015</t>
  </si>
  <si>
    <t>Ejecución Financiera del Programa Presupuestal Acceso de la Población a la Propiedad Predial Formalizada según Principales Productos, Noviembre 2015</t>
  </si>
  <si>
    <t>Ejecución Financiera del Programa Presupuestal Acceso de la Población a la Propiedad Predial Formalizada según Principales Actividades, Noviembre 2015</t>
  </si>
  <si>
    <t>Predios urbanos formalizados</t>
  </si>
  <si>
    <t>Predio catastral generado con fines de formalización</t>
  </si>
  <si>
    <t>Capacitación y asistencia técnica en formalización a las municipalidades provinciales</t>
  </si>
  <si>
    <t>Difusión de los beneficios de la formalización y titulación de predios</t>
  </si>
  <si>
    <t>Administración y mantenimiento de la información catastral de la propiedad predial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</si>
  <si>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</si>
  <si>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</si>
  <si>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</si>
  <si>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</si>
  <si>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Generación de base de datos catastral predial urbana</t>
  </si>
  <si>
    <t>Caso notificado / Confirmación</t>
  </si>
  <si>
    <t>Gobierno local</t>
  </si>
  <si>
    <t>Unidad catastral</t>
  </si>
  <si>
    <t>Título</t>
  </si>
  <si>
    <t>Ficha catastral</t>
  </si>
  <si>
    <t>Monto Ejecutado y Avance de Ejecución Financiera del Programa Presupuestal Acceso de la Población a la Propiedad Predial Formalizada según Departamento, Noviembre 2015</t>
  </si>
  <si>
    <t>Alerta de Niveles Bajos en la Ejecución Financiera (menor a 68.75%) para Principales Productos del Programa Presupuestal Acceso de la Población a la Propiedad Predial Formalizada, Noviembre 2015</t>
  </si>
  <si>
    <t>Ejecución Financiera del Programa Presupuestal Bono Familiar Habitacional según Pliego, Noviembre 2015</t>
  </si>
  <si>
    <t>Ejecución Financiera del Programa Presupuestal Bono Familiar Habitacional según Departamento, Noviembre 2015</t>
  </si>
  <si>
    <t>Ejecución Financiera del Programa Presupuestal Bono Familiar Habitacional según Principales Productos, Noviembre 2015</t>
  </si>
  <si>
    <t>Ejecución Financiera del Programa Presupuestal Bono Familiar Habitacional según Principales Actividades, Noviembre 2015</t>
  </si>
  <si>
    <t>Familias de bajos recursos aptas, para acceder a vivienda de interés social en condiciones adecuadas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</si>
  <si>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</si>
  <si>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</si>
  <si>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</si>
  <si>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</si>
  <si>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</si>
  <si>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</si>
  <si>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Avance de Ejecución Financiera del Programa Presupuestal Bono Familiar Habitacional según Departamento, Noviembre 2015</t>
  </si>
  <si>
    <t>Alerta de Niveles Bajos en la Ejecución Financiera (menor a 68.75%) para Principales Productos del Programa Presupuestal Bono Familiar Habitacional, Noviembre 2015</t>
  </si>
  <si>
    <t>Ejecución Financiera del Programa Presupuestal Generación del Suelo Urbano según Pliego, Noviembre 2015</t>
  </si>
  <si>
    <t>Ejecución Financiera del Programa Presupuestal Generación del Suelo Urbano según Departamento, Noviembre 2015</t>
  </si>
  <si>
    <t>Ejecución Financiera del Programa Presupuestal Generación del Suelo Urbano según Principales Productos, Noviembre 2015</t>
  </si>
  <si>
    <t>Ejecución Financiera del Programa Presupuestal Generación del Suelo Urbano según Principales Actividades, Noviembre 2015</t>
  </si>
  <si>
    <t>Suelo habilitado para vivienda social y sus servicios complementarios</t>
  </si>
  <si>
    <t>Suelo recuperado para vivienda social y sus servicios complementarios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</si>
  <si>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</si>
  <si>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</si>
  <si>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</si>
  <si>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</si>
  <si>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</si>
  <si>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</si>
  <si>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</si>
  <si>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Promoción</t>
  </si>
  <si>
    <t>Monto Ejecutado y Avance de Ejecución Financiera del Programa Presupuestal Generación del Suelo Urbano según Departamento, Noviembre 2015</t>
  </si>
  <si>
    <t>Alerta de Niveles Bajos en la Ejecución Financiera (menor a 68.75%) para Principales Productos del Programa Presupuestal Generación del Suelo Urbano, Noviembre 2015</t>
  </si>
  <si>
    <t>Ejecución Financiera del Programa Presupuestal Reducción del Costo, Tiempo e Inseguridad Vial en el Sistema de Transporte Terrestre según Pliego, Noviembre 2015</t>
  </si>
  <si>
    <t>Ejecución Financiera del Programa Presupuestal Reducción del Costo, Tiempo e Inseguridad Vial en el Sistema de Transporte Terrestre según Departamento, Noviembre 2015</t>
  </si>
  <si>
    <t>Ejecución Financiera del Programa Presupuestal Reducción del Costo, Tiempo e Inseguridad Vial en el Sistema de Transporte Terrestre según Principales Productos, Noviembre 2015</t>
  </si>
  <si>
    <t>Ejecución Financiera del Programa Presupuestal Reducción del Costo, Tiempo e Inseguridad Vial en el Sistema de Transporte Terrestre según Principales Actividades, Noviembre 2015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</si>
  <si>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</si>
  <si>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</si>
  <si>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</si>
  <si>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</si>
  <si>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</si>
  <si>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</si>
  <si>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</si>
  <si>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</si>
  <si>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</si>
  <si>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</si>
  <si>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Plataforma logística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</si>
  <si>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</si>
  <si>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</si>
  <si>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</si>
  <si>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</si>
  <si>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</si>
  <si>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</si>
  <si>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</si>
  <si>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Inventario vial de carácter básico</t>
  </si>
  <si>
    <t>Control del cumplimiento de normas de gestión y desarrollo de infraestructura vial</t>
  </si>
  <si>
    <t>Estudios básicos de ingeniería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</si>
  <si>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</si>
  <si>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</si>
  <si>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</si>
  <si>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</si>
  <si>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</si>
  <si>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</si>
  <si>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Elaboración y/o actualización de normas legales administrativas y técnicas de infraestructura vial</t>
  </si>
  <si>
    <t>Mantenimiento periódico de la red vial departamental no pavimentada</t>
  </si>
  <si>
    <t>Mantenimiento periódico de caminos vecinales pavimentados</t>
  </si>
  <si>
    <t>Funcionamiento de unidades de peajes</t>
  </si>
  <si>
    <t>Mantenimiento de puentes</t>
  </si>
  <si>
    <t>Elaboración y/o actualización de normas legales administrativas y técnicas de transporte y tránsito terrestre</t>
  </si>
  <si>
    <t>Transferencias financieras para el mantenimiento de caminos vecinales</t>
  </si>
  <si>
    <t>Transferencias financieras para proyectos de inversión pública de infraestructura vial en caminos vecinales</t>
  </si>
  <si>
    <t>Maquinaria y equipo para infraestructura vial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</si>
  <si>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</si>
  <si>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</si>
  <si>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</si>
  <si>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</si>
  <si>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</si>
  <si>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</si>
  <si>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</si>
  <si>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Emisión de licencias de conducir de clase A</t>
  </si>
  <si>
    <t>Emisión de licencias de conducir de vehículos menores</t>
  </si>
  <si>
    <t>Fiscalización del tránsito a vehículos de transporte terrestre</t>
  </si>
  <si>
    <t>fortalecimiento institucional para la gestión vial descentralizada</t>
  </si>
  <si>
    <t>Kilometro</t>
  </si>
  <si>
    <t>Intervención</t>
  </si>
  <si>
    <t>Vehículo controlado</t>
  </si>
  <si>
    <t>Puente</t>
  </si>
  <si>
    <t>Maquinaria</t>
  </si>
  <si>
    <t>Resolución notificada</t>
  </si>
  <si>
    <t>Licencia otorgada</t>
  </si>
  <si>
    <t>Monto Ejecutado y Avance de Ejecución Financiera del Programa Presupuestal Reducción del Costo, Tiempo e Inseguridad Vial en el Sistema de Transporte Terrestre según Departamento, Noviembre 2015</t>
  </si>
  <si>
    <t>Alerta de Niveles Bajos en la Ejecución Financiera (menor a 68.75%) para Principales Productos del Programa Presupuestal Reducción del Costo, Tiempo e Inseguridad Vial en el Sistema de Transporte Terrestre, Noviembre 2015</t>
  </si>
  <si>
    <t>Ejecución Financiera del Programa Presupuestal Optimización de la Política de Protección y Atención a las Comunidades Peruanas en el Exterior según Pliego, Noviembre 2015</t>
  </si>
  <si>
    <t>Ejecución Financiera del Programa Presupuestal Optimización de la Política de Protección y Atención a las Comunidades Peruanas en el Exterior según Departamento, Noviembre 2015</t>
  </si>
  <si>
    <t>Ejecución Financiera del Programa Presupuestal Optimización de la Política de Protección y Atención a las Comunidades Peruanas en el Exterior según Principales Productos, Noviembre 2015</t>
  </si>
  <si>
    <t>Ejecución Financiera del Programa Presupuestal Optimización de la Política de Protección y Atención a las Comunidades Peruanas en el Exterior según Principales Actividades, Noviembre 2015</t>
  </si>
  <si>
    <t>Personas reciben servicios consulares en el exterior</t>
  </si>
  <si>
    <t>Migrantes protegidos y asistidos</t>
  </si>
  <si>
    <t>Negociación de acuerdos migratorios</t>
  </si>
  <si>
    <t>Asistencia legal y humanitaria</t>
  </si>
  <si>
    <t>Atención de trámites consulares y difusión de derechos y deberes de los migrantes</t>
  </si>
  <si>
    <t>Dotación de ambientes y equipos a las oficinas consulares</t>
  </si>
  <si>
    <t>Trámite</t>
  </si>
  <si>
    <t>Oficina</t>
  </si>
  <si>
    <t>Monto Ejecutado y Avance de Ejecución Financiera del Programa Presupuestal Optimización de la Política de Protección y Atención a las Comunidades Peruanas en el Exterior según Departamento, Noviembre 2015</t>
  </si>
  <si>
    <t>Alerta de Niveles Bajos en la Ejecución Financiera (menor a 68.75%) para Principales Productos del Programa Presupuestal Optimización de la Política de Protección y Atención a las Comunidades Peruanas en el Exterior, Noviembre 2015</t>
  </si>
  <si>
    <t>Ejecución Financiera del Programa Presupuestal Aprovechamiento de las Oportunidades Comerciales Brindadas por los Principales Socios Comerciales del Perú según Pliego, Noviembre 2015</t>
  </si>
  <si>
    <t>Ejecución Financiera del Programa Presupuestal Aprovechamiento de las Oportunidades Comerciales Brindadas por los Principales Socios Comerciales del Perú según Departamento, Noviembre 2015</t>
  </si>
  <si>
    <t>Ejecución Financiera del Programa Presupuestal Aprovechamiento de las Oportunidades Comerciales Brindadas por los Principales Socios Comerciales del Perú según Principales Productos, Noviembre 2015</t>
  </si>
  <si>
    <t>Ejecución Financiera del Programa Presupuestal Aprovechamiento de las Oportunidades Comerciales Brindadas por los Principales Socios Comerciales del Perú según Principales Actividades, Noviembre 2015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</si>
  <si>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</si>
  <si>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</si>
  <si>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</si>
  <si>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</si>
  <si>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</si>
  <si>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</si>
  <si>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</si>
  <si>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</si>
  <si>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Gestión de las oficinas comerciales del Perú en el exterior</t>
  </si>
  <si>
    <t>Operación realizada</t>
  </si>
  <si>
    <t>Empresa asesorada</t>
  </si>
  <si>
    <t>Monto Ejecutado y Avance de Ejecución Financiera del Programa Presupuestal Aprovechamiento de las Oportunidades Comerciales Brindadas por los Principales Socios Comerciales del Perú según Departamento, Noviembre 2015</t>
  </si>
  <si>
    <t>Alerta de Niveles Bajos en la Ejecución Financiera (menor a 68.75%) para Principales Productos del Programa Presupuestal Aprovechamiento de las Oportunidades Comerciales Brindadas por los Principales Socios Comerciales del Perú, Noviembre 2015</t>
  </si>
  <si>
    <t>Ejecución Financiera del Programa Presupuestal Formación Universitaria de Pregrado según Pliego, Noviembre 2015</t>
  </si>
  <si>
    <t>Ejecución Financiera del Programa Presupuestal Formación Universitaria de Pregrado según Departamento, Noviembre 2015</t>
  </si>
  <si>
    <t>Ejecución Financiera del Programa Presupuestal Formación Universitaria de Pregrado según Principales Productos, Noviembre 2015</t>
  </si>
  <si>
    <t>Ejecución Financiera del Programa Presupuestal Formación Universitaria de Pregrado según Principales Actividades, Noviembre 2015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</si>
  <si>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</si>
  <si>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</si>
  <si>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</si>
  <si>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</si>
  <si>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</si>
  <si>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</si>
  <si>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</si>
  <si>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</si>
  <si>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</si>
  <si>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</si>
  <si>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</si>
  <si>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</si>
  <si>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</si>
  <si>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</si>
  <si>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</si>
  <si>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</si>
  <si>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</si>
  <si>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</si>
  <si>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</si>
  <si>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</si>
  <si>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</si>
  <si>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</si>
  <si>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</si>
  <si>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</si>
  <si>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</si>
  <si>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Docente</t>
  </si>
  <si>
    <t>Currícula</t>
  </si>
  <si>
    <t>Aula</t>
  </si>
  <si>
    <t>Laboratorio</t>
  </si>
  <si>
    <t>Biblioteca</t>
  </si>
  <si>
    <t>Carrera profesional</t>
  </si>
  <si>
    <t>Monto Ejecutado y Avance de Ejecución Financiera del Programa Presupuestal Formación Universitaria de Pregrado según Departamento, Noviembre 2015</t>
  </si>
  <si>
    <t>Alerta de Niveles Bajos en la Ejecución Financiera (menor a 68.75%) para Principales Productos del Programa Presupuestal Formación Universitaria de Pregrado, Noviembre 2015</t>
  </si>
  <si>
    <t>Ejecución Financiera del Programa Presupuestal Celeridad en los Procesos Judiciales de Familia según Pliego, Noviembre 2015</t>
  </si>
  <si>
    <t>Ejecución Financiera del Programa Presupuestal Celeridad en los Procesos Judiciales de Familia según Departamento, Noviembre 2015</t>
  </si>
  <si>
    <t>Ejecución Financiera del Programa Presupuestal Celeridad en los Procesos Judiciales de Familia según Principales Productos, Noviembre 2015</t>
  </si>
  <si>
    <t>Ejecución Financiera del Programa Presupuestal Celeridad en los Procesos Judiciales de Familia según Principales Actividades, Noviembre 2015</t>
  </si>
  <si>
    <t>Proceso judicial tramitado y calificado</t>
  </si>
  <si>
    <t>Personal Judicial con Competencias Adecuadas</t>
  </si>
  <si>
    <t>Despachos Judiciales Debidamente Implementados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</si>
  <si>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</si>
  <si>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</si>
  <si>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</si>
  <si>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</si>
  <si>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</si>
  <si>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</si>
  <si>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</si>
  <si>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Adecuación de Despachos Judiciales</t>
  </si>
  <si>
    <t>Mesa de partes</t>
  </si>
  <si>
    <t>Despacho judicial</t>
  </si>
  <si>
    <t>Monto Ejecutado y Avance de Ejecución Financiera del Programa Presupuestal Celeridad en los Procesos Judiciales de Familia según Departamento, Noviembre 2015</t>
  </si>
  <si>
    <t>Alerta de Niveles Bajos en la Ejecución Financiera (menor a 68.75%) para Principales Productos del Programa Presupuestal Celeridad en los Procesos Judiciales de Familia, Noviembre 2015</t>
  </si>
  <si>
    <t>Ejecución Financiera del Programa Presupuestal Reducción de Vulnerabilidad y Atención de Emergencias por Desastres según Pliego, Noviembre 2015</t>
  </si>
  <si>
    <t>Ejecución Financiera del Programa Presupuestal Reducción de Vulnerabilidad y Atención de Emergencias por Desastres según Departamento, Noviembre 2015</t>
  </si>
  <si>
    <t>Ejecución Financiera del Programa Presupuestal Reducción de Vulnerabilidad y Atención de Emergencias por Desastres según Principales Productos, Noviembre 2015</t>
  </si>
  <si>
    <t>Ejecución Financiera del Programa Presupuestal Reducción de Vulnerabilidad y Atención de Emergencias por Desastres según Principales Actividades, Noviembre 2015</t>
  </si>
  <si>
    <t>Zonas geográficas monitoreadas y alertadas ante peligros hidrometeoro lógicos</t>
  </si>
  <si>
    <t>Población con prácticas seguras en salud frente a ocurrencia de peligros naturales</t>
  </si>
  <si>
    <t>Zonas costeras monitoreadas y alertadas ante peligro de tsunami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</si>
  <si>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</si>
  <si>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</si>
  <si>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</si>
  <si>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Entidades públicas con registros de Información para la gestión del riesgo de desastre</t>
  </si>
  <si>
    <t>Población recibe asistencia en situaciones de emergencias y desastres</t>
  </si>
  <si>
    <t>Zonas geográficas con información sobre peligros por sismos, volcanes y fallas</t>
  </si>
  <si>
    <t>Zonas geográficas con información sobre peligros por movimientos de masa</t>
  </si>
  <si>
    <t>Entidades informadas en forma permanente y con pronósticos frente al fenómeno el niño</t>
  </si>
  <si>
    <t>Población con capacidades de resistencia ante bajas temperaturas</t>
  </si>
  <si>
    <t>Municipios promueven la adecuada ocupación y uso del territorio frente al riesgo de desastres</t>
  </si>
  <si>
    <t>Comunidades con sistema de alerta temprana</t>
  </si>
  <si>
    <t>Servicios de salud con capacidades complementarias para la atención frente a emergencias y desastres</t>
  </si>
  <si>
    <t>Servicios esenciales seguros ante emergencias y desastres</t>
  </si>
  <si>
    <t>Población con medidas de protección física ante peligros hidrometereológicos</t>
  </si>
  <si>
    <t>Población con monitoreo, vigilancia y control de daños a la salud frente a emergencia y desastres</t>
  </si>
  <si>
    <t>Seguridad funcional de los establecimientos de salud</t>
  </si>
  <si>
    <t>Formulación y actualización de los Análisis de la vulnerabilidad de las prestadoras de servicios de saneamiento</t>
  </si>
  <si>
    <t>Desarrollo de los centros de operación de emergencias</t>
  </si>
  <si>
    <t>Entrega adecuada y oportuna de bienes de ayuda humanitaria por parte de las entidades gubernamentales</t>
  </si>
  <si>
    <t>Análisis de la vulnerabilidad de establecimientos de salud</t>
  </si>
  <si>
    <t>Asistencia técnica para el tratamiento de cuencas altas</t>
  </si>
  <si>
    <t>Monumentación y control de la faja marginal</t>
  </si>
  <si>
    <t>Afianzamiento del soporte infraestructural y de equipamiento para respuesta a desastres y emergencias</t>
  </si>
  <si>
    <t>Afianzamiento del soporte pedagógico para respuesta a desastres y emergencias</t>
  </si>
  <si>
    <t>Tratamiento de cuencas altas</t>
  </si>
  <si>
    <t>Desarrollo de capacidades para la gestión del recurso hídrico en los ríos y bienes asociados relacionadas a la gestión de riesgos</t>
  </si>
  <si>
    <t>Identificación y control de zonas críticas en cauces de ríos.</t>
  </si>
  <si>
    <t>Mantenimiento y consolidación de cauces, defensas ribereñas, canales y drenajes en zonas urbanas y agrícolas</t>
  </si>
  <si>
    <t>Asistencia con insumos para la actividad agrícola</t>
  </si>
  <si>
    <t>Asistencia con insumos para la actividad pecuaria</t>
  </si>
  <si>
    <t>Evaluación de la infraestructura de locales escolares</t>
  </si>
  <si>
    <t>Desarrollo e implementación de metodologías para la evaluación de la gestión de riesgos en el sector saneamiento</t>
  </si>
  <si>
    <t>Desarrollar capacidades en la gestión reactiva frente a emergencias y desastres</t>
  </si>
  <si>
    <t>Conformación e implementación de brigadas para la atención de emergencias</t>
  </si>
  <si>
    <t>Comunidades alejadas con módulos de conectividad para la alerta permanente</t>
  </si>
  <si>
    <t>Desarrollo de campañas y simulacros en gestión reactiva</t>
  </si>
  <si>
    <t>Establecer puentes aéreos en zonas de emergencia</t>
  </si>
  <si>
    <t>Desarrollo de capacidades y asistencia técnica en gestión del riesgo de desastres</t>
  </si>
  <si>
    <t>Monitoreo,supervisión y evaluación de productos y actividades en gestión de riesgo de desastres</t>
  </si>
  <si>
    <t>Desarrollo de instrumentos estratégicos para la gestión del riesgo de desastres</t>
  </si>
  <si>
    <t>Implementación de dispositivos de emergencia y acondicionamiento de locales escolares</t>
  </si>
  <si>
    <t>Seguridad estructural y no estructural de establecimientos de salud</t>
  </si>
  <si>
    <t>Entrega de módulos temporales de vivienda ante la ocurrencia de desastres</t>
  </si>
  <si>
    <t>Establecimiento de salud</t>
  </si>
  <si>
    <t>Coe operativo</t>
  </si>
  <si>
    <t>Kit entregado</t>
  </si>
  <si>
    <t>Productor</t>
  </si>
  <si>
    <t>Reporte</t>
  </si>
  <si>
    <t>Brigada</t>
  </si>
  <si>
    <t>Módulo</t>
  </si>
  <si>
    <t>Local escolar</t>
  </si>
  <si>
    <t>Módulo entregado</t>
  </si>
  <si>
    <t>INFRAESTRUCTURA MOVIL</t>
  </si>
  <si>
    <t>Monto Ejecutado y Avance de Ejecución Financiera del Programa Presupuestal Reducción de Vulnerabilidad y Atención de Emergencias por Desastres según Departamento, Noviembre 2015</t>
  </si>
  <si>
    <t>Alerta de Niveles Bajos en la Ejecución Financiera (menor a 68.75%) para Principales Productos del Programa Presupuestal Reducción de Vulnerabilidad y Atención de Emergencias por Desastres, Noviembre 2015</t>
  </si>
  <si>
    <t>Ejecución Financiera del Programa Presupuestal Programa de Desarrollo Alternativo Integral y Sostenible - PIRDAIS según Pliego, Noviembre 2015</t>
  </si>
  <si>
    <t>Ejecución Financiera del Programa Presupuestal Programa de Desarrollo Alternativo Integral y Sostenible - PIRDAIS según Departamento, Noviembre 2015</t>
  </si>
  <si>
    <t>Ejecución Financiera del Programa Presupuestal Programa de Desarrollo Alternativo Integral y Sostenible - PIRDAIS según Principales Productos, Noviembre 2015</t>
  </si>
  <si>
    <t>Ejecución Financiera del Programa Presupuestal Programa de Desarrollo Alternativo Integral y Sostenible - PIRDAIS según Principales Actividades, Noviembre 2015</t>
  </si>
  <si>
    <t>Familias incorporadas al desarrollo alternativo integral y sostenible</t>
  </si>
  <si>
    <t>Formalización y titulación de predios rurales</t>
  </si>
  <si>
    <t>Mantenimiento de caminos vecinales</t>
  </si>
  <si>
    <t>Capacitación y asistencia técnica en buenas prácticas de producción agraria</t>
  </si>
  <si>
    <t>Atención de la población post erradicación</t>
  </si>
  <si>
    <t>Promoción de la asociatividad</t>
  </si>
  <si>
    <t>Capacitación y sensibilización para la conservación y aprovechamiento sostenible de los recursos naturales</t>
  </si>
  <si>
    <t>Organización</t>
  </si>
  <si>
    <t>Monto Ejecutado y Avance de Ejecución Financiera del Programa Presupuestal Programa de Desarrollo Alternativo Integral y Sostenible - PIRDAIS según Departamento, Noviembre 2015</t>
  </si>
  <si>
    <t>Alerta de Niveles Bajos en la Ejecución Financiera (menor a 68.75%) para Principales Productos del Programa Presupuestal Programa de Desarrollo Alternativo Integral y Sostenible - PIRDAIS, Noviembre 2015</t>
  </si>
  <si>
    <t>Ejecución Financiera del Programa Presupuestal Programa Para la Generación del Empleo Social Inclusivo - Trabaja Perú según Pliego, Noviembre 2015</t>
  </si>
  <si>
    <t>Ejecución Financiera del Programa Presupuestal Programa Para la Generación del Empleo Social Inclusivo - Trabaja Perú según Departamento, Noviembre 2015</t>
  </si>
  <si>
    <t>Ejecución Financiera del Programa Presupuestal Programa Para la Generación del Empleo Social Inclusivo - Trabaja Perú según Principales Productos, Noviembre 2015</t>
  </si>
  <si>
    <t>Ejecución Financiera del Programa Presupuestal Programa Para la Generación del Empleo Social Inclusivo - Trabaja Perú según Principales Actividades, Noviembre 2015</t>
  </si>
  <si>
    <t>Empleo temporal generado</t>
  </si>
  <si>
    <t>Promoción de modalidades de intervención del programa para desarrollo de proyectos intensivos en mano de obra no calificada</t>
  </si>
  <si>
    <t>Seguimiento de los proyectos en ejecución</t>
  </si>
  <si>
    <t>Monto Ejecutado y Avance de Ejecución Financiera del Programa Presupuestal Programa Para la Generación del Empleo Social Inclusivo - Trabaja Perú según Departamento, Noviembre 2015</t>
  </si>
  <si>
    <t>Alerta de Niveles Bajos en la Ejecución Financiera (menor a 68.75%) para Principales Productos del Programa Presupuestal Programa Para la Generación del Empleo Social Inclusivo - Trabaja Perú, Noviembre 2015</t>
  </si>
  <si>
    <t>Ejecución Financiera del Programa Presupuestal Gestión Integrada y Efectiva del Control de Oferta de Drogas en el Perú según Pliego, Noviembre 2015</t>
  </si>
  <si>
    <t>Ejecución Financiera del Programa Presupuestal Gestión Integrada y Efectiva del Control de Oferta de Drogas en el Perú según Departamento, Noviembre 2015</t>
  </si>
  <si>
    <t>Ejecución Financiera del Programa Presupuestal Gestión Integrada y Efectiva del Control de Oferta de Drogas en el Perú según Principales Productos, Noviembre 2015</t>
  </si>
  <si>
    <t>Ejecución Financiera del Programa Presupuestal Gestión Integrada y Efectiva del Control de Oferta de Drogas en el Perú según Principales Actividades, Noviembre 2015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</si>
  <si>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</si>
  <si>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</si>
  <si>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</si>
  <si>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</si>
  <si>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</si>
  <si>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</si>
  <si>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</si>
  <si>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</si>
  <si>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</si>
  <si>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</si>
  <si>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Unidad especializada</t>
  </si>
  <si>
    <t>Monto Ejecutado y Avance de Ejecución Financiera del Programa Presupuestal Gestión Integrada y Efectiva del Control de Oferta de Drogas en el Perú según Departamento, Noviembre 2015</t>
  </si>
  <si>
    <t>Alerta de Niveles Bajos en la Ejecución Financiera (menor a 68.75%) para Principales Productos del Programa Presupuestal Gestión Integrada y Efectiva del Control de Oferta de Drogas en el Perú, Noviembre 2015</t>
  </si>
  <si>
    <t>Ejecución Financiera del Programa Presupuestal Acceso de la Población a la Identidad según Pliego, Noviembre 2015</t>
  </si>
  <si>
    <t>Ejecución Financiera del Programa Presupuestal Acceso de la Población a la Identidad según Departamento, Noviembre 2015</t>
  </si>
  <si>
    <t>Ejecución Financiera del Programa Presupuestal Acceso de la Población a la Identidad según Principales Productos, Noviembre 2015</t>
  </si>
  <si>
    <t>Ejecución Financiera del Programa Presupuestal Acceso de la Población a la Identidad según Principales Actividades, Noviembre 2015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</si>
  <si>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</si>
  <si>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</si>
  <si>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</si>
  <si>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</si>
  <si>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</si>
  <si>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</si>
  <si>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</si>
  <si>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</si>
  <si>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Procesamiento de actas registrales</t>
  </si>
  <si>
    <t>Gestión técnica, normativa y fiscalización de registros civiles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</si>
  <si>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</si>
  <si>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</si>
  <si>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</si>
  <si>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18 - 64 años</t>
  </si>
  <si>
    <t>Tramitación y entrega de copias certificadas de actas registrales</t>
  </si>
  <si>
    <t>Acta registral</t>
  </si>
  <si>
    <t>DNI emitido</t>
  </si>
  <si>
    <t>Monto Ejecutado y Avance de Ejecución Financiera del Programa Presupuestal Acceso de la Población a la Identidad según Departamento, Noviembre 2015</t>
  </si>
  <si>
    <t>Alerta de Niveles Bajos en la Ejecución Financiera (menor a 68.75%) para Principales Productos del Programa Presupuestal Acceso de la Población a la Identidad, Noviembre 2015</t>
  </si>
  <si>
    <t>Ejecución Financiera del Programa Presupuestal Lucha Contra la Violencia Familiar según Pliego, Noviembre 2015</t>
  </si>
  <si>
    <t>Ejecución Financiera del Programa Presupuestal Lucha Contra la Violencia Familiar según Departamento, Noviembre 2015</t>
  </si>
  <si>
    <t>Ejecución Financiera del Programa Presupuestal Lucha Contra la Violencia Familiar según Principales Productos, Noviembre 2015</t>
  </si>
  <si>
    <t>Ejecución Financiera del Programa Presupuestal Lucha Contra la Violencia Familiar según Principales Actividades, Noviembre 2015</t>
  </si>
  <si>
    <t>Personas afectadas por hechos de violencia familiar con servicios de Atención</t>
  </si>
  <si>
    <t>Población cuenta con servicios de prevención de la violencia familiar</t>
  </si>
  <si>
    <t>Registro nacional de hogares refugio</t>
  </si>
  <si>
    <t>Desarrollo de habilidades para fortalecer autoestima y capacidad de decisión frente a situaciones de violencia</t>
  </si>
  <si>
    <t>Desarrollo de programas de emprendimientos económicos como una estrategia preventiva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</si>
  <si>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</si>
  <si>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</si>
  <si>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</si>
  <si>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Orientación a varones para la construcción de una nueva forma de masculinidad que no permita la transmisión del ciclo de la violencia</t>
  </si>
  <si>
    <t>Fortalecimiento de las capacidades a los operadores del programa</t>
  </si>
  <si>
    <t>Atención integral y especializada a las personas que ejercen violencia</t>
  </si>
  <si>
    <t>Capacitación de mesas y/o redes contra la violencia familiar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</si>
  <si>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</si>
  <si>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</si>
  <si>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</si>
  <si>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Avance de Ejecución Financiera del Programa Presupuestal Lucha Contra la Violencia Familiar según Departamento, Noviembre 2015</t>
  </si>
  <si>
    <t>Alerta de Niveles Bajos en la Ejecución Financiera (menor a 68.75%) para Principales Productos del Programa Presupuestal Lucha Contra la Violencia Familiar, Noviembre 2015</t>
  </si>
  <si>
    <t>Ejecución Financiera del Programa Presupuestal Programa Nacional de Saneamiento Urbano según Pliego, Noviembre 2015</t>
  </si>
  <si>
    <t>Ejecución Financiera del Programa Presupuestal Programa Nacional de Saneamiento Urbano según Departamento, Noviembre 2015</t>
  </si>
  <si>
    <t>Ejecución Financiera del Programa Presupuestal Programa Nacional de Saneamiento Urbano según Principales Productos, Noviembre 2015</t>
  </si>
  <si>
    <t>Ejecución Financiera del Programa Presupuestal Programa Nacional de Saneamiento Urbano según Principales Actividades, Noviembre 2015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</si>
  <si>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</si>
  <si>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</si>
  <si>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</si>
  <si>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Transferencia de recursos para agua y saneamiento urbano</t>
  </si>
  <si>
    <t>Estudios de base</t>
  </si>
  <si>
    <t>Asistencia técnica a los prestadores en diseño y ejecución de programas de educación sanitaria</t>
  </si>
  <si>
    <t>Diseño y ejecución del programa de educación sanitaria</t>
  </si>
  <si>
    <t>Verificación y seguimiento de proyectos ejecutados por gobiernos regionales y locales financiados mediante transferencias</t>
  </si>
  <si>
    <t>Asistencia técnica a unidades formuladoras, evaluadoras y ejecutoras para implementación de los proyectos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</si>
  <si>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</si>
  <si>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</si>
  <si>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Monto Ejecutado y Avance de Ejecución Financiera del Programa Presupuestal Programa Nacional de Saneamiento Urbano según Departamento, Noviembre 2015</t>
  </si>
  <si>
    <t>Alerta de Niveles Bajos en la Ejecución Financiera (menor a 68.75%) para Principales Productos del Programa Presupuestal Programa Nacional de Saneamiento Urbano, Noviembre 2015</t>
  </si>
  <si>
    <t>Ejecución Financiera del Programa Presupuestal Programa Nacional de Saneamiento Rural según Pliego, Noviembre 2015</t>
  </si>
  <si>
    <t>Ejecución Financiera del Programa Presupuestal Programa Nacional de Saneamiento Rural según Departamento, Noviembre 2015</t>
  </si>
  <si>
    <t>Ejecución Financiera del Programa Presupuestal Programa Nacional de Saneamiento Rural según Principales Productos, Noviembre 2015</t>
  </si>
  <si>
    <t>Ejecución Financiera del Programa Presupuestal Programa Nacional de Saneamiento Rural según Principales Actividades, Noviembre 2015</t>
  </si>
  <si>
    <t>Servicio de agua potable y saneamiento para hogares rurales</t>
  </si>
  <si>
    <t>Transferencia de recursos para agua y saneamiento rural</t>
  </si>
  <si>
    <t>Desarrollo de instrumentos técnicos y normativos sectoriales para ámbitos rurales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</si>
  <si>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</si>
  <si>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</si>
  <si>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</si>
  <si>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Monto Ejecutado y Avance de Ejecución Financiera del Programa Presupuestal Programa Nacional de Saneamiento Rural según Departamento, Noviembre 2015</t>
  </si>
  <si>
    <t>Alerta de Niveles Bajos en la Ejecución Financiera (menor a 68.75%) para Principales Productos del Programa Presupuestal Programa Nacional de Saneamiento Rural, Noviembre 2015</t>
  </si>
  <si>
    <t>Ejecución Financiera del Programa Presupuestal Mejora de los Servicios del Sistema de Justicia Penal según Pliego, Noviembre 2015</t>
  </si>
  <si>
    <t>Ejecución Financiera del Programa Presupuestal Mejora de los Servicios del Sistema de Justicia Penal según Departamento, Noviembre 2015</t>
  </si>
  <si>
    <t>Ejecución Financiera del Programa Presupuestal Mejora de los Servicios del Sistema de Justicia Penal según Principales Productos, Noviembre 2015</t>
  </si>
  <si>
    <t>Ejecución Financiera del Programa Presupuestal Mejora de los Servicios del Sistema de Justicia Penal según Principales Actividades, Noviembre 2015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</si>
  <si>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</si>
  <si>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</si>
  <si>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</si>
  <si>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</si>
  <si>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</si>
  <si>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</si>
  <si>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Servicios médicos legales</t>
  </si>
  <si>
    <t>Evaluación socioeconómica</t>
  </si>
  <si>
    <t>Actuaciones en las etapas de investigación, intermedia y ejecución de sentencias</t>
  </si>
  <si>
    <t>Actuaciones en la etapa de juzgamiento</t>
  </si>
  <si>
    <t>Asesoría Técnico -Legal Gratuita</t>
  </si>
  <si>
    <t>Supervisión funcional y monitoreo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</si>
  <si>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</si>
  <si>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</si>
  <si>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Captura, detención y traslado de personas requisitoriadas</t>
  </si>
  <si>
    <t>Análisis de las evidencias en laboratorio</t>
  </si>
  <si>
    <t>Investigación policial por la presunta comisión de un delito</t>
  </si>
  <si>
    <t>Resolver apelaciones, quejas de derecho, denuncias contra altos funcionarios.</t>
  </si>
  <si>
    <t>Actuaciones en la fase de apelación</t>
  </si>
  <si>
    <t>Detención por disposición de autoridad competente</t>
  </si>
  <si>
    <t>Resolver casos en las etapas de investigación preliminar, preparatoria, intermedia y juzgamiento</t>
  </si>
  <si>
    <t>Servicio</t>
  </si>
  <si>
    <t>Asesoría técnica</t>
  </si>
  <si>
    <t>Acta</t>
  </si>
  <si>
    <t>Detención</t>
  </si>
  <si>
    <t>Casos resueltos</t>
  </si>
  <si>
    <t>Monto Ejecutado y Avance de Ejecución Financiera del Programa Presupuestal Mejora de los Servicios del Sistema de Justicia Penal según Departamento, Noviembre 2015</t>
  </si>
  <si>
    <t>Alerta de Niveles Bajos en la Ejecución Financiera (menor a 68.75%) para Principales Productos del Programa Presupuestal Mejora de los Servicios del Sistema de Justicia Penal, Noviembre 2015</t>
  </si>
  <si>
    <t>Ejecución Financiera del Programa Presupuestal Incremento de la Competividad del Sector Artesanía según Pliego, Noviembre 2015</t>
  </si>
  <si>
    <t>Ejecución Financiera del Programa Presupuestal Incremento de la Competividad del Sector Artesanía según Departamento, Noviembre 2015</t>
  </si>
  <si>
    <t>Ejecución Financiera del Programa Presupuestal Incremento de la Competividad del Sector Artesanía según Principales Productos, Noviembre 2015</t>
  </si>
  <si>
    <t>Ejecución Financiera del Programa Presupuestal Incremento de la Competividad del Sector Artesanía según Principales Actividades, Noviembre 2015</t>
  </si>
  <si>
    <t>Artesanos cuentan con mecanismos para desarrollar una oferta artesanal competitiva</t>
  </si>
  <si>
    <t>Artesanos cuentan con mecanismos de articulación comercial</t>
  </si>
  <si>
    <t>Desarrollo de normas técnicas complementarias e instrumentos metodológicos</t>
  </si>
  <si>
    <t>Asistencia técnica y aplicación de herramientas de la competitividad para el sector artesanal.</t>
  </si>
  <si>
    <t>Capacitación orientada a mejorar la competitividad de los artesanos</t>
  </si>
  <si>
    <t>Organización de eventos de reconocimiento para incentivar la actividad artesanal</t>
  </si>
  <si>
    <t>Elaboración y difusión de estudios para el sector artesanal.</t>
  </si>
  <si>
    <t>Fortalecimiento de centros de innovación tecnológica públicas</t>
  </si>
  <si>
    <t>Servicios de innovación tecnológica a través de centros de innovación tecnológica privadas</t>
  </si>
  <si>
    <t>Organización y participación en ferias, exposiciones, ruedas de negocios y otros eventos</t>
  </si>
  <si>
    <t>Diseño e implementación de campañas de difusión para el posicionamiento de la artesanía</t>
  </si>
  <si>
    <t>Adecuación de talleres artesanales con fines comerciales</t>
  </si>
  <si>
    <t>Participante</t>
  </si>
  <si>
    <t>Monto Ejecutado y Avance de Ejecución Financiera del Programa Presupuestal Incremento de la Competividad del Sector Artesanía según Departamento, Noviembre 2015</t>
  </si>
  <si>
    <t>Alerta de Niveles Bajos en la Ejecución Financiera (menor a 68.75%) para Principales Productos del Programa Presupuestal Incremento de la Competividad del Sector Artesanía, Noviembre 2015</t>
  </si>
  <si>
    <t>Ejecución Financiera del Programa Presupuestal Programa Articulado de Modernización de la Gestión Pública según Pliego, Noviembre 2015</t>
  </si>
  <si>
    <t>Ejecución Financiera del Programa Presupuestal Programa Articulado de Modernización de la Gestión Pública según Departamento, Noviembre 2015</t>
  </si>
  <si>
    <t>Ejecución Financiera del Programa Presupuestal Programa Articulado de Modernización de la Gestión Pública según Principales Productos, Noviembre 2015</t>
  </si>
  <si>
    <t>Ejecución Financiera del Programa Presupuestal Programa Articulado de Modernización de la Gestión Pública según Principales Actividades, Noviembre 2015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</si>
  <si>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</si>
  <si>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</si>
  <si>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</si>
  <si>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</si>
  <si>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</si>
  <si>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</si>
  <si>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</si>
  <si>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Atenciones en los centros de mejor atención al ciudadano (mac)</t>
  </si>
  <si>
    <t>Capacitación a servidores públicos en modernización de la gestión pública</t>
  </si>
  <si>
    <t>Gestión de herramientas de modernización y mejora de instrumentos de gestión de las entidades públicas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</si>
  <si>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</si>
  <si>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</si>
  <si>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</si>
  <si>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</si>
  <si>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</si>
  <si>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Avance de Ejecución Financiera del Programa Presupuestal Programa Articulado de Modernización de la Gestión Pública según Departamento, Noviembre 2015</t>
  </si>
  <si>
    <t>Alerta de Niveles Bajos en la Ejecución Financiera (menor a 68.75%) para Principales Productos del Programa Presupuestal Programa Articulado de Modernización de la Gestión Pública, Noviembre 2015</t>
  </si>
  <si>
    <t>Ejecución Financiera del Programa Presupuestal Reducción de la Degradación de los Suelos Agrarios según Pliego, Noviembre 2015</t>
  </si>
  <si>
    <t>Ejecución Financiera del Programa Presupuestal Reducción de la Degradación de los Suelos Agrarios según Departamento, Noviembre 2015</t>
  </si>
  <si>
    <t>Ejecución Financiera del Programa Presupuestal Reducción de la Degradación de los Suelos Agrarios según Principales Productos, Noviembre 2015</t>
  </si>
  <si>
    <t>Ejecución Financiera del Programa Presupuestal Reducción de la Degradación de los Suelos Agrarios según Principales Actividades, Noviembre 2015</t>
  </si>
  <si>
    <t>Productores agrarios informados sobre la aptitud de los suelos</t>
  </si>
  <si>
    <t>Productores agropecuarios con competencias para el aprovechamiento del recurso suelo en el sector agrario</t>
  </si>
  <si>
    <t>Sensibilización a productores agrarios para la organización y ejecución de prácticas de conservación de suelos</t>
  </si>
  <si>
    <t>Capacitación a productores agrarios sobre la importancia del uso de la información agroclimática y aptitud de suelos</t>
  </si>
  <si>
    <t>Capacitación a productores agrarios</t>
  </si>
  <si>
    <t>Asistencia técnica a productores agrarios</t>
  </si>
  <si>
    <t>Generación de información de levantamiento de suelos, de zonificación agroecológica y de medición del deterioro del suelo</t>
  </si>
  <si>
    <t>Investigación de cultivos de acuerdo a la aptitud de suelos</t>
  </si>
  <si>
    <t>Formación de cuadros técnicos regionales y locales sobre la metodología de escuelas de campo de agricultores en manejo y conservación de suelos agrarios</t>
  </si>
  <si>
    <t>Ficha técnica</t>
  </si>
  <si>
    <t>Gestores capacitados</t>
  </si>
  <si>
    <t>Monto Ejecutado y Avance de Ejecución Financiera del Programa Presupuestal Reducción de la Degradación de los Suelos Agrarios según Departamento, Noviembre 2015</t>
  </si>
  <si>
    <t>Alerta de Niveles Bajos en la Ejecución Financiera (menor a 68.75%) para Principales Productos del Programa Presupuestal Reducción de la Degradación de los Suelos Agrarios, Noviembre 2015</t>
  </si>
  <si>
    <t>Ejecución Financiera del Programa Presupuestal Logros de Aprendizaje de Estudiantes de la Educación Básica Regular según Pliego, Noviembre 2015</t>
  </si>
  <si>
    <t>Ejecución Financiera del Programa Presupuestal Logros de Aprendizaje de Estudiantes de la Educación Básica Regular según Departamento, Noviembre 2015</t>
  </si>
  <si>
    <t>Ejecución Financiera del Programa Presupuestal Logros de Aprendizaje de Estudiantes de la Educación Básica Regular según Principales Productos, Noviembre 2015</t>
  </si>
  <si>
    <t>Ejecución Financiera del Programa Presupuestal Logros de Aprendizaje de Estudiantes de la Educación Básica Regular según Principales Actividades, Noviembre 2015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</si>
  <si>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</si>
  <si>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</si>
  <si>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</si>
  <si>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</si>
  <si>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Evaluación censal de estudiantes</t>
  </si>
  <si>
    <t>Evaluación muestral nacional</t>
  </si>
  <si>
    <t>Evaluaciones internacionales</t>
  </si>
  <si>
    <t>Diseño del modelo de intervención para instituciones educativas de Secundaria rural</t>
  </si>
  <si>
    <t>Contratación oportuna y pago de personal de las instituciones educativas de II Ciclo de Educación Básica Regular</t>
  </si>
  <si>
    <t>Contratación oportuna y pago de personal de las instituciones educativas de Educación Primaria</t>
  </si>
  <si>
    <t>Contratación oportuna y pago de personal de las instituciones educativas de Educación Secundaria</t>
  </si>
  <si>
    <t>Locales escolares de instituciones educativas de II Ciclo de Educación Básica Regular con condiciones adecuadas para su funcionamiento</t>
  </si>
  <si>
    <t>Locales escolares de instituciones educativas de Primaria con condiciones adecuadas para su funcionamiento</t>
  </si>
  <si>
    <t>Locales escolares de instituciones educativas de Secundaria con condiciones adecuadas para su funcionamiento</t>
  </si>
  <si>
    <t>Gestión del currículo de II Ciclo de Educación Básica Regular</t>
  </si>
  <si>
    <t>Gestión del currículo de Primaria</t>
  </si>
  <si>
    <t>Gestión del currículo de Secundaria</t>
  </si>
  <si>
    <t>Especialización docente en didácticas específicas de áreas priorizadas de II Ciclo de Educación Básica Regular</t>
  </si>
  <si>
    <t>Especialización docente en didácticas específicas de áreas priorizadas de Primaria</t>
  </si>
  <si>
    <t>Especialización docente en didácticas específicas de áreas priorizadas de Secundaria</t>
  </si>
  <si>
    <t>Acompañamiento pedagógico a instituciones educativas multiedad de II Ciclo de Educación Básica Regular</t>
  </si>
  <si>
    <t>Acompañamiento pedagógico a instituciones educativas multigrado de Primaria</t>
  </si>
  <si>
    <t>Acompañamiento pedagógico a instituciones educativas de II Ciclo de Educación Intercultural Bilingüe</t>
  </si>
  <si>
    <t>Acompañamiento pedagógico a instituciones educativas de Primaria de Educación Intercultural Bilingüe</t>
  </si>
  <si>
    <t>Formación y certificación de formadores</t>
  </si>
  <si>
    <t>Evaluación del desempeño docente</t>
  </si>
  <si>
    <t>Dotación de material educativo para estudiantes de II Ciclo de Educación Básica Regular de instituciones educativas</t>
  </si>
  <si>
    <t>Dotación de material educativo para estudiantes de Primaria de Instituciones Educativas</t>
  </si>
  <si>
    <t>Dotación de material educativo para estudiantes de Secundaria de Instituciones Educativas</t>
  </si>
  <si>
    <t>Dotación de material educativo para estudiantes de II ciclo de Educación Intercultural Bilingüe</t>
  </si>
  <si>
    <t>Dotación de material educativo para estudiantes de Primaria de Educación Intercultural Bilingüe</t>
  </si>
  <si>
    <t>Dotación de material educativo para aulas de II Ciclo de Educación Básica Regular</t>
  </si>
  <si>
    <t>Dotación de material educativo para aulas de Primaria</t>
  </si>
  <si>
    <t>Dotación de material fungible para aulas de II Ciclo de Educación Básica Regular</t>
  </si>
  <si>
    <t>Dotación de material fungible para aulas de Primaria</t>
  </si>
  <si>
    <t>Dotación de material educativo para instituciones educativas de II Ciclo de Educación Básica Regular</t>
  </si>
  <si>
    <t>Dotación de material educativo para instituciones educativas de Primaria</t>
  </si>
  <si>
    <t>Dotación de material educativo para instituciones educativas de Secundaria</t>
  </si>
  <si>
    <t>Gestión de materiales y recursos educativos de II Ciclo de Educación Básica Regular</t>
  </si>
  <si>
    <t>Gestión de materiales y recursos educativos de Primaria</t>
  </si>
  <si>
    <t>Gestión de materiales y recursos educativos de Secundaria</t>
  </si>
  <si>
    <t>Mapas de progreso de educación básica regular</t>
  </si>
  <si>
    <t>Evaluaciones de los estudiantes y la calidad educativa en el II ciclo de la educación básica regular</t>
  </si>
  <si>
    <t>Evaluación del uso del tiempo efectivo de clase y otros atributos de calidad educativa</t>
  </si>
  <si>
    <t>Diseño del modelo de asistencia técnica para instituciones educativas polidocentes completas</t>
  </si>
  <si>
    <t>Evaluación de acceso y formación de directores</t>
  </si>
  <si>
    <t>Evaluación de ascenso de docentes</t>
  </si>
  <si>
    <t>Atención integral a estudiantes en zonas urbanas de alto riesgo</t>
  </si>
  <si>
    <t>Soporte pedagógico en instituciones educativas polidocentes completas urbanas de educación primaria</t>
  </si>
  <si>
    <t>Alumno evaluado</t>
  </si>
  <si>
    <t>Institución educativa</t>
  </si>
  <si>
    <t>Docente evaluado</t>
  </si>
  <si>
    <t>Mapa de progreso</t>
  </si>
  <si>
    <t>Director</t>
  </si>
  <si>
    <t>Monto Ejecutado y Avance de Ejecución Financiera del Programa Presupuestal Logros de Aprendizaje de Estudiantes de la Educación Básica Regular según Departamento, Noviembre 2015</t>
  </si>
  <si>
    <t>Alerta de Niveles Bajos en la Ejecución Financiera (menor a 68.75%) para Principales Productos del Programa Presupuestal Logros de Aprendizaje de Estudiantes de la Educación Básica Regular, Noviembre 2015</t>
  </si>
  <si>
    <t>Ejecución Financiera del Programa Presupuestal Incremento en el Acceso de la Población de 3 a 16 Años a los Servicios Educativos Públicos de la Educación Básica Regular según Pliego, Noviembre 2015</t>
  </si>
  <si>
    <t>Ejecución Financiera del Programa Presupuestal Incremento en el Acceso de la Población de 3 a 16 Años a los Servicios Educativos Públicos de la Educación Básica Regular según Departamento, Noviembre 2015</t>
  </si>
  <si>
    <t>Ejecución Financiera del Programa Presupuestal Incremento en el Acceso de la Población de 3 a 16 Años a los Servicios Educativos Públicos de la Educación Básica Regular según Principales Productos, Noviembre 2015</t>
  </si>
  <si>
    <t>Ejecución Financiera del Programa Presupuestal Incremento en el Acceso de la Población de 3 a 16 Años a los Servicios Educativos Públicos de la Educación Básica Regular según Principales Actividades, Noviembre 2015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</si>
  <si>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</si>
  <si>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</si>
  <si>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</si>
  <si>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Formación inicial de docentes en educación inicial EIB</t>
  </si>
  <si>
    <t>Especialización en educación inicial</t>
  </si>
  <si>
    <t>Especialización en servicios alternativos para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</si>
  <si>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</si>
  <si>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</si>
  <si>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</si>
  <si>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</si>
  <si>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</si>
  <si>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</si>
  <si>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Gestión de expedientes técnicos para la generación de nuevas plazas docentes en educación Inicial</t>
  </si>
  <si>
    <t>Gestión de expedientes técnicos para la generación de nuevas plazas docentes en educación Secundaria</t>
  </si>
  <si>
    <t>Evaluación de alternativas de servicio en educación inicial</t>
  </si>
  <si>
    <t>Evaluación de alternativas de servicio en educación primaria</t>
  </si>
  <si>
    <t>Evaluación de alternativas de servicio en educación secundaria</t>
  </si>
  <si>
    <t>Formación técnica en alternativas seleccionadas de educación inicial</t>
  </si>
  <si>
    <t>Docente especializado</t>
  </si>
  <si>
    <t>Instancia intermedia</t>
  </si>
  <si>
    <t>Terreno</t>
  </si>
  <si>
    <t>Plaza docente</t>
  </si>
  <si>
    <t>Monto Ejecutado y Avance de Ejecución Financiera del Programa Presupuestal Incremento en el Acceso de la Población de 3 a 16 Años a los Servicios Educativos Públicos de la Educación Básica Regular según Departamento, Noviembre 2015</t>
  </si>
  <si>
    <t>Alerta de Niveles Bajos en la Ejecución Financiera (menor a 68.75%) para Principales Productos del Programa Presupuestal Incremento en el Acceso de la Población de 3 a 16 Años a los Servicios Educativos Públicos de la Educación Básica Regular, Noviembre 2015</t>
  </si>
  <si>
    <t>Ejecución Financiera del Programa Presupuestal Desarrollo Productivo de las Empresas según Pliego, Noviembre 2015</t>
  </si>
  <si>
    <t>Ejecución Financiera del Programa Presupuestal Desarrollo Productivo de las Empresas según Departamento, Noviembre 2015</t>
  </si>
  <si>
    <t>Ejecución Financiera del Programa Presupuestal Desarrollo Productivo de las Empresas según Principales Productos, Noviembre 2015</t>
  </si>
  <si>
    <t>Ejecución Financiera del Programa Presupuestal Desarrollo Productivo de las Empresas según Principales Actividades, Noviembre 2015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</si>
  <si>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</si>
  <si>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</si>
  <si>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</si>
  <si>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</si>
  <si>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</si>
  <si>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</si>
  <si>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</si>
  <si>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</si>
  <si>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Capacitación y asistencia técnica en materia de instrumentos para la regulación industrial y gestión ambiental</t>
  </si>
  <si>
    <t>Promoción y fortalecimiento de iniciativas de clúster</t>
  </si>
  <si>
    <t>Promoción y asesoría para la conexión con mercados</t>
  </si>
  <si>
    <t>Promoción y fortalecimiento de parques industriales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</si>
  <si>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</si>
  <si>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</si>
  <si>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</si>
  <si>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</si>
  <si>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</si>
  <si>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</si>
  <si>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Fortalecimiento de capacidades a funcionarios y actores de gobiernos regionales y locales para el desarrollo de la mipyme</t>
  </si>
  <si>
    <t>Monto Ejecutado y Avance de Ejecución Financiera del Programa Presupuestal Desarrollo Productivo de las Empresas según Departamento, Noviembre 2015</t>
  </si>
  <si>
    <t>Alerta de Niveles Bajos en la Ejecución Financiera (menor a 68.75%) para Principales Productos del Programa Presupuestal Desarrollo Productivo de las Empresas, Noviembre 2015</t>
  </si>
  <si>
    <t>Ejecución Financiera del Programa Presupuestal Ordenamiento y Desarrollo de la Acuicultura según Pliego, Noviembre 2015</t>
  </si>
  <si>
    <t>Ejecución Financiera del Programa Presupuestal Ordenamiento y Desarrollo de la Acuicultura según Departamento, Noviembre 2015</t>
  </si>
  <si>
    <t>Ejecución Financiera del Programa Presupuestal Ordenamiento y Desarrollo de la Acuicultura según Principales Productos, Noviembre 2015</t>
  </si>
  <si>
    <t>Ejecución Financiera del Programa Presupuestal Ordenamiento y Desarrollo de la Acuicultura según Principales Actividades, Noviembre 2015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</si>
  <si>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</si>
  <si>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</si>
  <si>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</si>
  <si>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Generación y Difusión de documentos y normas técnicas para la inversión en acuicultura</t>
  </si>
  <si>
    <t>Apoyo financiero para la acuicultura</t>
  </si>
  <si>
    <t>Desarrollo tecnológico</t>
  </si>
  <si>
    <t>Servicios de información ambiental para el desarrollo acuícola</t>
  </si>
  <si>
    <t>Elaboración de estudios para la ampliación de la frontera acuícola</t>
  </si>
  <si>
    <t>Promoción, administración y evaluación del desarrollo acuícola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</si>
  <si>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</si>
  <si>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</si>
  <si>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</si>
  <si>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Crédito otorgado</t>
  </si>
  <si>
    <t>Manual</t>
  </si>
  <si>
    <t>Derecho otorgado</t>
  </si>
  <si>
    <t>Monto Ejecutado y Avance de Ejecución Financiera del Programa Presupuestal Ordenamiento y Desarrollo de la Acuicultura según Departamento, Noviembre 2015</t>
  </si>
  <si>
    <t>Alerta de Niveles Bajos en la Ejecución Financiera (menor a 68.75%) para Principales Productos del Programa Presupuestal Ordenamiento y Desarrollo de la Acuicultura, Noviembre 2015</t>
  </si>
  <si>
    <t>Ejecución Financiera del Programa Presupuestal Fortalecimiento de la Pesca Artesanal según Pliego, Noviembre 2015</t>
  </si>
  <si>
    <t>Ejecución Financiera del Programa Presupuestal Fortalecimiento de la Pesca Artesanal según Departamento, Noviembre 2015</t>
  </si>
  <si>
    <t>Ejecución Financiera del Programa Presupuestal Fortalecimiento de la Pesca Artesanal según Principales Productos, Noviembre 2015</t>
  </si>
  <si>
    <t>Ejecución Financiera del Programa Presupuestal Fortalecimiento de la Pesca Artesanal según Principales Actividades, Noviembre 2015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</si>
  <si>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</si>
  <si>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</si>
  <si>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</si>
  <si>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Entrenamiento y capacitación del pescador artesanal</t>
  </si>
  <si>
    <t>Actualización de la información estadística en materia de pesca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</si>
  <si>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</si>
  <si>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</si>
  <si>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</si>
  <si>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</si>
  <si>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</si>
  <si>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Determinación de parámetros de contaminantes del agua de mar o aguas continentales, agua potable y hielo utilizados en las actividades pesqueras artesanales</t>
  </si>
  <si>
    <t>Equipo implementado</t>
  </si>
  <si>
    <t>Norma aprobada</t>
  </si>
  <si>
    <t>Monto Ejecutado y Avance de Ejecución Financiera del Programa Presupuestal Fortalecimiento de la Pesca Artesanal según Departamento, Noviembre 2015</t>
  </si>
  <si>
    <t>Alerta de Niveles Bajos en la Ejecución Financiera (menor a 68.75%) para Principales Productos del Programa Presupuestal Fortalecimiento de la Pesca Artesanal, Noviembre 2015</t>
  </si>
  <si>
    <t>Ejecución Financiera del Programa Presupuestal Gestión de la Calidad del Aire según Pliego, Noviembre 2015</t>
  </si>
  <si>
    <t>Ejecución Financiera del Programa Presupuestal Gestión de la Calidad del Aire según Departamento, Noviembre 2015</t>
  </si>
  <si>
    <t>Ejecución Financiera del Programa Presupuestal Gestión de la Calidad del Aire según Principales Productos, Noviembre 2015</t>
  </si>
  <si>
    <t>Ejecución Financiera del Programa Presupuestal Gestión de la Calidad del Aire según Principales Actividades, Noviembre 2015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</si>
  <si>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</si>
  <si>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</si>
  <si>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</si>
  <si>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</si>
  <si>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Desarrollo de investigaciones científicas sobre la calidad del aire (químicos, físicos y biológicos)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</si>
  <si>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</si>
  <si>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</si>
  <si>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</si>
  <si>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</si>
  <si>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instrumentos técnicos legales para la fiscalización de emisiones atmosféricas</t>
  </si>
  <si>
    <t>Operación y mantenimiento de las redes de vigilancia</t>
  </si>
  <si>
    <t>Diseño e implementación de normas de gestión de la calidad del aire</t>
  </si>
  <si>
    <t>Asistencia técnica para desarrollo de proyectos de inversión pública en gestión de la calidad del aire</t>
  </si>
  <si>
    <t>Provisión de información de la calidad del aire</t>
  </si>
  <si>
    <t>Investigaciones para la caracterización de los contaminantes atmosféricos (ruido, radiaciones no ionizantes y uv-b)</t>
  </si>
  <si>
    <t>Ciudadano informado</t>
  </si>
  <si>
    <t>Mantenimiento</t>
  </si>
  <si>
    <t>Reporte técnico</t>
  </si>
  <si>
    <t>Monto Ejecutado y Avance de Ejecución Financiera del Programa Presupuestal Gestión de la Calidad del Aire según Departamento, Noviembre 2015</t>
  </si>
  <si>
    <t>Alerta de Niveles Bajos en la Ejecución Financiera (menor a 68.75%) para Principales Productos del Programa Presupuestal Gestión de la Calidad del Aire, Noviembre 2015</t>
  </si>
  <si>
    <t>Ejecución Financiera del Programa Presupuestal Programa Nacional de Asistencia Solidaria Pensión 65 según Pliego, Noviembre 2015</t>
  </si>
  <si>
    <t>Ejecución Financiera del Programa Presupuestal Programa Nacional de Asistencia Solidaria Pensión 65 según Departamento, Noviembre 2015</t>
  </si>
  <si>
    <t>Ejecución Financiera del Programa Presupuestal Programa Nacional de Asistencia Solidaria Pensión 65 según Principales Productos, Noviembre 2015</t>
  </si>
  <si>
    <t>Ejecución Financiera del Programa Presupuestal Programa Nacional de Asistencia Solidaria Pensión 65 según Principales Actividades, Noviembre 2015</t>
  </si>
  <si>
    <t>Adulto mayor con subvención monetaria según condiciones del programa</t>
  </si>
  <si>
    <t>Entrega de la subvención monetaria a los beneficiarios</t>
  </si>
  <si>
    <t>Afiliacion y verificación de requisitos</t>
  </si>
  <si>
    <t>Monto Ejecutado y Avance de Ejecución Financiera del Programa Presupuestal Programa Nacional de Asistencia Solidaria Pensión 65 según Departamento, Noviembre 2015</t>
  </si>
  <si>
    <t>Alerta de Niveles Bajos en la Ejecución Financiera (menor a 68.75%) para Principales Productos del Programa Presupuestal Programa Nacional de Asistencia Solidaria Pensión 65, Noviembre 2015</t>
  </si>
  <si>
    <t>Cuna Mas</t>
  </si>
  <si>
    <t>Ejecución Financiera del Programa Presupuestal Cuna Mas según Pliego, Noviembre 2015</t>
  </si>
  <si>
    <t>Ejecución Financiera del Programa Presupuestal Cuna Mas según Departamento, Noviembre 2015</t>
  </si>
  <si>
    <t>Ejecución Financiera del Programa Presupuestal Cuna Mas según Principales Productos, Noviembre 2015</t>
  </si>
  <si>
    <t>Ejecución Financiera del Programa Presupuestal Cuna Mas según Principales Actividades, Noviembre 2015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</si>
  <si>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</si>
  <si>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</si>
  <si>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</si>
  <si>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</si>
  <si>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</si>
  <si>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</si>
  <si>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</si>
  <si>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</si>
  <si>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Niño</t>
  </si>
  <si>
    <t>Monto Ejecutado y Avance de Ejecución Financiera del Programa Presupuestal Cuna Mas según Departamento, Noviembre 2015</t>
  </si>
  <si>
    <t>Alerta de Niveles Bajos en la Ejecución Financiera (menor a 68.75%) para Principales Productos del Programa Presupuestal Cuna Mas, Noviembre 2015</t>
  </si>
  <si>
    <t>Ejecución Financiera del Programa Presupuestal Celeridad de los Procesos Judiciales Laborales según Pliego, Noviembre 2015</t>
  </si>
  <si>
    <t>Ejecución Financiera del Programa Presupuestal Celeridad de los Procesos Judiciales Laborales según Departamento, Noviembre 2015</t>
  </si>
  <si>
    <t>Ejecución Financiera del Programa Presupuestal Celeridad de los Procesos Judiciales Laborales según Principales Productos, Noviembre 2015</t>
  </si>
  <si>
    <t>Ejecución Financiera del Programa Presupuestal Celeridad de los Procesos Judiciales Laborales según Principales Actividades, Noviembre 2015</t>
  </si>
  <si>
    <t>Mejoramiento de la interconexión de los órganos jurisdiccionales</t>
  </si>
  <si>
    <t>Mejoramiento de la capacidad operativa de los equipos de peritos</t>
  </si>
  <si>
    <t>Implementación de procedimientos mejorados en los equipos de peritos</t>
  </si>
  <si>
    <t>Realización de Plenos y Eventos Jurisdiccionales</t>
  </si>
  <si>
    <t>Monto Ejecutado y Avance de Ejecución Financiera del Programa Presupuestal Celeridad de los Procesos Judiciales Laborales según Departamento, Noviembre 2015</t>
  </si>
  <si>
    <t>Alerta de Niveles Bajos en la Ejecución Financiera (menor a 68.75%) para Principales Productos del Programa Presupuestal Celeridad de los Procesos Judiciales Laborales, Noviembre 2015</t>
  </si>
  <si>
    <t>Ejecución Financiera del Programa Presupuestal Incremento de la Práctica de Actividades Físicas, Deportivas y Recreativas en la Población Peruana según Pliego, Noviembre 2015</t>
  </si>
  <si>
    <t>Ejecución Financiera del Programa Presupuestal Incremento de la Práctica de Actividades Físicas, Deportivas y Recreativas en la Población Peruana según Departamento, Noviembre 2015</t>
  </si>
  <si>
    <t>Ejecución Financiera del Programa Presupuestal Incremento de la Práctica de Actividades Físicas, Deportivas y Recreativas en la Población Peruana según Principales Productos, Noviembre 2015</t>
  </si>
  <si>
    <t>Ejecución Financiera del Programa Presupuestal Incremento de la Práctica de Actividades Físicas, Deportivas y Recreativas en la Población Peruana según Principales Actividades, Noviembre 2015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</si>
  <si>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</si>
  <si>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</si>
  <si>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</si>
  <si>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Formación y especialización deportiva en centros de alto rendimiento</t>
  </si>
  <si>
    <t>Formación y especialización deportiva en centros de desarrollo deportivo regionales</t>
  </si>
  <si>
    <t>Dotación de servicios biomedicos a los deportistas</t>
  </si>
  <si>
    <t>Desarrollo de estímulos a los deportistas de alta competencia</t>
  </si>
  <si>
    <t>Implementación de una estrategia nacional de Captación de talentos deportivos</t>
  </si>
  <si>
    <t>Mantenimiento de infraestructura deportiva</t>
  </si>
  <si>
    <t>Desarrollo de campañas focalizados orientadas a población objetivo por grupos vulnerables</t>
  </si>
  <si>
    <t>Capacitación de agentes deportivos</t>
  </si>
  <si>
    <t>Subvención a las federaciones deportivas</t>
  </si>
  <si>
    <t>Promoción del uso adecuado de instalaciones deportivas en ámbito regional y local</t>
  </si>
  <si>
    <t>Infraestructura deportiva con condiciones adecuadas para el funcionamiento</t>
  </si>
  <si>
    <t>Dotación de equipo y material deportivo</t>
  </si>
  <si>
    <t>Beneficiario</t>
  </si>
  <si>
    <t>Deportista</t>
  </si>
  <si>
    <t>Instalación deportiva</t>
  </si>
  <si>
    <t>Convenio</t>
  </si>
  <si>
    <t>Monto Ejecutado y Avance de Ejecución Financiera del Programa Presupuestal Incremento de la Práctica de Actividades Físicas, Deportivas y Recreativas en la Población Peruana según Departamento, Noviembre 2015</t>
  </si>
  <si>
    <t>Alerta de Niveles Bajos en la Ejecución Financiera (menor a 68.75%) para Principales Productos del Programa Presupuestal Incremento de la Práctica de Actividades Físicas, Deportivas y Recreativas en la Población Peruana, Noviembre 2015</t>
  </si>
  <si>
    <t>Ejecución Financiera del Programa Presupuestal Fortalecimiento de las Condiciones Laborales según Pliego, Noviembre 2015</t>
  </si>
  <si>
    <t>Ejecución Financiera del Programa Presupuestal Fortalecimiento de las Condiciones Laborales según Departamento, Noviembre 2015</t>
  </si>
  <si>
    <t>Ejecución Financiera del Programa Presupuestal Fortalecimiento de las Condiciones Laborales según Principales Productos, Noviembre 2015</t>
  </si>
  <si>
    <t>Ejecución Financiera del Programa Presupuestal Fortalecimiento de las Condiciones Laborales según Principales Actividades, Noviembre 2015</t>
  </si>
  <si>
    <t>Instituciones fiscalizadas según la normativa laboral</t>
  </si>
  <si>
    <t>Personas cuentan con orientación y asistencia técnica en materia de normatividad laboral y buenas prácticas laborales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</si>
  <si>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</si>
  <si>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</si>
  <si>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</si>
  <si>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</si>
  <si>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Monto Ejecutado y Avance de Ejecución Financiera del Programa Presupuestal Fortalecimiento de las Condiciones Laborales según Departamento, Noviembre 2015</t>
  </si>
  <si>
    <t>Alerta de Niveles Bajos en la Ejecución Financiera (menor a 68.75%) para Principales Productos del Programa Presupuestal Fortalecimiento de las Condiciones Laborales, Noviembre 2015</t>
  </si>
  <si>
    <t>Ejecución Financiera del Programa Presupuestal Reducción de la Mortalidad por Emergencias y Urgencias Médicas según Pliego, Noviembre 2015</t>
  </si>
  <si>
    <t>Ejecución Financiera del Programa Presupuestal Reducción de la Mortalidad por Emergencias y Urgencias Médicas según Departamento, Noviembre 2015</t>
  </si>
  <si>
    <t>Ejecución Financiera del Programa Presupuestal Reducción de la Mortalidad por Emergencias y Urgencias Médicas según Principales Productos, Noviembre 2015</t>
  </si>
  <si>
    <t>Ejecución Financiera del Programa Presupuestal Reducción de la Mortalidad por Emergencias y Urgencias Médicas según Principales Actividades, Noviembre 2015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</si>
  <si>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</si>
  <si>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</si>
  <si>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</si>
  <si>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</si>
  <si>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</si>
  <si>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</si>
  <si>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de la emergencia y urgencia en centro regulador</t>
  </si>
  <si>
    <t>Despacho de la unidad móvil y coordinación de la referencia</t>
  </si>
  <si>
    <t>Atención de la emergencia o urgencia en establecimiento de salud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</si>
  <si>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</si>
  <si>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</si>
  <si>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</si>
  <si>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</si>
  <si>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</si>
  <si>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</si>
  <si>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</si>
  <si>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</si>
  <si>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</si>
  <si>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Paciente atendido</t>
  </si>
  <si>
    <t>Monto Ejecutado y Avance de Ejecución Financiera del Programa Presupuestal Reducción de la Mortalidad por Emergencias y Urgencias Médicas según Departamento, Noviembre 2015</t>
  </si>
  <si>
    <t>Alerta de Niveles Bajos en la Ejecución Financiera (menor a 68.75%) para Principales Productos del Programa Presupuestal Reducción de la Mortalidad por Emergencias y Urgencias Médicas, Noviembre 2015</t>
  </si>
  <si>
    <t>Ejecución Financiera del Programa Presupuestal Inclusión de Niños, Niñas y Jóvenes con Discapacidad en la Educación Básica y Técnico Productiva según Pliego, Noviembre 2015</t>
  </si>
  <si>
    <t>Ejecución Financiera del Programa Presupuestal Inclusión de Niños, Niñas y Jóvenes con Discapacidad en la Educación Básica y Técnico Productiva según Departamento, Noviembre 2015</t>
  </si>
  <si>
    <t>Ejecución Financiera del Programa Presupuestal Inclusión de Niños, Niñas y Jóvenes con Discapacidad en la Educación Básica y Técnico Productiva según Principales Productos, Noviembre 2015</t>
  </si>
  <si>
    <t>Ejecución Financiera del Programa Presupuestal Inclusión de Niños, Niñas y Jóvenes con Discapacidad en la Educación Básica y Técnico Productiva según Principales Actividades, Noviembre 2015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</si>
  <si>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</si>
  <si>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</si>
  <si>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</si>
  <si>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Dotación de materiales y equipos educativos para estudiantes de instituciones educativas inclusivas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</si>
  <si>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</si>
  <si>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</si>
  <si>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</si>
  <si>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</si>
  <si>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</si>
  <si>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</si>
  <si>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Especialización a los profesionales de los centros de educación básica especial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</si>
  <si>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</si>
  <si>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</si>
  <si>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</si>
  <si>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</si>
  <si>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</si>
  <si>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Contratación oportuna y pago de personal para atención de programas de intervención temprana</t>
  </si>
  <si>
    <t>Monto Ejecutado y Avance de Ejecución Financiera del Programa Presupuestal Inclusión de Niños, Niñas y Jóvenes con Discapacidad en la Educación Básica y Técnico Productiva según Departamento, Noviembre 2015</t>
  </si>
  <si>
    <t>Alerta de Niveles Bajos en la Ejecución Financiera (menor a 68.75%) para Principales Productos del Programa Presupuestal Inclusión de Niños, Niñas y Jóvenes con Discapacidad en la Educación Básica y Técnico Productiva, Noviembre 2015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</si>
  <si>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</si>
  <si>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Pliego, Noviembre 2015</t>
  </si>
  <si>
    <t>Ejecución Financiera del Programa Presupuestal Mejora de  la Formación en Carreras Docentes en Institutos de Educación Superior no Universitaria según Departamento, Noviembre 2015</t>
  </si>
  <si>
    <t>Ejecución Financiera del Programa Presupuestal Mejora de  la Formación en Carreras Docentes en Institutos de Educación Superior no Universitaria según Principales Productos, Noviembre 2015</t>
  </si>
  <si>
    <t>Ejecución Financiera del Programa Presupuestal Mejora de  la Formación en Carreras Docentes en Institutos de Educación Superior no Universitaria según Principales Actividades, Noviembre 2015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</si>
  <si>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</si>
  <si>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</si>
  <si>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</si>
  <si>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</si>
  <si>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</si>
  <si>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Evaluación de competencias al egreso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</si>
  <si>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</si>
  <si>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</si>
  <si>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</si>
  <si>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</si>
  <si>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</si>
  <si>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</si>
  <si>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</si>
  <si>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</si>
  <si>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</si>
  <si>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</si>
  <si>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</si>
  <si>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Monto Ejecutado y Avance de Ejecución Financiera del Programa Presupuestal Mejora de  la Formación en Carreras Docentes en Institutos de Educación Superior no Universitaria según Departamento, Noviembre 2015</t>
  </si>
  <si>
    <t>Alerta de Niveles Bajos en la Ejecución Financiera (menor a 68.75%) para Principales Productos del Programa Presupuestal Mejora de  la Formación en Carreras Docentes en Institutos de Educación Superior no Universitaria, Noviembre 2015</t>
  </si>
  <si>
    <t>Ejecución Financiera del Programa Presupuestal Mejoramiento Integral de Barrios según Pliego, Noviembre 2015</t>
  </si>
  <si>
    <t>Ejecución Financiera del Programa Presupuestal Mejoramiento Integral de Barrios según Departamento, Noviembre 2015</t>
  </si>
  <si>
    <t>Ejecución Financiera del Programa Presupuestal Mejoramiento Integral de Barrios según Principales Productos, Noviembre 2015</t>
  </si>
  <si>
    <t>Ejecución Financiera del Programa Presupuestal Mejoramiento Integral de Barrios según Principales Actividades, Noviembre 2015</t>
  </si>
  <si>
    <t>Barrios urbanos marginales con infraestructura y equipamiento adecuados</t>
  </si>
  <si>
    <t>Asistencia técnica a los gobiernos locales para la formulación y ejecución de proyectos</t>
  </si>
  <si>
    <t>Asistencia técnica a la población en uso adecuado de infraestructura, acompañamiento social</t>
  </si>
  <si>
    <t>Monto Ejecutado y Avance de Ejecución Financiera del Programa Presupuestal Mejoramiento Integral de Barrios según Departamento, Noviembre 2015</t>
  </si>
  <si>
    <t>Alerta de Niveles Bajos en la Ejecución Financiera (menor a 68.75%) para Principales Productos del Programa Presupuestal Mejoramiento Integral de Barrios, Noviembre 2015</t>
  </si>
  <si>
    <t>Ejecución Financiera del Programa Presupuestal Nuestras Ciudades según Pliego, Noviembre 2015</t>
  </si>
  <si>
    <t>Ejecución Financiera del Programa Presupuestal Nuestras Ciudades según Departamento, Noviembre 2015</t>
  </si>
  <si>
    <t>Ejecución Financiera del Programa Presupuestal Nuestras Ciudades según Principales Productos, Noviembre 2015</t>
  </si>
  <si>
    <t>Ejecución Financiera del Programa Presupuestal Nuestras Ciudades según Principales Actividades, Noviembre 2015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</si>
  <si>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</si>
  <si>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</si>
  <si>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Asistencia técnica y capacitación a gobiernos locales en gestión urbana territorial</t>
  </si>
  <si>
    <t>Implementación de sistemas de información geográfica para la gestión urbana territorial</t>
  </si>
  <si>
    <t>Promoción de las inversiones público privadas en espacios públicos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</si>
  <si>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</si>
  <si>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</si>
  <si>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</si>
  <si>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Monto Ejecutado y Avance de Ejecución Financiera del Programa Presupuestal Nuestras Ciudades según Departamento, Noviembre 2015</t>
  </si>
  <si>
    <t>Alerta de Niveles Bajos en la Ejecución Financiera (menor a 68.75%) para Principales Productos del Programa Presupuestal Nuestras Ciudades, Noviembre 2015</t>
  </si>
  <si>
    <t>Ejecución Financiera del Programa Presupuestal Fiscalización Aduanera según Pliego, Noviembre 2015</t>
  </si>
  <si>
    <t>Ejecución Financiera del Programa Presupuestal Fiscalización Aduanera según Departamento, Noviembre 2015</t>
  </si>
  <si>
    <t>Ejecución Financiera del Programa Presupuestal Fiscalización Aduanera según Principales Productos, Noviembre 2015</t>
  </si>
  <si>
    <t>Ejecución Financiera del Programa Presupuestal Fiscalización Aduanera según Principales Actividades, Noviembre 2015</t>
  </si>
  <si>
    <t>Mercancía seleccionada y controlada en control concurrente</t>
  </si>
  <si>
    <t>Usuario u operador programado, controlado en control posterior</t>
  </si>
  <si>
    <t>Usuario u operador sancionado</t>
  </si>
  <si>
    <t>Programación de acciones de control</t>
  </si>
  <si>
    <t>Asignación de declaraciones a control, por gestión de riesgos en importación para el consumo</t>
  </si>
  <si>
    <t>Asignación de declaraciones a control, por normatividad en importación para el consumo</t>
  </si>
  <si>
    <t>Ejecución de las acciones de control posterior</t>
  </si>
  <si>
    <t>Certificaciones a operadores económicos autorizados</t>
  </si>
  <si>
    <t>Acciones de presunción de delito aduanero</t>
  </si>
  <si>
    <t>Emisión de resoluciones de determinación por sanción aduanera</t>
  </si>
  <si>
    <t>Acción de control</t>
  </si>
  <si>
    <t>Declaración</t>
  </si>
  <si>
    <t>Certificación</t>
  </si>
  <si>
    <t>Monto Ejecutado y Avance de Ejecución Financiera del Programa Presupuestal Fiscalización Aduanera según Departamento, Noviembre 2015</t>
  </si>
  <si>
    <t>Alerta de Niveles Bajos en la Ejecución Financiera (menor a 68.75%) para Principales Productos del Programa Presupuestal Fiscalización Aduanera, Noviembre 2015</t>
  </si>
  <si>
    <t>Ejecución Financiera del Programa Presupuestal Apoyo al Hábitat Rural según Pliego, Noviembre 2015</t>
  </si>
  <si>
    <t>Ejecución Financiera del Programa Presupuestal Apoyo al Hábitat Rural según Departamento, Noviembre 2015</t>
  </si>
  <si>
    <t>Ejecución Financiera del Programa Presupuestal Apoyo al Hábitat Rural según Principales Productos, Noviembre 2015</t>
  </si>
  <si>
    <t>Ejecución Financiera del Programa Presupuestal Apoyo al Hábitat Rural según Principales Actividades, Noviembre 2015</t>
  </si>
  <si>
    <t>Tambos prestan servicios de oferta a la comunidad</t>
  </si>
  <si>
    <t>Familias acceden a viviendas mejoradas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</si>
  <si>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</si>
  <si>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</si>
  <si>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</si>
  <si>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</si>
  <si>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</si>
  <si>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</si>
  <si>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</si>
  <si>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Monto Ejecutado y Avance de Ejecución Financiera del Programa Presupuestal Apoyo al Hábitat Rural según Departamento, Noviembre 2015</t>
  </si>
  <si>
    <t>Alerta de Niveles Bajos en la Ejecución Financiera (menor a 68.75%) para Principales Productos del Programa Presupuestal Apoyo al Hábitat Rural, Noviembre 2015</t>
  </si>
  <si>
    <t>Ejecución Financiera del Programa Presupuestal Servicios Registrales Accesibles y Oportunos con Cobertura Universal según Pliego, Noviembre 2015</t>
  </si>
  <si>
    <t>Ejecución Financiera del Programa Presupuestal Servicios Registrales Accesibles y Oportunos con Cobertura Universal según Departamento, Noviembre 2015</t>
  </si>
  <si>
    <t>Ejecución Financiera del Programa Presupuestal Servicios Registrales Accesibles y Oportunos con Cobertura Universal según Principales Productos, Noviembre 2015</t>
  </si>
  <si>
    <t>Ejecución Financiera del Programa Presupuestal Servicios Registrales Accesibles y Oportunos con Cobertura Universal según Principales Actividades, Noviembre 2015</t>
  </si>
  <si>
    <t>Actos Registrales Calificados con Calidad y en Tiempo Oportuno</t>
  </si>
  <si>
    <t>Servicios de publicidad registral otorgados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</si>
  <si>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</si>
  <si>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</si>
  <si>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</si>
  <si>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</si>
  <si>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Acto Registral</t>
  </si>
  <si>
    <t>Monto Ejecutado y Avance de Ejecución Financiera del Programa Presupuestal Servicios Registrales Accesibles y Oportunos con Cobertura Universal según Departamento, Noviembre 2015</t>
  </si>
  <si>
    <t>Alerta de Niveles Bajos en la Ejecución Financiera (menor a 68.75%) para Principales Productos del Programa Presupuestal Servicios Registrales Accesibles y Oportunos con Cobertura Universal, Noviembre 2015</t>
  </si>
  <si>
    <t>Ejecución Financiera del Programa Presupuestal Protección al Consumidor según Pliego, Noviembre 2015</t>
  </si>
  <si>
    <t>Ejecución Financiera del Programa Presupuestal Protección al Consumidor según Departamento, Noviembre 2015</t>
  </si>
  <si>
    <t>Ejecución Financiera del Programa Presupuestal Protección al Consumidor según Principales Productos, Noviembre 2015</t>
  </si>
  <si>
    <t>Ejecución Financiera del Programa Presupuestal Protección al Consumidor según Principales Actividades, Noviembre 2015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</si>
  <si>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</si>
  <si>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</si>
  <si>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</si>
  <si>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</si>
  <si>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</si>
  <si>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</si>
  <si>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</si>
  <si>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</si>
  <si>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</si>
  <si>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</si>
  <si>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</si>
  <si>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</si>
  <si>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Avance de Ejecución Financiera del Programa Presupuestal Protección al Consumidor según Departamento, Noviembre 2015</t>
  </si>
  <si>
    <t>Alerta de Niveles Bajos en la Ejecución Financiera (menor a 68.75%) para Principales Productos del Programa Presupuestal Protección al Consumidor, Noviembre 2015</t>
  </si>
  <si>
    <t>Alimentación Escolar - Qali Warma</t>
  </si>
  <si>
    <t>Ejecución Financiera del Programa Presupuestal Alimentación Escolar - Qali Warma según Pliego, Noviembre 2015</t>
  </si>
  <si>
    <t>Ejecución Financiera del Programa Presupuestal Alimentación Escolar - Qali Warma según Departamento, Noviembre 2015</t>
  </si>
  <si>
    <t>Ejecución Financiera del Programa Presupuestal Alimentación Escolar - Qali Warma según Principales Productos, Noviembre 2015</t>
  </si>
  <si>
    <t>Ejecución Financiera del Programa Presupuestal Alimentación Escolar - Qali Warma según Principales Actividades, Noviembre 2015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</si>
  <si>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</si>
  <si>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</si>
  <si>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Conformación de Comités de Alimentación Escolar de Gestión de Raciones</t>
  </si>
  <si>
    <t>Asistencia Técnica a Comités de Alimentación Escolar de Gestión de Raciones</t>
  </si>
  <si>
    <t>Provisión del Servicio Alimentario de la Gestión de Raciones</t>
  </si>
  <si>
    <t>Supervisión y Monitoreo de la Gestión de Raciones</t>
  </si>
  <si>
    <t>Conformación de Comites de Alimentación Escolar de Gestión de Productos</t>
  </si>
  <si>
    <t>Asistencia Técnica a Comités de Alimentación Escolar de Gestión de Productos</t>
  </si>
  <si>
    <t>Provisión del Servicio Alimentario de la Gestión de Productos</t>
  </si>
  <si>
    <t>Supervisión y Monitoreo de la Gestión de Productos</t>
  </si>
  <si>
    <t>Equipamiento del Servicio Alimentario</t>
  </si>
  <si>
    <t>Conformación de Comités de Compra y Asistencia Técnica a Unidades Territoriales y Comités de Compra</t>
  </si>
  <si>
    <t>Transferencia para la provisión del servicio alimentario</t>
  </si>
  <si>
    <t>Supervisión realizada</t>
  </si>
  <si>
    <t>Cocina Implementada</t>
  </si>
  <si>
    <t>Asistencia técnica implementada</t>
  </si>
  <si>
    <t>Monto Ejecutado y Avance de Ejecución Financiera del Programa Presupuestal Alimentación Escolar - Qali Warma según Departamento, Noviembre 2015</t>
  </si>
  <si>
    <t>Alerta de Niveles Bajos en la Ejecución Financiera (menor a 68.75%) para Principales Productos del Programa Presupuestal Alimentación Escolar - Qali Warma, Noviembre 2015</t>
  </si>
  <si>
    <t>Mejoramiento de la Empleabilidad e Inserción Laboral - PROEMPLEO</t>
  </si>
  <si>
    <t>Ejecución Financiera del Programa Presupuestal Mejoramiento de la Empleabilidad e Inserción Laboral - PROEMPLEO según Pliego, Noviembre 2015</t>
  </si>
  <si>
    <t>Ejecución Financiera del Programa Presupuestal Mejoramiento de la Empleabilidad e Inserción Laboral - PROEMPLEO según Departamento, Noviembre 2015</t>
  </si>
  <si>
    <t>Ejecución Financiera del Programa Presupuestal Mejoramiento de la Empleabilidad e Inserción Laboral - PROEMPLEO según Principales Productos, Noviembre 2015</t>
  </si>
  <si>
    <t>Ejecución Financiera del Programa Presupuestal Mejoramiento de la Empleabilidad e Inserción Laboral - PROEMPLEO según Principales Actividades, Noviembre 2015</t>
  </si>
  <si>
    <t>Personas con Competencias Laborales para el Empleo Dependiente Formal en Ocupaciones Básicas</t>
  </si>
  <si>
    <t>Personas Intermediadas para su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</si>
  <si>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</si>
  <si>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</si>
  <si>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</si>
  <si>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Colocación Laboral Especializada para Personas con Discapacidad</t>
  </si>
  <si>
    <t>Modelo de Intervención para la Orientación, Capacitación y Asistencia Técnica para el Autoempleo</t>
  </si>
  <si>
    <t>Capacitación Técnica Básica Para el Empleo para el Grupo de Edad de 15 a 29 años</t>
  </si>
  <si>
    <t>Capacitación Técnica Básica Para el Empleo para el Grupo de Edad de 30 a más años</t>
  </si>
  <si>
    <t>Elaboración de instrumentos técnicos-normativos en materia de empleabilidad e inserción laboral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</si>
  <si>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</si>
  <si>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</si>
  <si>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Acercamiento empresarial, bolsa de trabajo</t>
  </si>
  <si>
    <t>Asesoría para la búsqueda de empleo para la vinculación laboral</t>
  </si>
  <si>
    <t>Persona Evaluada</t>
  </si>
  <si>
    <t>Persona asistida</t>
  </si>
  <si>
    <t>Expediente</t>
  </si>
  <si>
    <t>Persona Acreditada</t>
  </si>
  <si>
    <t>Monto Ejecutado y Avance de Ejecución Financiera del Programa Presupuestal Mejoramiento de la Empleabilidad e Inserción Laboral - PROEMPLEO según Departamento, Noviembre 2015</t>
  </si>
  <si>
    <t>Alerta de Niveles Bajos en la Ejecución Financiera (menor a 68.75%) para Principales Productos del Programa Presupuestal Mejoramiento de la Empleabilidad e Inserción Laboral - PROEMPLEO, Noviembre 2015</t>
  </si>
  <si>
    <t>Atención Oportuna de Niños, Niñas y Adolescentes en Presunto Estado de Abandono</t>
  </si>
  <si>
    <t>Ejecución Financiera del Programa Presupuestal Atención Oportuna de Niños, Niñas y Adolescentes en Presunto Estado de Abandono según Pliego, Noviembre 2015</t>
  </si>
  <si>
    <t>Ejecución Financiera del Programa Presupuestal Atención Oportuna de Niños, Niñas y Adolescentes en Presunto Estado de Abandono según Departamento, Noviembre 2015</t>
  </si>
  <si>
    <t>Ejecución Financiera del Programa Presupuestal Atención Oportuna de Niños, Niñas y Adolescentes en Presunto Estado de Abandono según Principales Productos, Noviembre 2015</t>
  </si>
  <si>
    <t>Ejecución Financiera del Programa Presupuestal Atención Oportuna de Niños, Niñas y Adolescentes en Presunto Estado de Abandono según Principales Actividades, Noviembre 2015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</si>
  <si>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</si>
  <si>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</si>
  <si>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</si>
  <si>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</si>
  <si>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protección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</si>
  <si>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</si>
  <si>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</si>
  <si>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</si>
  <si>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</si>
  <si>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</si>
  <si>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</si>
  <si>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Monto Ejecutado y Avance de Ejecución Financiera del Programa Presupuestal Atención Oportuna de Niños, Niñas y Adolescentes en Presunto Estado de Abandono según Departamento, Noviembre 2015</t>
  </si>
  <si>
    <t>Alerta de Niveles Bajos en la Ejecución Financiera (menor a 68.75%) para Principales Productos del Programa Presupuestal Atención Oportuna de Niños, Niñas y Adolescentes en Presunto Estado de Abandono, Noviembre 2015</t>
  </si>
  <si>
    <t>Ejecución Financiera del Programa Presupuestal Acceso de Hogares Rurales con Economías de Subsistencia a Mercados Locales según Pliego, Noviembre 2015</t>
  </si>
  <si>
    <t>Ejecución Financiera del Programa Presupuestal Acceso de Hogares Rurales con Economías de Subsistencia a Mercados Locales según Departamento, Noviembre 2015</t>
  </si>
  <si>
    <t>Ejecución Financiera del Programa Presupuestal Acceso de Hogares Rurales con Economías de Subsistencia a Mercados Locales según Principales Productos, Noviembre 2015</t>
  </si>
  <si>
    <t>Ejecución Financiera del Programa Presupuestal Acceso de Hogares Rurales con Economías de Subsistencia a Mercados Locales según Principales Actividades, Noviembre 2015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</si>
  <si>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</si>
  <si>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</si>
  <si>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Promoción y conformación de núcleos ejecutores y núcleos ejecutores centrales</t>
  </si>
  <si>
    <t>Asistencia Técnica y Capacitación al Núcleo Ejecutor Central en el Diseño del Proyecto</t>
  </si>
  <si>
    <t>Implementación de asistencia técnica, capacitación y entrega de activos al núcleo ejecutor central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</si>
  <si>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</si>
  <si>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</si>
  <si>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</si>
  <si>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Plan de negocio</t>
  </si>
  <si>
    <t>Proyectos Implementados</t>
  </si>
  <si>
    <t>Monto Ejecutado y Avance de Ejecución Financiera del Programa Presupuestal Acceso de Hogares Rurales con Economías de Subsistencia a Mercados Locales según Departamento, Noviembre 2015</t>
  </si>
  <si>
    <t>Alerta de Niveles Bajos en la Ejecución Financiera (menor a 68.75%) para Principales Productos del Programa Presupuestal Acceso de Hogares Rurales con Economías de Subsistencia a Mercados Locales, Noviembre 2015</t>
  </si>
  <si>
    <t>Celeridad en los Procesos Judiciales Civil-Comercial</t>
  </si>
  <si>
    <t>Ejecución Financiera del Programa Presupuestal Celeridad en los Procesos Judiciales Civil-Comercial según Pliego, Noviembre 2015</t>
  </si>
  <si>
    <t>Ejecución Financiera del Programa Presupuestal Celeridad en los Procesos Judiciales Civil-Comercial según Departamento, Noviembre 2015</t>
  </si>
  <si>
    <t>Ejecución Financiera del Programa Presupuestal Celeridad en los Procesos Judiciales Civil-Comercial según Principales Productos, Noviembre 2015</t>
  </si>
  <si>
    <t>Ejecución Financiera del Programa Presupuestal Celeridad en los Procesos Judiciales Civil-Comercial según Principales Actividades, Noviembre 2015</t>
  </si>
  <si>
    <t>Procesos Judiciales Tramitados</t>
  </si>
  <si>
    <t>Sentencias Judiciales Ejecutadas</t>
  </si>
  <si>
    <t>Programación y Envío de Notificaciones Electrónicas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</si>
  <si>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</si>
  <si>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</si>
  <si>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</si>
  <si>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</si>
  <si>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Capacitación a Personal Judicial</t>
  </si>
  <si>
    <t>Notificación</t>
  </si>
  <si>
    <t>Monto Ejecutado y Avance de Ejecución Financiera del Programa Presupuestal Celeridad en los Procesos Judiciales Civil-Comercial según Departamento, Noviembre 2015</t>
  </si>
  <si>
    <t>Alerta de Niveles Bajos en la Ejecución Financiera (menor a 68.75%) para Principales Productos del Programa Presupuestal Celeridad en los Procesos Judiciales Civil-Comercial, Noviembre 2015</t>
  </si>
  <si>
    <t>Ejecución Financiera del Programa Presupuestal Remediación de Pasivos Ambientales Mineros según Pliego, Noviembre 2015</t>
  </si>
  <si>
    <t>Ejecución Financiera del Programa Presupuestal Remediación de Pasivos Ambientales Mineros según Departamento, Noviembre 2015</t>
  </si>
  <si>
    <t>Ejecución Financiera del Programa Presupuestal Remediación de Pasivos Ambientales Mineros según Principales Productos, Noviembre 2015</t>
  </si>
  <si>
    <t>Ejecución Financiera del Programa Presupuestal Remediación de Pasivos Ambientales Mineros según Principales Actividades, Noviembre 2015</t>
  </si>
  <si>
    <t>Pasivos Ambientales Mineros Remediados</t>
  </si>
  <si>
    <t>Personas Informadas sobre las Ventajas e Importancia de Participación en la Remediación de los Pasivos Ambientales Mineros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</si>
  <si>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</si>
  <si>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</si>
  <si>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</si>
  <si>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</si>
  <si>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Avance de Ejecución Financiera del Programa Presupuestal Remediación de Pasivos Ambientales Mineros según Departamento, Noviembre 2015</t>
  </si>
  <si>
    <t>Alerta de Niveles Bajos en la Ejecución Financiera (menor a 68.75%) para Principales Productos del Programa Presupuestal Remediación de Pasivos Ambientales Mineros, Noviembre 2015</t>
  </si>
  <si>
    <t>Ejecución Financiera del Programa Presupuestal Mejora de la Articulación de Pequeños Productores al Mercado según Pliego, Noviembre 2015</t>
  </si>
  <si>
    <t>Ejecución Financiera del Programa Presupuestal Mejora de la Articulación de Pequeños Productores al Mercado según Departamento, Noviembre 2015</t>
  </si>
  <si>
    <t>Ejecución Financiera del Programa Presupuestal Mejora de la Articulación de Pequeños Productores al Mercado según Principales Productos, Noviembre 2015</t>
  </si>
  <si>
    <t>Ejecución Financiera del Programa Presupuestal Mejora de la Articulación de Pequeños Productores al Mercado según Principales Actividades, Noviembre 2015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</si>
  <si>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</si>
  <si>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</si>
  <si>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</si>
  <si>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</si>
  <si>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</si>
  <si>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</si>
  <si>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Apoyo al desarrollo rural sostenible</t>
  </si>
  <si>
    <t>Sostenibilidad de la producción agropecuaria</t>
  </si>
  <si>
    <t>Regulación de las Actividades de Producción, Certificación y Comercialización de Semillas</t>
  </si>
  <si>
    <t>Fondo de Garantía para el Campo y del Seguro Agropecuario</t>
  </si>
  <si>
    <t>Formacion de Redes Empresariales Rurales con Productores Agropecuarios</t>
  </si>
  <si>
    <t>Asistencia Técnica para el Acceso a Incentivos de Fomento a la Asociatividad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</si>
  <si>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</si>
  <si>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</si>
  <si>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Desarrollo y Adaptación de Equipos y Maquinarias Adecuadas a las Condiciones Socioeconómicas de los Productores Agropecuarios que les Permitan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</si>
  <si>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</si>
  <si>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</si>
  <si>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</si>
  <si>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Asistencia técnica a los productores en escuelas de campo</t>
  </si>
  <si>
    <t>Certificación en Sistemas de Gestión de la Calidad Bpa-Bpp Orgánicos</t>
  </si>
  <si>
    <t>Capacitación a Productores en Alfabetización Financiera</t>
  </si>
  <si>
    <t>Asistencia técnica para la gestión de financiera y de riesgos</t>
  </si>
  <si>
    <t>Generación y Administración del Sistema de Información de Mercados</t>
  </si>
  <si>
    <t>Producción y uso de material genético de alta calidad</t>
  </si>
  <si>
    <t>Asesoramiento técnico y financiamiento a las organizaciones de productores para la formulación de los instrumentos de gestión de financiamiento reembolsable o no reembolsable</t>
  </si>
  <si>
    <t>Difusión y sensibilización de la información agraria para la toma de decisiones de los agricultores</t>
  </si>
  <si>
    <t>Productor asistido</t>
  </si>
  <si>
    <t>Productor capacitado</t>
  </si>
  <si>
    <t>Tecnología</t>
  </si>
  <si>
    <t>Productor capacitado y asistido</t>
  </si>
  <si>
    <t>Material genético</t>
  </si>
  <si>
    <t>Monto Ejecutado y Avance de Ejecución Financiera del Programa Presupuestal Mejora de la Articulación de Pequeños Productores al Mercado según Departamento, Noviembre 2015</t>
  </si>
  <si>
    <t>Alerta de Niveles Bajos en la Ejecución Financiera (menor a 68.75%) para Principales Productos del Programa Presupuestal Mejora de la Articulación de Pequeños Productores al Mercado, Noviembre 2015</t>
  </si>
  <si>
    <t>Ejecución Financiera del Programa Presupuestal Acceso y permanencia de población con alto rendimiento académico a una educación superior de calidad según Pliego, Noviembre 2015</t>
  </si>
  <si>
    <t>Ejecución Financiera del Programa Presupuestal Acceso y permanencia de población con alto rendimiento académico a una educación superior de calidad según Departamento, Noviembre 2015</t>
  </si>
  <si>
    <t>Ejecución Financiera del Programa Presupuestal Acceso y permanencia de población con alto rendimiento académico a una educación superior de calidad según Principales Productos, Noviembre 2015</t>
  </si>
  <si>
    <t>Ejecución Financiera del Programa Presupuestal Acceso y permanencia de población con alto rendimiento académico a una educación superior de calidad según Principales Actividades, Noviembre 2015</t>
  </si>
  <si>
    <t>Jóvenes con beca integral en la modalidad ordinaria</t>
  </si>
  <si>
    <t>Personas con beca integral en la modalidad especial</t>
  </si>
  <si>
    <t>Adjudicación de beca integral en la modalidad ordinaria</t>
  </si>
  <si>
    <t>Entrega de servicios de tutoría para becarios de la modalidad ordinaria</t>
  </si>
  <si>
    <t>Entrega de beca integral en la modalidad ordinaria</t>
  </si>
  <si>
    <t>Adjudicación de beca integral en la modalidad especial</t>
  </si>
  <si>
    <t>Entrega de servicios de tutoría para becarios de la modalidad especial</t>
  </si>
  <si>
    <t>Entrega de beca integral en la modalidad especial</t>
  </si>
  <si>
    <t>Entrega de servicios de nivelación para becarios de la modalidad ordinaria</t>
  </si>
  <si>
    <t>Entrega de servicios de nivelación para becarios de la modalidad especial</t>
  </si>
  <si>
    <t>Identificación de carreras, programas e instituciones elegibles en el sistema de educación superior técnica y/o universitaria para el concurso de becas</t>
  </si>
  <si>
    <t>Monto Ejecutado y Avance de Ejecución Financiera del Programa Presupuestal Acceso y permanencia de población con alto rendimiento académico a una educación superior de calidad según Departamento, Noviembre 2015</t>
  </si>
  <si>
    <t>Alerta de Niveles Bajos en la Ejecución Financiera (menor a 68.75%) para Principales Productos del Programa Presupuestal Acceso y permanencia de población con alto rendimiento académico a una educación superior de calidad, Noviembre 2015</t>
  </si>
  <si>
    <t>Ejecución Financiera del Programa Presupuestal Mejora de las competencias de la población penitenciaria para su reinserción social positiva según Pliego, Noviembre 2015</t>
  </si>
  <si>
    <t>Ejecución Financiera del Programa Presupuestal Mejora de las competencias de la población penitenciaria para su reinserción social positiva según Departamento, Noviembre 2015</t>
  </si>
  <si>
    <t>Ejecución Financiera del Programa Presupuestal Mejora de las competencias de la población penitenciaria para su reinserción social positiva según Principales Productos, Noviembre 2015</t>
  </si>
  <si>
    <t>Ejecución Financiera del Programa Presupuestal Mejora de las competencias de la población penitenciaria para su reinserción social positiva según Principales Actividades, Noviembre 2015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</si>
  <si>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</si>
  <si>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</si>
  <si>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</si>
  <si>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</si>
  <si>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</si>
  <si>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Supervisión y evaluación de la seguridad penitenciaria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</si>
  <si>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</si>
  <si>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</si>
  <si>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</si>
  <si>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</si>
  <si>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</si>
  <si>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</si>
  <si>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</si>
  <si>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</si>
  <si>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</si>
  <si>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</si>
  <si>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</si>
  <si>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</si>
  <si>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</si>
  <si>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</si>
  <si>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</si>
  <si>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</si>
  <si>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</si>
  <si>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</si>
  <si>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</si>
  <si>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</si>
  <si>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</si>
  <si>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</si>
  <si>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</si>
  <si>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</si>
  <si>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</si>
  <si>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</si>
  <si>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</si>
  <si>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</si>
  <si>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</si>
  <si>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Avance de Ejecución Financiera del Programa Presupuestal Mejora de las competencias de la población penitenciaria para su reinserción social positiva según Departamento, Noviembre 2015</t>
  </si>
  <si>
    <t>Alerta de Niveles Bajos en la Ejecución Financiera (menor a 68.75%) para Principales Productos del Programa Presupuestal Mejora de las competencias de la población penitenciaria para su reinserción social positiva, Noviembre 2015</t>
  </si>
  <si>
    <t>Ejecución Financiera del Programa Presupuestal Mejora de la provisión de los servicios de telecomunicaciones según Pliego, Noviembre 2015</t>
  </si>
  <si>
    <t>Ejecución Financiera del Programa Presupuestal Mejora de la provisión de los servicios de telecomunicaciones según Departamento, Noviembre 2015</t>
  </si>
  <si>
    <t>Ejecución Financiera del Programa Presupuestal Mejora de la provisión de los servicios de telecomunicaciones según Principales Productos, Noviembre 2015</t>
  </si>
  <si>
    <t>Ejecución Financiera del Programa Presupuestal Mejora de la provisión de los servicios de telecomunicaciones según Principales Actividades, Noviembre 2015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</si>
  <si>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</si>
  <si>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</si>
  <si>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</si>
  <si>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Supervisión de los indicadores de telecomunicaciones</t>
  </si>
  <si>
    <t>Fiscalización en los casos de incumplimiento</t>
  </si>
  <si>
    <t>Medidas regulatorias tarifarias, de interconexión y otras</t>
  </si>
  <si>
    <t>Supervisión tarifaria y de interconexión</t>
  </si>
  <si>
    <t>Investigaciones preliminares y solución de controversias</t>
  </si>
  <si>
    <t>Servicios de atención, difusión, orientación y otras medidas para mejorar la satisfacción del usuario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</si>
  <si>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</si>
  <si>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</si>
  <si>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</si>
  <si>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</si>
  <si>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Monto Ejecutado y Avance de Ejecución Financiera del Programa Presupuestal Mejora de la provisión de los servicios de telecomunicaciones según Departamento, Noviembre 2015</t>
  </si>
  <si>
    <t>Alerta de Niveles Bajos en la Ejecución Financiera (menor a 68.75%) para Principales Productos del Programa Presupuestal Mejora de la provisión de los servicios de telecomunicaciones, Noviembre 2015</t>
  </si>
  <si>
    <t>Ejecución Financiera del Programa Presupuestal Mejora de la eficiencia de los procesos electorales e incremento de la participación política de la ciudadanía según Pliego, Noviembre 2015</t>
  </si>
  <si>
    <t>Ejecución Financiera del Programa Presupuestal Mejora de la eficiencia de los procesos electorales e incremento de la participación política de la ciudadanía según Departamento, Noviembre 2015</t>
  </si>
  <si>
    <t>Ejecución Financiera del Programa Presupuestal Mejora de la eficiencia de los procesos electorales e incremento de la participación política de la ciudadanía según Principales Productos, Noviembre 2015</t>
  </si>
  <si>
    <t>Ejecución Financiera del Programa Presupuestal Mejora de la eficiencia de los procesos electorales e incremento de la participación política de la ciudadanía según Principales Actividades, Noviembre 2015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</si>
  <si>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</si>
  <si>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</si>
  <si>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</si>
  <si>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</si>
  <si>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Verificación de firmas de listas de adherentes</t>
  </si>
  <si>
    <t>Organizaciones políticas atendidas en sus procesos de democracia interna</t>
  </si>
  <si>
    <t>Organizaciones públicas, privadas y de la sociedad civil atendidas, que desarrollan procesos electorales democráticos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</si>
  <si>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</si>
  <si>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</si>
  <si>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</si>
  <si>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</si>
  <si>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</si>
  <si>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con capacidades fortalecidas</t>
  </si>
  <si>
    <t>Organizaciones políticas con fiscalización financiera</t>
  </si>
  <si>
    <t>Organización capacitada</t>
  </si>
  <si>
    <t>Monto Ejecutado y Avance de Ejecución Financiera del Programa Presupuestal Mejora de la eficiencia de los procesos electorales e incremento de la participación política de la ciudadanía según Departamento, Noviembre 2015</t>
  </si>
  <si>
    <t>Alerta de Niveles Bajos en la Ejecución Financiera (menor a 68.75%) para Principales Productos del Programa Presupuestal Mejora de la eficiencia de los procesos electorales e incremento de la participación política de la ciudadanía, Noviembre 2015</t>
  </si>
  <si>
    <t>Ejecución Financiera del Programa Presupuestal Formalización minera de la pequeña minería y minería artesanal según Pliego, Noviembre 2015</t>
  </si>
  <si>
    <t>Ejecución Financiera del Programa Presupuestal Formalización minera de la pequeña minería y minería artesanal según Departamento, Noviembre 2015</t>
  </si>
  <si>
    <t>Ejecución Financiera del Programa Presupuestal Formalización minera de la pequeña minería y minería artesanal según Principales Productos, Noviembre 2015</t>
  </si>
  <si>
    <t>Ejecución Financiera del Programa Presupuestal Formalización minera de la pequeña minería y minería artesanal según Principales Actividades, Noviembre 2015</t>
  </si>
  <si>
    <t>Mineros formalizados</t>
  </si>
  <si>
    <t>Identificación y registro de mineros en proceso de formalización</t>
  </si>
  <si>
    <t>VENTANILLA UNICA PARA EL PROCESO DE FORMALIZACION</t>
  </si>
  <si>
    <t>DREM con capacidades para formalizar</t>
  </si>
  <si>
    <t>DREM</t>
  </si>
  <si>
    <t>Monto Ejecutado y Avance de Ejecución Financiera del Programa Presupuestal Formalización minera de la pequeña minería y minería artesanal según Departamento, Noviembre 2015</t>
  </si>
  <si>
    <t>Alerta de Niveles Bajos en la Ejecución Financiera (menor a 68.75%) para Principales Productos del Programa Presupuestal Formalización minera de la pequeña minería y minería artesanal, Noviembre 2015</t>
  </si>
  <si>
    <t>Ejecución Financiera del Programa Presupuestal Mejora de la competitividad de los destinos turísticos según Pliego, Noviembre 2015</t>
  </si>
  <si>
    <t>Ejecución Financiera del Programa Presupuestal Mejora de la competitividad de los destinos turísticos según Departamento, Noviembre 2015</t>
  </si>
  <si>
    <t>Ejecución Financiera del Programa Presupuestal Mejora de la competitividad de los destinos turísticos según Principales Productos, Noviembre 2015</t>
  </si>
  <si>
    <t>Ejecución Financiera del Programa Presupuestal Mejora de la competitividad de los destinos turísticos según Principales Actividades, Noviembre 2015</t>
  </si>
  <si>
    <t>Agentes de los destinos turísticos cuentan con servicios para desarrollar una oferta turística competitiva</t>
  </si>
  <si>
    <t>Destinos turísticos con servicios de promoción de la oferta turística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</si>
  <si>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</si>
  <si>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</si>
  <si>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</si>
  <si>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</si>
  <si>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</si>
  <si>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</si>
  <si>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</si>
  <si>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</si>
  <si>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</si>
  <si>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</si>
  <si>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Monto Ejecutado y Avance de Ejecución Financiera del Programa Presupuestal Mejora de la competitividad de los destinos turísticos según Departamento, Noviembre 2015</t>
  </si>
  <si>
    <t>Alerta de Niveles Bajos en la Ejecución Financiera (menor a 68.75%) para Principales Productos del Programa Presupuestal Mejora de la competitividad de los destinos turísticos, Noviembre 2015</t>
  </si>
  <si>
    <t>Ejecución Financiera del Programa Presupuestal Reducción de la minería ilegal según Pliego, Noviembre 2015</t>
  </si>
  <si>
    <t>Ejecución Financiera del Programa Presupuestal Reducción de la minería ilegal según Departamento, Noviembre 2015</t>
  </si>
  <si>
    <t>Ejecución Financiera del Programa Presupuestal Reducción de la minería ilegal según Principales Productos, Noviembre 2015</t>
  </si>
  <si>
    <t>Ejecución Financiera del Programa Presupuestal Reducción de la minería ilegal según Principales Actividades, Noviembre 2015</t>
  </si>
  <si>
    <t>Prevención de la minería ilegal</t>
  </si>
  <si>
    <t>Detección de la minería ilegal</t>
  </si>
  <si>
    <t>Erradicación y sanción de la minería ilegal</t>
  </si>
  <si>
    <t>Capacitación a las comunidades y autoridades locales en el marco jurídico, daños ambientales y a la salud por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</si>
  <si>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</si>
  <si>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</si>
  <si>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</si>
  <si>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</si>
  <si>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Operaciones policiales de interdicción contra la minería ilegal en zonas de extracción</t>
  </si>
  <si>
    <t>Operaciones de soporte aéreo para la interdicción de la minería ilegal</t>
  </si>
  <si>
    <t>Intervención de la procuraduría de orden público contra la minería ilegal en la investigación preliminar, proceso judicial y ejecución de sentencia</t>
  </si>
  <si>
    <t>Operativos</t>
  </si>
  <si>
    <t>Monto Ejecutado y Avance de Ejecución Financiera del Programa Presupuestal Reducción de la minería ilegal según Departamento, Noviembre 2015</t>
  </si>
  <si>
    <t>Alerta de Niveles Bajos en la Ejecución Financiera (menor a 68.75%) para Principales Productos del Programa Presupuestal Reducción de la minería ilegal, Noviembre 2015</t>
  </si>
  <si>
    <t>Ejecución Financiera del Programa Presupuestal Prevención y manejo de condiciones secundarias de salud en personas con discapacidad según Pliego, Noviembre 2015</t>
  </si>
  <si>
    <t>Ejecución Financiera del Programa Presupuestal Prevención y manejo de condiciones secundarias de salud en personas con discapacidad según Departamento, Noviembre 2015</t>
  </si>
  <si>
    <t>Ejecución Financiera del Programa Presupuestal Prevención y manejo de condiciones secundarias de salud en personas con discapacidad según Principales Productos, Noviembre 2015</t>
  </si>
  <si>
    <t>Ejecución Financiera del Programa Presupuestal Prevención y manejo de condiciones secundarias de salud en personas con discapacidad según Principales Actividades, Noviembre 2015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</si>
  <si>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</si>
  <si>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</si>
  <si>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</si>
  <si>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</si>
  <si>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Capacitación en medicina de rehabilitación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</si>
  <si>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</si>
  <si>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</si>
  <si>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</si>
  <si>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</si>
  <si>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</si>
  <si>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</si>
  <si>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</si>
  <si>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</si>
  <si>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</si>
  <si>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</si>
  <si>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</si>
  <si>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</si>
  <si>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</si>
  <si>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Monto Ejecutado y Avance de Ejecución Financiera del Programa Presupuestal Prevención y manejo de condiciones secundarias de salud en personas con discapacidad según Departamento, Noviembre 2015</t>
  </si>
  <si>
    <t>Alerta de Niveles Bajos en la Ejecución Financiera (menor a 68.75%) para Principales Productos del Programa Presupuestal Prevención y manejo de condiciones secundarias de salud en personas con discapacidad, Noviembre 2015</t>
  </si>
  <si>
    <t>Ejecución Financiera del Programa Presupuestal Competitividad y aprovechamiento sostenible de los recursos forestales y de la fauna silvestre según Pliego, Noviembre 2015</t>
  </si>
  <si>
    <t>Ejecución Financiera del Programa Presupuestal Competitividad y aprovechamiento sostenible de los recursos forestales y de la fauna silvestre según Departamento, Noviembre 2015</t>
  </si>
  <si>
    <t>Ejecución Financiera del Programa Presupuestal Competitividad y aprovechamiento sostenible de los recursos forestales y de la fauna silvestre según Principales Productos, Noviembre 2015</t>
  </si>
  <si>
    <t>Ejecución Financiera del Programa Presupuestal Competitividad y aprovechamiento sostenible de los recursos forestales y de la fauna silvestre según Principales Actividades, Noviembre 2015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</si>
  <si>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</si>
  <si>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</si>
  <si>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</si>
  <si>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</si>
  <si>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</si>
  <si>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Capacitación y sensibilización en el manejo de los recursos forestales, ecosistemas forestales y de fauna silvestre</t>
  </si>
  <si>
    <t>Asistencia técnica en aprovechamiento de los recursos</t>
  </si>
  <si>
    <t>Estudios de investigación de recursos forestales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</si>
  <si>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</si>
  <si>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</si>
  <si>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Generación, administración y difusión de información forestal y de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</si>
  <si>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</si>
  <si>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</si>
  <si>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</si>
  <si>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</si>
  <si>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Inventario nacional forestal y de buenas prácticas pecuarias, evaluaciones poblacionales de flora y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</si>
  <si>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</si>
  <si>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</si>
  <si>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</si>
  <si>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Monto Ejecutado y Avance de Ejecución Financiera del Programa Presupuestal Competitividad y aprovechamiento sostenible de los recursos forestales y de la fauna silvestre según Departamento, Noviembre 2015</t>
  </si>
  <si>
    <t>Alerta de Niveles Bajos en la Ejecución Financiera (menor a 68.75%) para Principales Productos del Programa Presupuestal Competitividad y aprovechamiento sostenible de los recursos forestales y de la fauna silvestre, Noviembre 2015</t>
  </si>
  <si>
    <t>Ejecución Financiera del Programa Presupuestal Control y prevención en salud mental según Pliego, Noviembre 2015</t>
  </si>
  <si>
    <t>Ejecución Financiera del Programa Presupuestal Control y prevención en salud mental según Departamento, Noviembre 2015</t>
  </si>
  <si>
    <t>Ejecución Financiera del Programa Presupuestal Control y prevención en salud mental según Principales Productos, Noviembre 2015</t>
  </si>
  <si>
    <t>Ejecución Financiera del Programa Presupuestal Control y prevención en salud mental según Principales Actividades, Noviembre 2015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</si>
  <si>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</si>
  <si>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</si>
  <si>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</si>
  <si>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</si>
  <si>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</si>
  <si>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</si>
  <si>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víctimas de violencia política atendidas</t>
  </si>
  <si>
    <t>Población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</si>
  <si>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</si>
  <si>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</si>
  <si>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</si>
  <si>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</si>
  <si>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</si>
  <si>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</si>
  <si>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</si>
  <si>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</si>
  <si>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</si>
  <si>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</si>
  <si>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</si>
  <si>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</si>
  <si>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</si>
  <si>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</si>
  <si>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</si>
  <si>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</si>
  <si>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</si>
  <si>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Monto Ejecutado y Avance de Ejecución Financiera del Programa Presupuestal Control y prevención en salud mental según Departamento, Noviembre 2015</t>
  </si>
  <si>
    <t>Alerta de Niveles Bajos en la Ejecución Financiera (menor a 68.75%) para Principales Productos del Programa Presupuestal Control y prevención en salud mental, Noviembre 2015</t>
  </si>
  <si>
    <t>Ejecución Financiera del Programa Presupuestal Puesta en valor y uso social del patrimonio cultural según Pliego, Noviembre 2015</t>
  </si>
  <si>
    <t>Ejecución Financiera del Programa Presupuestal Puesta en valor y uso social del patrimonio cultural según Departamento, Noviembre 2015</t>
  </si>
  <si>
    <t>Ejecución Financiera del Programa Presupuestal Puesta en valor y uso social del patrimonio cultural según Principales Productos, Noviembre 2015</t>
  </si>
  <si>
    <t>Ejecución Financiera del Programa Presupuestal Puesta en valor y uso social del patrimonio cultural según Principales Actividades, Noviembre 2015</t>
  </si>
  <si>
    <t>Patrimonio cultural salvaguardado y protegido</t>
  </si>
  <si>
    <t>Población informada y concientizada en la importancia del patrimonio cultural</t>
  </si>
  <si>
    <t>Identificación de bienes del patrimonio cultural</t>
  </si>
  <si>
    <t>Registro de bienes del patrimonio cultural</t>
  </si>
  <si>
    <t>Saneamiento físico y legal de bienes del patrimonio cultural</t>
  </si>
  <si>
    <t>Atención de alertas y emergencias por atentados contra el patrimonio cultural</t>
  </si>
  <si>
    <t>Conservación y transmisión del patrimonio cultural</t>
  </si>
  <si>
    <t>PROMOCION DE EMPRENDIMIENTOS ASOCIADOS A LA GESTION DEL PATRIMONIO CULTURAL</t>
  </si>
  <si>
    <t>Sensibilización y capacitación para reconocer el patrimonio cultural</t>
  </si>
  <si>
    <t>Bien</t>
  </si>
  <si>
    <t>Monto Ejecutado y Avance de Ejecución Financiera del Programa Presupuestal Puesta en valor y uso social del patrimonio cultural según Departamento, Noviembre 2015</t>
  </si>
  <si>
    <t>Alerta de Niveles Bajos en la Ejecución Financiera (menor a 68.75%) para Principales Productos del Programa Presupuestal Puesta en valor y uso social del patrimonio cultural, Noviembre 2015</t>
  </si>
  <si>
    <t>Ejecución Financiera del Programa Presupuestal Fortalecimiento de la política exterior y de la acción diplomática según Pliego, Noviembre 2015</t>
  </si>
  <si>
    <t>Ejecución Financiera del Programa Presupuestal Fortalecimiento de la política exterior y de la acción diplomática según Departamento, Noviembre 2015</t>
  </si>
  <si>
    <t>Ejecución Financiera del Programa Presupuestal Fortalecimiento de la política exterior y de la acción diplomática según Principales Productos, Noviembre 2015</t>
  </si>
  <si>
    <t>Ejecución Financiera del Programa Presupuestal Fortalecimiento de la política exterior y de la acción diplomática según Principales Actividades, Noviembre 2015</t>
  </si>
  <si>
    <t>Estado representado e intereses nacionales defendidos</t>
  </si>
  <si>
    <t>Actores nacionales acceden a acciones de facilitación y promoción económica, cultural y científica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</si>
  <si>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</si>
  <si>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</si>
  <si>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</si>
  <si>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</si>
  <si>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</si>
  <si>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</si>
  <si>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Misión</t>
  </si>
  <si>
    <t>Monto Ejecutado y Avance de Ejecución Financiera del Programa Presupuestal Fortalecimiento de la política exterior y de la acción diplomática según Departamento, Noviembre 2015</t>
  </si>
  <si>
    <t>Alerta de Niveles Bajos en la Ejecución Financiera (menor a 68.75%) para Principales Productos del Programa Presupuestal Fortalecimiento de la política exterior y de la acción diplomática, Noviembre 2015</t>
  </si>
  <si>
    <t>Ejecución Financiera del Programa Presupuestal Promoción de la inversión privada según Pliego, Noviembre 2015</t>
  </si>
  <si>
    <t>Ejecución Financiera del Programa Presupuestal Promoción de la inversión privada según Departamento, Noviembre 2015</t>
  </si>
  <si>
    <t>Ejecución Financiera del Programa Presupuestal Promoción de la inversión privada según Principales Productos, Noviembre 2015</t>
  </si>
  <si>
    <t>Ejecución Financiera del Programa Presupuestal Promoción de la inversión privada según Principales Actividades, Noviembre 2015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</si>
  <si>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</si>
  <si>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</si>
  <si>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</si>
  <si>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</si>
  <si>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</si>
  <si>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</si>
  <si>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</si>
  <si>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</si>
  <si>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</si>
  <si>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</si>
  <si>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</si>
  <si>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Avance de Ejecución Financiera del Programa Presupuestal Promoción de la inversión privada según Departamento, Noviembre 2015</t>
  </si>
  <si>
    <t>Alerta de Niveles Bajos en la Ejecución Financiera (menor a 68.75%) para Principales Productos del Programa Presupuestal Promoción de la inversión privada, Noviembre 2015</t>
  </si>
  <si>
    <t>Ejecución Financiera del Programa Presupuestal Mejora de las capacidades militares para la defensa y el desarrollo nacional según Pliego, Noviembre 2015</t>
  </si>
  <si>
    <t>Ejecución Financiera del Programa Presupuestal Mejora de las capacidades militares para la defensa y el desarrollo nacional según Departamento, Noviembre 2015</t>
  </si>
  <si>
    <t>Ejecución Financiera del Programa Presupuestal Mejora de las capacidades militares para la defensa y el desarrollo nacional según Principales Productos, Noviembre 2015</t>
  </si>
  <si>
    <t>Ejecución Financiera del Programa Presupuestal Mejora de las capacidades militares para la defensa y el desarrollo nacional según Principales Actividades, Noviembre 2015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</si>
  <si>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</si>
  <si>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</si>
  <si>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</si>
  <si>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</si>
  <si>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</si>
  <si>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</si>
  <si>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</si>
  <si>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</si>
  <si>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</si>
  <si>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</si>
  <si>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Mantenimiento de la capacidad operativa</t>
  </si>
  <si>
    <t>Mantenimiento y entrenamiento del efectivo militar</t>
  </si>
  <si>
    <t>Inscripción y reclutamiento</t>
  </si>
  <si>
    <t>Entrenamiento de la reserva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</si>
  <si>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</si>
  <si>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</si>
  <si>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</si>
  <si>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</si>
  <si>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Horas</t>
  </si>
  <si>
    <t>Kilómetro cuadrado</t>
  </si>
  <si>
    <t>Monto Ejecutado y Avance de Ejecución Financiera del Programa Presupuestal Mejora de las capacidades militares para la defensa y el desarrollo nacional según Departamento, Noviembre 2015</t>
  </si>
  <si>
    <t>Alerta de Niveles Bajos en la Ejecución Financiera (menor a 68.75%) para Principales Productos del Programa Presupuestal Mejora de las capacidades militares para la defensa y el desarrollo nacional, Noviembre 2015</t>
  </si>
  <si>
    <t>Ejecución Financiera del Programa Presupuestal Prevención y recuperación ambiental según Pliego, Noviembre 2015</t>
  </si>
  <si>
    <t>Ejecución Financiera del Programa Presupuestal Prevención y recuperación ambiental según Departamento, Noviembre 2015</t>
  </si>
  <si>
    <t>Ejecución Financiera del Programa Presupuestal Prevención y recuperación ambiental según Principales Productos, Noviembre 2015</t>
  </si>
  <si>
    <t>Ejecución Financiera del Programa Presupuestal Prevención y recuperación ambiental según Principales Actividades, Noviembre 2015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</si>
  <si>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</si>
  <si>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</si>
  <si>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Monto Ejecutado y Avance de Ejecución Financiera del Programa Presupuestal Prevención y recuperación ambiental según Departamento, Noviembre 2015</t>
  </si>
  <si>
    <t>Alerta de Niveles Bajos en la Ejecución Financiera (menor a 68.75%) para Principales Productos del Programa Presupuestal Prevención y recuperación ambiental, Noviembre 2015</t>
  </si>
  <si>
    <t>Ejecución Financiera del Programa Presupuestal Desarrollo de la ciencia, tecnología e innovación tecnológica según Pliego, Noviembre 2015</t>
  </si>
  <si>
    <t>Ejecución Financiera del Programa Presupuestal Desarrollo de la ciencia, tecnología e innovación tecnológica según Departamento, Noviembre 2015</t>
  </si>
  <si>
    <t>Ejecución Financiera del Programa Presupuestal Desarrollo de la ciencia, tecnología e innovación tecnológica según Principales Productos, Noviembre 2015</t>
  </si>
  <si>
    <t>Ejecución Financiera del Programa Presupuestal Desarrollo de la ciencia, tecnología e innovación tecnológica según Principales Actividades, Noviembre 2015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</si>
  <si>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</si>
  <si>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</si>
  <si>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</si>
  <si>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</si>
  <si>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Monto Ejecutado y Avance de Ejecución Financiera del Programa Presupuestal Desarrollo de la ciencia, tecnología e innovación tecnológica según Departamento, Noviembre 2015</t>
  </si>
  <si>
    <t>Alerta de Niveles Bajos en la Ejecución Financiera (menor a 68.75%) para Principales Productos del Programa Presupuestal Desarrollo de la ciencia, tecnología e innovación tecnológica, Noviembre 2015</t>
  </si>
  <si>
    <t>Operaciones de búsqueda y rescate, y salvamento en 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</si>
  <si>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</si>
  <si>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</si>
  <si>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</si>
  <si>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</si>
  <si>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</si>
  <si>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</si>
  <si>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</si>
  <si>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</si>
  <si>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</si>
  <si>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</si>
  <si>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</si>
  <si>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</si>
  <si>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</si>
  <si>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</si>
  <si>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</si>
  <si>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Sistema de mantenimiento de áreas recuperadas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</si>
  <si>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</si>
  <si>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</si>
  <si>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</si>
  <si>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</si>
  <si>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Desarrollo de capacidades en metodologías de investigación y formulación de proyectos de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</si>
  <si>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</si>
  <si>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</si>
  <si>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Apoyo a instituciones públicas para el fortalecimiento de capacidades en gestión de la ciencia, tecnología e innovación tecnológica</t>
  </si>
  <si>
    <t>Recuperación, registro, sistematización y articulación de la información producida en ciencia, tecnología e innovación tecnológica</t>
  </si>
  <si>
    <t>Generación de información, vigilancia, análisis de información y priorización en ciencia, tecnología e innovación tecnológica</t>
  </si>
  <si>
    <t>Apoyo para publicaciones en ciencia, tecnología e innovación tecnológica</t>
  </si>
  <si>
    <t>Incentivos para la inversión en ciencia, tecnología e innovación tecnológica</t>
  </si>
  <si>
    <t>Apoyo a proyectos de investigación en ciencia, tecnología e innovación tecnológica</t>
  </si>
  <si>
    <t>Apoyo para la adaptación de tecnología y desarrollo de innovaciones tecnológicas</t>
  </si>
  <si>
    <t>Publicación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</si>
</sst>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#"/>
    <numFmt numFmtId="165" formatCode="0.0%"/>
    <numFmt numFmtId="166" formatCode="#,##0.0"/>
    <numFmt numFmtId="167" formatCode="00#"/>
    <numFmt numFmtId="168" formatCode="0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0" xfId="0" applyNumberFormat="1" applyFont="1" applyFill="1" applyBorder="1"/>
    <xf numFmtId="166" fontId="1" fillId="3" borderId="21" xfId="0" applyNumberFormat="1" applyFont="1" applyFill="1" applyBorder="1"/>
    <xf numFmtId="165" fontId="1" fillId="3" borderId="21" xfId="0" applyNumberFormat="1" applyFont="1" applyFill="1" applyBorder="1"/>
    <xf numFmtId="165" fontId="1" fillId="3" borderId="22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3" xfId="0" applyNumberFormat="1" applyFill="1" applyBorder="1" applyAlignment="1">
      <alignment vertical="top" wrapText="1"/>
    </xf>
    <xf numFmtId="166" fontId="0" fillId="2" borderId="24" xfId="0" applyNumberFormat="1" applyFill="1" applyBorder="1" applyAlignment="1">
      <alignment vertical="top" wrapText="1"/>
    </xf>
    <xf numFmtId="165" fontId="0" fillId="2" borderId="24" xfId="0" applyNumberFormat="1" applyFill="1" applyBorder="1" applyAlignment="1">
      <alignment vertical="top" wrapText="1"/>
    </xf>
    <xf numFmtId="165" fontId="0" fillId="2" borderId="25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26" xfId="0" applyNumberForma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5" fontId="0" fillId="2" borderId="27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7" fontId="3" fillId="0" borderId="0" xfId="0" applyNumberFormat="1" applyFont="1"/>
    <xf numFmtId="167" fontId="0" fillId="0" borderId="0" xfId="0" applyNumberFormat="1"/>
    <xf numFmtId="167" fontId="5" fillId="3" borderId="4" xfId="0" applyNumberFormat="1" applyFont="1" applyFill="1" applyBorder="1"/>
    <xf numFmtId="0" fontId="5" fillId="3" borderId="2" xfId="0" applyFont="1" applyFill="1" applyBorder="1"/>
    <xf numFmtId="167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3" xfId="0" applyNumberFormat="1" applyFont="1" applyFill="1" applyBorder="1"/>
    <xf numFmtId="166" fontId="1" fillId="3" borderId="24" xfId="0" applyNumberFormat="1" applyFont="1" applyFill="1" applyBorder="1"/>
    <xf numFmtId="165" fontId="1" fillId="3" borderId="24" xfId="0" applyNumberFormat="1" applyFont="1" applyFill="1" applyBorder="1"/>
    <xf numFmtId="165" fontId="1" fillId="3" borderId="25" xfId="0" applyNumberFormat="1" applyFont="1" applyFill="1" applyBorder="1"/>
    <xf numFmtId="0" fontId="5" fillId="3" borderId="6" xfId="0" applyFont="1" applyFill="1" applyBorder="1"/>
    <xf numFmtId="167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26" xfId="0" applyNumberFormat="1" applyFont="1" applyFill="1" applyBorder="1"/>
    <xf numFmtId="166" fontId="1" fillId="3" borderId="27" xfId="0" applyNumberFormat="1" applyFont="1" applyFill="1" applyBorder="1"/>
    <xf numFmtId="165" fontId="1" fillId="3" borderId="27" xfId="0" applyNumberFormat="1" applyFont="1" applyFill="1" applyBorder="1"/>
    <xf numFmtId="165" fontId="1" fillId="3" borderId="28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0" fontId="6" fillId="4" borderId="0" xfId="0" applyFont="1" applyFill="1"/>
    <xf numFmtId="164" fontId="6" fillId="4" borderId="0" xfId="0" applyNumberFormat="1" applyFont="1" applyFill="1"/>
    <xf numFmtId="168" fontId="6" fillId="4" borderId="0" xfId="0" applyNumberFormat="1" applyFont="1" applyFill="1"/>
    <xf numFmtId="168" fontId="0" fillId="0" borderId="0" xfId="0" applyNumberFormat="1"/>
    <xf numFmtId="167" fontId="6" fillId="4" borderId="0" xfId="0" applyNumberFormat="1" applyFont="1" applyFill="1"/>
    <xf numFmtId="168" fontId="5" fillId="3" borderId="4" xfId="0" applyNumberFormat="1" applyFont="1" applyFill="1" applyBorder="1"/>
    <xf numFmtId="168" fontId="4" fillId="2" borderId="0" xfId="0" applyNumberFormat="1" applyFont="1" applyFill="1" applyBorder="1" applyAlignment="1">
      <alignment vertical="top" wrapText="1"/>
    </xf>
    <xf numFmtId="168" fontId="4" fillId="2" borderId="7" xfId="0" applyNumberFormat="1" applyFont="1" applyFill="1" applyBorder="1" applyAlignment="1">
      <alignment vertical="top" wrapText="1"/>
    </xf>
    <xf numFmtId="164" fontId="5" fillId="3" borderId="0" xfId="0" applyNumberFormat="1" applyFont="1" applyFill="1" applyBorder="1"/>
    <xf numFmtId="164" fontId="5" fillId="3" borderId="7" xfId="0" applyNumberFormat="1" applyFont="1" applyFill="1" applyBorder="1"/>
    <xf numFmtId="0" fontId="5" fillId="3" borderId="16" xfId="0" applyFont="1" applyFill="1" applyBorder="1"/>
    <xf numFmtId="167" fontId="5" fillId="3" borderId="16" xfId="0" applyNumberFormat="1" applyFont="1" applyFill="1" applyBorder="1"/>
    <xf numFmtId="166" fontId="1" fillId="3" borderId="8" xfId="0" applyNumberFormat="1" applyFont="1" applyFill="1" applyBorder="1"/>
    <xf numFmtId="0" fontId="5" fillId="3" borderId="1" xfId="0" applyFont="1" applyFill="1" applyBorder="1"/>
    <xf numFmtId="167" fontId="5" fillId="3" borderId="1" xfId="0" applyNumberFormat="1" applyFont="1" applyFill="1" applyBorder="1"/>
    <xf numFmtId="166" fontId="1" fillId="3" borderId="9" xfId="0" applyNumberFormat="1" applyFont="1" applyFill="1" applyBorder="1"/>
    <xf numFmtId="0" fontId="5" fillId="3" borderId="29" xfId="0" applyFont="1" applyFill="1" applyBorder="1"/>
    <xf numFmtId="167" fontId="5" fillId="3" borderId="29" xfId="0" applyNumberFormat="1" applyFont="1" applyFill="1" applyBorder="1"/>
    <xf numFmtId="166" fontId="1" fillId="3" borderId="10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9" fontId="0" fillId="0" borderId="0" xfId="0" applyNumberFormat="1"/>
    <xf numFmtId="0" fontId="7" fillId="0" borderId="0" xfId="0" applyFont="1"/>
    <xf numFmtId="0" fontId="4" fillId="2" borderId="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Tacna</c:v>
                </c:pt>
                <c:pt idx="2">
                  <c:v>Loreto</c:v>
                </c:pt>
                <c:pt idx="3">
                  <c:v>Tumbes</c:v>
                </c:pt>
                <c:pt idx="4">
                  <c:v>Ucayali</c:v>
                </c:pt>
                <c:pt idx="5">
                  <c:v>San Martín</c:v>
                </c:pt>
                <c:pt idx="6">
                  <c:v>Ica</c:v>
                </c:pt>
                <c:pt idx="7">
                  <c:v>Piura</c:v>
                </c:pt>
                <c:pt idx="8">
                  <c:v>Amazonas</c:v>
                </c:pt>
                <c:pt idx="9">
                  <c:v>Arequipa</c:v>
                </c:pt>
                <c:pt idx="10">
                  <c:v>Lambayeque</c:v>
                </c:pt>
                <c:pt idx="11">
                  <c:v>Apurímac</c:v>
                </c:pt>
                <c:pt idx="12">
                  <c:v>Junín</c:v>
                </c:pt>
                <c:pt idx="13">
                  <c:v>Moquegua</c:v>
                </c:pt>
                <c:pt idx="14">
                  <c:v>Huancavelica</c:v>
                </c:pt>
                <c:pt idx="15">
                  <c:v>Lima</c:v>
                </c:pt>
                <c:pt idx="16">
                  <c:v>Cajamarca</c:v>
                </c:pt>
                <c:pt idx="17">
                  <c:v>Cusco</c:v>
                </c:pt>
                <c:pt idx="18">
                  <c:v>Huánuco</c:v>
                </c:pt>
                <c:pt idx="19">
                  <c:v>Puno</c:v>
                </c:pt>
                <c:pt idx="20">
                  <c:v>Ayacucho</c:v>
                </c:pt>
                <c:pt idx="21">
                  <c:v>Ancash</c:v>
                </c:pt>
                <c:pt idx="22">
                  <c:v>Madre de Dios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Dpto'!$O$7:$O$31</c:f>
              <c:numCache>
                <c:formatCode>#,##0.0</c:formatCode>
                <c:ptCount val="25"/>
                <c:pt idx="0">
                  <c:v>73.548243509721772</c:v>
                </c:pt>
                <c:pt idx="1">
                  <c:v>22.705247259873005</c:v>
                </c:pt>
                <c:pt idx="2">
                  <c:v>70.613211943701785</c:v>
                </c:pt>
                <c:pt idx="3">
                  <c:v>19.938918138428097</c:v>
                </c:pt>
                <c:pt idx="4">
                  <c:v>39.397915861833305</c:v>
                </c:pt>
                <c:pt idx="5">
                  <c:v>59.917197363904648</c:v>
                </c:pt>
                <c:pt idx="6">
                  <c:v>36.068655930282631</c:v>
                </c:pt>
                <c:pt idx="7">
                  <c:v>92.870971009463261</c:v>
                </c:pt>
                <c:pt idx="8">
                  <c:v>82.904844269717273</c:v>
                </c:pt>
                <c:pt idx="9">
                  <c:v>44.914488197198864</c:v>
                </c:pt>
                <c:pt idx="10">
                  <c:v>41.198751906223698</c:v>
                </c:pt>
                <c:pt idx="11">
                  <c:v>66.583686227895001</c:v>
                </c:pt>
                <c:pt idx="12">
                  <c:v>70.501310956491395</c:v>
                </c:pt>
                <c:pt idx="13">
                  <c:v>24.291099381135968</c:v>
                </c:pt>
                <c:pt idx="14">
                  <c:v>79.102373327912289</c:v>
                </c:pt>
                <c:pt idx="15">
                  <c:v>351.06199753619507</c:v>
                </c:pt>
                <c:pt idx="16">
                  <c:v>107.19817121148981</c:v>
                </c:pt>
                <c:pt idx="17">
                  <c:v>81.057146257197374</c:v>
                </c:pt>
                <c:pt idx="18">
                  <c:v>64.60596219353711</c:v>
                </c:pt>
                <c:pt idx="19">
                  <c:v>93.85832342087518</c:v>
                </c:pt>
                <c:pt idx="20">
                  <c:v>94.192913983133593</c:v>
                </c:pt>
                <c:pt idx="21">
                  <c:v>67.964136234105453</c:v>
                </c:pt>
                <c:pt idx="22">
                  <c:v>10.139380591283754</c:v>
                </c:pt>
                <c:pt idx="23">
                  <c:v>95.159254750577048</c:v>
                </c:pt>
                <c:pt idx="24">
                  <c:v>20.076209094778886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56240"/>
        <c:axId val="303395792"/>
      </c:barChart>
      <c:lineChart>
        <c:grouping val="standard"/>
        <c:varyColors val="0"/>
        <c:ser>
          <c:idx val="1"/>
          <c:order val="1"/>
          <c:tx>
            <c:strRef>
              <c:f>'PAN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Tacna</c:v>
                </c:pt>
                <c:pt idx="2">
                  <c:v>Loreto</c:v>
                </c:pt>
                <c:pt idx="3">
                  <c:v>Tumbes</c:v>
                </c:pt>
                <c:pt idx="4">
                  <c:v>Ucayali</c:v>
                </c:pt>
                <c:pt idx="5">
                  <c:v>San Martín</c:v>
                </c:pt>
                <c:pt idx="6">
                  <c:v>Ica</c:v>
                </c:pt>
                <c:pt idx="7">
                  <c:v>Piura</c:v>
                </c:pt>
                <c:pt idx="8">
                  <c:v>Amazonas</c:v>
                </c:pt>
                <c:pt idx="9">
                  <c:v>Arequipa</c:v>
                </c:pt>
                <c:pt idx="10">
                  <c:v>Lambayeque</c:v>
                </c:pt>
                <c:pt idx="11">
                  <c:v>Apurímac</c:v>
                </c:pt>
                <c:pt idx="12">
                  <c:v>Junín</c:v>
                </c:pt>
                <c:pt idx="13">
                  <c:v>Moquegua</c:v>
                </c:pt>
                <c:pt idx="14">
                  <c:v>Huancavelica</c:v>
                </c:pt>
                <c:pt idx="15">
                  <c:v>Lima</c:v>
                </c:pt>
                <c:pt idx="16">
                  <c:v>Cajamarca</c:v>
                </c:pt>
                <c:pt idx="17">
                  <c:v>Cusco</c:v>
                </c:pt>
                <c:pt idx="18">
                  <c:v>Huánuco</c:v>
                </c:pt>
                <c:pt idx="19">
                  <c:v>Puno</c:v>
                </c:pt>
                <c:pt idx="20">
                  <c:v>Ayacucho</c:v>
                </c:pt>
                <c:pt idx="21">
                  <c:v>Ancash</c:v>
                </c:pt>
                <c:pt idx="22">
                  <c:v>Madre de Dios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Dpto'!$P$7:$P$31</c:f>
              <c:numCache>
                <c:formatCode>0%</c:formatCode>
                <c:ptCount val="25"/>
                <c:pt idx="0">
                  <c:v>0.93478610540558948</c:v>
                </c:pt>
                <c:pt idx="1">
                  <c:v>0.89475640467474327</c:v>
                </c:pt>
                <c:pt idx="2">
                  <c:v>0.89137262304389731</c:v>
                </c:pt>
                <c:pt idx="3">
                  <c:v>0.87816469205105985</c:v>
                </c:pt>
                <c:pt idx="4">
                  <c:v>0.87810161197969827</c:v>
                </c:pt>
                <c:pt idx="5">
                  <c:v>0.87742407410047429</c:v>
                </c:pt>
                <c:pt idx="6">
                  <c:v>0.87468358058512841</c:v>
                </c:pt>
                <c:pt idx="7">
                  <c:v>0.87445385348456417</c:v>
                </c:pt>
                <c:pt idx="8">
                  <c:v>0.87428258200905462</c:v>
                </c:pt>
                <c:pt idx="9">
                  <c:v>0.87341815144807466</c:v>
                </c:pt>
                <c:pt idx="10">
                  <c:v>0.8649593553620315</c:v>
                </c:pt>
                <c:pt idx="11">
                  <c:v>0.85812442156356028</c:v>
                </c:pt>
                <c:pt idx="12">
                  <c:v>0.85782148247401557</c:v>
                </c:pt>
                <c:pt idx="13">
                  <c:v>0.84518249622193609</c:v>
                </c:pt>
                <c:pt idx="14">
                  <c:v>0.83971755177844232</c:v>
                </c:pt>
                <c:pt idx="15">
                  <c:v>0.83877993841182374</c:v>
                </c:pt>
                <c:pt idx="16">
                  <c:v>0.82326773094541661</c:v>
                </c:pt>
                <c:pt idx="17">
                  <c:v>0.82109857859547275</c:v>
                </c:pt>
                <c:pt idx="18">
                  <c:v>0.8122344178034544</c:v>
                </c:pt>
                <c:pt idx="19">
                  <c:v>0.80985306461799034</c:v>
                </c:pt>
                <c:pt idx="20">
                  <c:v>0.77661222383903372</c:v>
                </c:pt>
                <c:pt idx="21">
                  <c:v>0.76145246210411321</c:v>
                </c:pt>
                <c:pt idx="22">
                  <c:v>0.75016170089090894</c:v>
                </c:pt>
                <c:pt idx="23">
                  <c:v>0.64025208333898231</c:v>
                </c:pt>
                <c:pt idx="24">
                  <c:v>0.58364761467131365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98536"/>
        <c:axId val="303396184"/>
      </c:lineChart>
      <c:catAx>
        <c:axId val="30435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395792"/>
        <c:crosses val="autoZero"/>
        <c:auto val="1"/>
        <c:lblAlgn val="ctr"/>
        <c:lblOffset val="100"/>
        <c:noMultiLvlLbl val="0"/>
      </c:catAx>
      <c:valAx>
        <c:axId val="303395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356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3961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398536"/>
        <c:crosses val="max"/>
        <c:crossBetween val="between"/>
      </c:valAx>
      <c:catAx>
        <c:axId val="30339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3961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Dpto'!$N$7:$N$27</c:f>
              <c:strCache>
                <c:ptCount val="21"/>
                <c:pt idx="0">
                  <c:v>Apurímac</c:v>
                </c:pt>
                <c:pt idx="1">
                  <c:v>Piura</c:v>
                </c:pt>
                <c:pt idx="2">
                  <c:v>Madre de Dios</c:v>
                </c:pt>
                <c:pt idx="3">
                  <c:v>La Libertad</c:v>
                </c:pt>
                <c:pt idx="4">
                  <c:v>Tumbes</c:v>
                </c:pt>
                <c:pt idx="5">
                  <c:v>Cajamarca</c:v>
                </c:pt>
                <c:pt idx="6">
                  <c:v>Cusco</c:v>
                </c:pt>
                <c:pt idx="7">
                  <c:v>Arequipa</c:v>
                </c:pt>
                <c:pt idx="8">
                  <c:v>Ucayali</c:v>
                </c:pt>
                <c:pt idx="9">
                  <c:v>Ancash</c:v>
                </c:pt>
                <c:pt idx="10">
                  <c:v>Lambayeque</c:v>
                </c:pt>
                <c:pt idx="11">
                  <c:v>Ica</c:v>
                </c:pt>
                <c:pt idx="12">
                  <c:v>Junín</c:v>
                </c:pt>
                <c:pt idx="13">
                  <c:v>Tacna</c:v>
                </c:pt>
                <c:pt idx="14">
                  <c:v>Lima</c:v>
                </c:pt>
                <c:pt idx="15">
                  <c:v>Puno</c:v>
                </c:pt>
                <c:pt idx="16">
                  <c:v>Huancavelica</c:v>
                </c:pt>
                <c:pt idx="17">
                  <c:v>Huánuco</c:v>
                </c:pt>
                <c:pt idx="18">
                  <c:v>Ayacucho</c:v>
                </c:pt>
                <c:pt idx="19">
                  <c:v>San Martín</c:v>
                </c:pt>
                <c:pt idx="20">
                  <c:v>Loreto</c:v>
                </c:pt>
              </c:strCache>
            </c:strRef>
          </c:cat>
          <c:val>
            <c:numRef>
              <c:f>'OSCE Dpto'!$O$7:$O$27</c:f>
              <c:numCache>
                <c:formatCode>#,##0.0</c:formatCode>
                <c:ptCount val="21"/>
                <c:pt idx="0">
                  <c:v>0.14143434978555178</c:v>
                </c:pt>
                <c:pt idx="1">
                  <c:v>0.7910524763610558</c:v>
                </c:pt>
                <c:pt idx="2">
                  <c:v>0.13423841942917361</c:v>
                </c:pt>
                <c:pt idx="3">
                  <c:v>0.53851910961173466</c:v>
                </c:pt>
                <c:pt idx="4">
                  <c:v>0.1363074810238363</c:v>
                </c:pt>
                <c:pt idx="5">
                  <c:v>0.42768355375704825</c:v>
                </c:pt>
                <c:pt idx="6">
                  <c:v>0.51645050506989509</c:v>
                </c:pt>
                <c:pt idx="7">
                  <c:v>0.45494585951561783</c:v>
                </c:pt>
                <c:pt idx="8">
                  <c:v>0.2034242818001783</c:v>
                </c:pt>
                <c:pt idx="9">
                  <c:v>0.44969253007733034</c:v>
                </c:pt>
                <c:pt idx="10">
                  <c:v>0.4729049136784344</c:v>
                </c:pt>
                <c:pt idx="11">
                  <c:v>0.61826590318823882</c:v>
                </c:pt>
                <c:pt idx="12">
                  <c:v>0.43527305024704427</c:v>
                </c:pt>
                <c:pt idx="13">
                  <c:v>0.18454219329297453</c:v>
                </c:pt>
                <c:pt idx="14">
                  <c:v>36.178835640145486</c:v>
                </c:pt>
                <c:pt idx="15">
                  <c:v>0.47090392445475332</c:v>
                </c:pt>
                <c:pt idx="16">
                  <c:v>0.26217238505864016</c:v>
                </c:pt>
                <c:pt idx="17">
                  <c:v>0.32343131055152913</c:v>
                </c:pt>
                <c:pt idx="18">
                  <c:v>0.32002119700570908</c:v>
                </c:pt>
                <c:pt idx="19">
                  <c:v>0.34880674305202952</c:v>
                </c:pt>
                <c:pt idx="20">
                  <c:v>0.2723138577692315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421680"/>
        <c:axId val="305422072"/>
      </c:barChart>
      <c:lineChart>
        <c:grouping val="standard"/>
        <c:varyColors val="0"/>
        <c:ser>
          <c:idx val="1"/>
          <c:order val="1"/>
          <c:tx>
            <c:strRef>
              <c:f>'OSCE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Dpto'!$N$7:$N$27</c:f>
              <c:strCache>
                <c:ptCount val="21"/>
                <c:pt idx="0">
                  <c:v>Apurímac</c:v>
                </c:pt>
                <c:pt idx="1">
                  <c:v>Piura</c:v>
                </c:pt>
                <c:pt idx="2">
                  <c:v>Madre de Dios</c:v>
                </c:pt>
                <c:pt idx="3">
                  <c:v>La Libertad</c:v>
                </c:pt>
                <c:pt idx="4">
                  <c:v>Tumbes</c:v>
                </c:pt>
                <c:pt idx="5">
                  <c:v>Cajamarca</c:v>
                </c:pt>
                <c:pt idx="6">
                  <c:v>Cusco</c:v>
                </c:pt>
                <c:pt idx="7">
                  <c:v>Arequipa</c:v>
                </c:pt>
                <c:pt idx="8">
                  <c:v>Ucayali</c:v>
                </c:pt>
                <c:pt idx="9">
                  <c:v>Ancash</c:v>
                </c:pt>
                <c:pt idx="10">
                  <c:v>Lambayeque</c:v>
                </c:pt>
                <c:pt idx="11">
                  <c:v>Ica</c:v>
                </c:pt>
                <c:pt idx="12">
                  <c:v>Junín</c:v>
                </c:pt>
                <c:pt idx="13">
                  <c:v>Tacna</c:v>
                </c:pt>
                <c:pt idx="14">
                  <c:v>Lima</c:v>
                </c:pt>
                <c:pt idx="15">
                  <c:v>Puno</c:v>
                </c:pt>
                <c:pt idx="16">
                  <c:v>Huancavelica</c:v>
                </c:pt>
                <c:pt idx="17">
                  <c:v>Huánuco</c:v>
                </c:pt>
                <c:pt idx="18">
                  <c:v>Ayacucho</c:v>
                </c:pt>
                <c:pt idx="19">
                  <c:v>San Martín</c:v>
                </c:pt>
                <c:pt idx="20">
                  <c:v>Loreto</c:v>
                </c:pt>
              </c:strCache>
            </c:strRef>
          </c:cat>
          <c:val>
            <c:numRef>
              <c:f>'OSCE Dpto'!$P$7:$P$27</c:f>
              <c:numCache>
                <c:formatCode>0%</c:formatCode>
                <c:ptCount val="21"/>
                <c:pt idx="0">
                  <c:v>0.91416646060183171</c:v>
                </c:pt>
                <c:pt idx="1">
                  <c:v>0.88232060172398663</c:v>
                </c:pt>
                <c:pt idx="2">
                  <c:v>0.87927751822029099</c:v>
                </c:pt>
                <c:pt idx="3">
                  <c:v>0.8733219104584653</c:v>
                </c:pt>
                <c:pt idx="4">
                  <c:v>0.87001258049463748</c:v>
                </c:pt>
                <c:pt idx="5">
                  <c:v>0.86067575557447973</c:v>
                </c:pt>
                <c:pt idx="6">
                  <c:v>0.85392654547391289</c:v>
                </c:pt>
                <c:pt idx="7">
                  <c:v>0.85134474118026859</c:v>
                </c:pt>
                <c:pt idx="8">
                  <c:v>0.84580032431023222</c:v>
                </c:pt>
                <c:pt idx="9">
                  <c:v>0.84423934606940698</c:v>
                </c:pt>
                <c:pt idx="10">
                  <c:v>0.83600404063555167</c:v>
                </c:pt>
                <c:pt idx="11">
                  <c:v>0.83427687049743449</c:v>
                </c:pt>
                <c:pt idx="12">
                  <c:v>0.83115119610128008</c:v>
                </c:pt>
                <c:pt idx="13">
                  <c:v>0.71133439447473323</c:v>
                </c:pt>
                <c:pt idx="14">
                  <c:v>0.65653716456835964</c:v>
                </c:pt>
                <c:pt idx="15">
                  <c:v>0.63028294161901099</c:v>
                </c:pt>
                <c:pt idx="16">
                  <c:v>0.60123282925353994</c:v>
                </c:pt>
                <c:pt idx="17">
                  <c:v>0.52461989104976936</c:v>
                </c:pt>
                <c:pt idx="18">
                  <c:v>0.51730211999920639</c:v>
                </c:pt>
                <c:pt idx="19">
                  <c:v>0.5044707903637955</c:v>
                </c:pt>
                <c:pt idx="20">
                  <c:v>0.42246450077760461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418152"/>
        <c:axId val="305415800"/>
      </c:lineChart>
      <c:catAx>
        <c:axId val="3054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5422072"/>
        <c:crosses val="autoZero"/>
        <c:auto val="1"/>
        <c:lblAlgn val="ctr"/>
        <c:lblOffset val="100"/>
        <c:noMultiLvlLbl val="0"/>
      </c:catAx>
      <c:valAx>
        <c:axId val="305422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5421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54158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418152"/>
        <c:crosses val="max"/>
        <c:crossBetween val="between"/>
      </c:valAx>
      <c:catAx>
        <c:axId val="305418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54158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Dpto'!$N$7:$N$30</c:f>
              <c:strCache>
                <c:ptCount val="24"/>
                <c:pt idx="0">
                  <c:v>Cusco</c:v>
                </c:pt>
                <c:pt idx="1">
                  <c:v>Apurímac</c:v>
                </c:pt>
                <c:pt idx="2">
                  <c:v>Amazonas</c:v>
                </c:pt>
                <c:pt idx="3">
                  <c:v>Madre de Dios</c:v>
                </c:pt>
                <c:pt idx="4">
                  <c:v>Tumbes</c:v>
                </c:pt>
                <c:pt idx="5">
                  <c:v>Cajamarca</c:v>
                </c:pt>
                <c:pt idx="6">
                  <c:v>Huancavelica</c:v>
                </c:pt>
                <c:pt idx="7">
                  <c:v>Huánuco</c:v>
                </c:pt>
                <c:pt idx="8">
                  <c:v>Junín</c:v>
                </c:pt>
                <c:pt idx="9">
                  <c:v>Ucayali</c:v>
                </c:pt>
                <c:pt idx="10">
                  <c:v>Ica</c:v>
                </c:pt>
                <c:pt idx="11">
                  <c:v>Loreto</c:v>
                </c:pt>
                <c:pt idx="12">
                  <c:v>Ayacucho</c:v>
                </c:pt>
                <c:pt idx="13">
                  <c:v>Pasco</c:v>
                </c:pt>
                <c:pt idx="14">
                  <c:v>Puno</c:v>
                </c:pt>
                <c:pt idx="15">
                  <c:v>Piura</c:v>
                </c:pt>
                <c:pt idx="16">
                  <c:v>Lambayeque</c:v>
                </c:pt>
                <c:pt idx="17">
                  <c:v>Tacna</c:v>
                </c:pt>
                <c:pt idx="18">
                  <c:v>Lima</c:v>
                </c:pt>
                <c:pt idx="19">
                  <c:v>San Martín</c:v>
                </c:pt>
                <c:pt idx="20">
                  <c:v>La Libertad</c:v>
                </c:pt>
                <c:pt idx="21">
                  <c:v>Arequipa</c:v>
                </c:pt>
                <c:pt idx="22">
                  <c:v>Ancash</c:v>
                </c:pt>
                <c:pt idx="23">
                  <c:v>Moquegua</c:v>
                </c:pt>
              </c:strCache>
            </c:strRef>
          </c:cat>
          <c:val>
            <c:numRef>
              <c:f>'GSRN Dpto'!$O$7:$O$30</c:f>
              <c:numCache>
                <c:formatCode>#,##0.0</c:formatCode>
                <c:ptCount val="24"/>
                <c:pt idx="0">
                  <c:v>45.505903242307028</c:v>
                </c:pt>
                <c:pt idx="1">
                  <c:v>0.91958817794350911</c:v>
                </c:pt>
                <c:pt idx="2">
                  <c:v>2.4121812795950728</c:v>
                </c:pt>
                <c:pt idx="3">
                  <c:v>1.2028093119743337</c:v>
                </c:pt>
                <c:pt idx="4">
                  <c:v>0.47304554668309629</c:v>
                </c:pt>
                <c:pt idx="5">
                  <c:v>3.6277216032319779</c:v>
                </c:pt>
                <c:pt idx="6">
                  <c:v>8.8981971828452053</c:v>
                </c:pt>
                <c:pt idx="7">
                  <c:v>3.8626720944328952</c:v>
                </c:pt>
                <c:pt idx="8">
                  <c:v>0.846730153643105</c:v>
                </c:pt>
                <c:pt idx="9">
                  <c:v>0.51140868689654184</c:v>
                </c:pt>
                <c:pt idx="10">
                  <c:v>1.329220397828657</c:v>
                </c:pt>
                <c:pt idx="11">
                  <c:v>1.0466851505686163</c:v>
                </c:pt>
                <c:pt idx="12">
                  <c:v>1.2577425014660097</c:v>
                </c:pt>
                <c:pt idx="13">
                  <c:v>1.6713052624339975</c:v>
                </c:pt>
                <c:pt idx="14">
                  <c:v>3.2420499094510595</c:v>
                </c:pt>
                <c:pt idx="15">
                  <c:v>1.6187182468326697</c:v>
                </c:pt>
                <c:pt idx="16">
                  <c:v>8.537175712443668</c:v>
                </c:pt>
                <c:pt idx="17">
                  <c:v>1.7326212155974536</c:v>
                </c:pt>
                <c:pt idx="18">
                  <c:v>93.549456127051798</c:v>
                </c:pt>
                <c:pt idx="19">
                  <c:v>3.6201529843828411</c:v>
                </c:pt>
                <c:pt idx="20">
                  <c:v>0.56091329327907913</c:v>
                </c:pt>
                <c:pt idx="21">
                  <c:v>1.1759253858890388</c:v>
                </c:pt>
                <c:pt idx="22">
                  <c:v>1.0742566283209563</c:v>
                </c:pt>
                <c:pt idx="23">
                  <c:v>0.56867278485097184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418544"/>
        <c:axId val="304863896"/>
      </c:barChart>
      <c:lineChart>
        <c:grouping val="standard"/>
        <c:varyColors val="0"/>
        <c:ser>
          <c:idx val="1"/>
          <c:order val="1"/>
          <c:tx>
            <c:strRef>
              <c:f>'GSRN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Dpto'!$N$7:$N$30</c:f>
              <c:strCache>
                <c:ptCount val="24"/>
                <c:pt idx="0">
                  <c:v>Cusco</c:v>
                </c:pt>
                <c:pt idx="1">
                  <c:v>Apurímac</c:v>
                </c:pt>
                <c:pt idx="2">
                  <c:v>Amazonas</c:v>
                </c:pt>
                <c:pt idx="3">
                  <c:v>Madre de Dios</c:v>
                </c:pt>
                <c:pt idx="4">
                  <c:v>Tumbes</c:v>
                </c:pt>
                <c:pt idx="5">
                  <c:v>Cajamarca</c:v>
                </c:pt>
                <c:pt idx="6">
                  <c:v>Huancavelica</c:v>
                </c:pt>
                <c:pt idx="7">
                  <c:v>Huánuco</c:v>
                </c:pt>
                <c:pt idx="8">
                  <c:v>Junín</c:v>
                </c:pt>
                <c:pt idx="9">
                  <c:v>Ucayali</c:v>
                </c:pt>
                <c:pt idx="10">
                  <c:v>Ica</c:v>
                </c:pt>
                <c:pt idx="11">
                  <c:v>Loreto</c:v>
                </c:pt>
                <c:pt idx="12">
                  <c:v>Ayacucho</c:v>
                </c:pt>
                <c:pt idx="13">
                  <c:v>Pasco</c:v>
                </c:pt>
                <c:pt idx="14">
                  <c:v>Puno</c:v>
                </c:pt>
                <c:pt idx="15">
                  <c:v>Piura</c:v>
                </c:pt>
                <c:pt idx="16">
                  <c:v>Lambayeque</c:v>
                </c:pt>
                <c:pt idx="17">
                  <c:v>Tacna</c:v>
                </c:pt>
                <c:pt idx="18">
                  <c:v>Lima</c:v>
                </c:pt>
                <c:pt idx="19">
                  <c:v>San Martín</c:v>
                </c:pt>
                <c:pt idx="20">
                  <c:v>La Libertad</c:v>
                </c:pt>
                <c:pt idx="21">
                  <c:v>Arequipa</c:v>
                </c:pt>
                <c:pt idx="22">
                  <c:v>Ancash</c:v>
                </c:pt>
                <c:pt idx="23">
                  <c:v>Moquegua</c:v>
                </c:pt>
              </c:strCache>
            </c:strRef>
          </c:cat>
          <c:val>
            <c:numRef>
              <c:f>'GSRN Dpto'!$P$7:$P$30</c:f>
              <c:numCache>
                <c:formatCode>0%</c:formatCode>
                <c:ptCount val="24"/>
                <c:pt idx="0">
                  <c:v>0.84719707682888945</c:v>
                </c:pt>
                <c:pt idx="1">
                  <c:v>0.84020709227915891</c:v>
                </c:pt>
                <c:pt idx="2">
                  <c:v>0.82746159199435265</c:v>
                </c:pt>
                <c:pt idx="3">
                  <c:v>0.78553223313586362</c:v>
                </c:pt>
                <c:pt idx="4">
                  <c:v>0.77454235451810471</c:v>
                </c:pt>
                <c:pt idx="5">
                  <c:v>0.77031961017986639</c:v>
                </c:pt>
                <c:pt idx="6">
                  <c:v>0.717156132169253</c:v>
                </c:pt>
                <c:pt idx="7">
                  <c:v>0.71080066990468704</c:v>
                </c:pt>
                <c:pt idx="8">
                  <c:v>0.71022611482581333</c:v>
                </c:pt>
                <c:pt idx="9">
                  <c:v>0.7090244312533075</c:v>
                </c:pt>
                <c:pt idx="10">
                  <c:v>0.68386721584531684</c:v>
                </c:pt>
                <c:pt idx="11">
                  <c:v>0.68345039972563404</c:v>
                </c:pt>
                <c:pt idx="12">
                  <c:v>0.67140832517443094</c:v>
                </c:pt>
                <c:pt idx="13">
                  <c:v>0.65823105733086529</c:v>
                </c:pt>
                <c:pt idx="14">
                  <c:v>0.63490292997728903</c:v>
                </c:pt>
                <c:pt idx="15">
                  <c:v>0.62375828601643091</c:v>
                </c:pt>
                <c:pt idx="16">
                  <c:v>0.62210623715114488</c:v>
                </c:pt>
                <c:pt idx="17">
                  <c:v>0.60793897512605422</c:v>
                </c:pt>
                <c:pt idx="18">
                  <c:v>0.59741032216761403</c:v>
                </c:pt>
                <c:pt idx="19">
                  <c:v>0.52842661557534976</c:v>
                </c:pt>
                <c:pt idx="20">
                  <c:v>0.52015305925012112</c:v>
                </c:pt>
                <c:pt idx="21">
                  <c:v>0.49408961820291181</c:v>
                </c:pt>
                <c:pt idx="22">
                  <c:v>0.39956832690455618</c:v>
                </c:pt>
                <c:pt idx="23">
                  <c:v>0.31216581911684288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865464"/>
        <c:axId val="304860760"/>
      </c:lineChart>
      <c:catAx>
        <c:axId val="30541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863896"/>
        <c:crosses val="autoZero"/>
        <c:auto val="1"/>
        <c:lblAlgn val="ctr"/>
        <c:lblOffset val="100"/>
        <c:noMultiLvlLbl val="0"/>
      </c:catAx>
      <c:valAx>
        <c:axId val="304863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5418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860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865464"/>
        <c:crosses val="max"/>
        <c:crossBetween val="between"/>
      </c:valAx>
      <c:catAx>
        <c:axId val="304865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860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Lambayeque</c:v>
                </c:pt>
                <c:pt idx="3">
                  <c:v>La Libertad</c:v>
                </c:pt>
                <c:pt idx="4">
                  <c:v>Tacna</c:v>
                </c:pt>
                <c:pt idx="5">
                  <c:v>Huancavelica</c:v>
                </c:pt>
                <c:pt idx="6">
                  <c:v>Piura</c:v>
                </c:pt>
                <c:pt idx="7">
                  <c:v>Ucayali</c:v>
                </c:pt>
                <c:pt idx="8">
                  <c:v>Loreto</c:v>
                </c:pt>
                <c:pt idx="9">
                  <c:v>Ica</c:v>
                </c:pt>
                <c:pt idx="10">
                  <c:v>Moquegua</c:v>
                </c:pt>
                <c:pt idx="11">
                  <c:v>Tumbes</c:v>
                </c:pt>
                <c:pt idx="12">
                  <c:v>Arequipa</c:v>
                </c:pt>
                <c:pt idx="13">
                  <c:v>Cusco</c:v>
                </c:pt>
                <c:pt idx="14">
                  <c:v>Ayacucho</c:v>
                </c:pt>
                <c:pt idx="15">
                  <c:v>San Martín</c:v>
                </c:pt>
                <c:pt idx="16">
                  <c:v>Huánuco</c:v>
                </c:pt>
                <c:pt idx="17">
                  <c:v>Pasco</c:v>
                </c:pt>
                <c:pt idx="18">
                  <c:v>Ancash</c:v>
                </c:pt>
                <c:pt idx="19">
                  <c:v>Junín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Puno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'GIRS Dpto'!$O$7:$O$31</c:f>
              <c:numCache>
                <c:formatCode>#,##0.0</c:formatCode>
                <c:ptCount val="25"/>
                <c:pt idx="0">
                  <c:v>102.45283568212962</c:v>
                </c:pt>
                <c:pt idx="1">
                  <c:v>456.87211399190772</c:v>
                </c:pt>
                <c:pt idx="2">
                  <c:v>46.533036611051855</c:v>
                </c:pt>
                <c:pt idx="3">
                  <c:v>24.482372164152203</c:v>
                </c:pt>
                <c:pt idx="4">
                  <c:v>7.9788841267710202</c:v>
                </c:pt>
                <c:pt idx="5">
                  <c:v>6.9989881820905753</c:v>
                </c:pt>
                <c:pt idx="6">
                  <c:v>46.889661214235197</c:v>
                </c:pt>
                <c:pt idx="7">
                  <c:v>12.564048030426521</c:v>
                </c:pt>
                <c:pt idx="8">
                  <c:v>16.973301374430317</c:v>
                </c:pt>
                <c:pt idx="9">
                  <c:v>25.78111626329455</c:v>
                </c:pt>
                <c:pt idx="10">
                  <c:v>1.9589666760197497</c:v>
                </c:pt>
                <c:pt idx="11">
                  <c:v>10.022810373955254</c:v>
                </c:pt>
                <c:pt idx="12">
                  <c:v>31.573679355472059</c:v>
                </c:pt>
                <c:pt idx="13">
                  <c:v>32.310477250173179</c:v>
                </c:pt>
                <c:pt idx="14">
                  <c:v>15.089258509720848</c:v>
                </c:pt>
                <c:pt idx="15">
                  <c:v>14.26326662761468</c:v>
                </c:pt>
                <c:pt idx="16">
                  <c:v>11.392222517962223</c:v>
                </c:pt>
                <c:pt idx="17">
                  <c:v>7.4771919923328118</c:v>
                </c:pt>
                <c:pt idx="18">
                  <c:v>14.16805744925572</c:v>
                </c:pt>
                <c:pt idx="19">
                  <c:v>26.795382507221507</c:v>
                </c:pt>
                <c:pt idx="20">
                  <c:v>9.1306353103957569</c:v>
                </c:pt>
                <c:pt idx="21">
                  <c:v>3.8622816349684603</c:v>
                </c:pt>
                <c:pt idx="22">
                  <c:v>14.164087072481504</c:v>
                </c:pt>
                <c:pt idx="23">
                  <c:v>4.6294128289338499</c:v>
                </c:pt>
                <c:pt idx="24">
                  <c:v>3.1556493373448511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867032"/>
        <c:axId val="304865856"/>
      </c:barChart>
      <c:lineChart>
        <c:grouping val="standard"/>
        <c:varyColors val="0"/>
        <c:ser>
          <c:idx val="1"/>
          <c:order val="1"/>
          <c:tx>
            <c:strRef>
              <c:f>'GIRS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Lambayeque</c:v>
                </c:pt>
                <c:pt idx="3">
                  <c:v>La Libertad</c:v>
                </c:pt>
                <c:pt idx="4">
                  <c:v>Tacna</c:v>
                </c:pt>
                <c:pt idx="5">
                  <c:v>Huancavelica</c:v>
                </c:pt>
                <c:pt idx="6">
                  <c:v>Piura</c:v>
                </c:pt>
                <c:pt idx="7">
                  <c:v>Ucayali</c:v>
                </c:pt>
                <c:pt idx="8">
                  <c:v>Loreto</c:v>
                </c:pt>
                <c:pt idx="9">
                  <c:v>Ica</c:v>
                </c:pt>
                <c:pt idx="10">
                  <c:v>Moquegua</c:v>
                </c:pt>
                <c:pt idx="11">
                  <c:v>Tumbes</c:v>
                </c:pt>
                <c:pt idx="12">
                  <c:v>Arequipa</c:v>
                </c:pt>
                <c:pt idx="13">
                  <c:v>Cusco</c:v>
                </c:pt>
                <c:pt idx="14">
                  <c:v>Ayacucho</c:v>
                </c:pt>
                <c:pt idx="15">
                  <c:v>San Martín</c:v>
                </c:pt>
                <c:pt idx="16">
                  <c:v>Huánuco</c:v>
                </c:pt>
                <c:pt idx="17">
                  <c:v>Pasco</c:v>
                </c:pt>
                <c:pt idx="18">
                  <c:v>Ancash</c:v>
                </c:pt>
                <c:pt idx="19">
                  <c:v>Junín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Puno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'GIRS Dpto'!$P$7:$P$31</c:f>
              <c:numCache>
                <c:formatCode>0%</c:formatCode>
                <c:ptCount val="25"/>
                <c:pt idx="0">
                  <c:v>0.88851270023833206</c:v>
                </c:pt>
                <c:pt idx="1">
                  <c:v>0.80261231204770855</c:v>
                </c:pt>
                <c:pt idx="2">
                  <c:v>0.7705278601173674</c:v>
                </c:pt>
                <c:pt idx="3">
                  <c:v>0.7555484118618806</c:v>
                </c:pt>
                <c:pt idx="4">
                  <c:v>0.7074524335086595</c:v>
                </c:pt>
                <c:pt idx="5">
                  <c:v>0.70562588961695594</c:v>
                </c:pt>
                <c:pt idx="6">
                  <c:v>0.70025160576268364</c:v>
                </c:pt>
                <c:pt idx="7">
                  <c:v>0.68981142593406075</c:v>
                </c:pt>
                <c:pt idx="8">
                  <c:v>0.68523561967083901</c:v>
                </c:pt>
                <c:pt idx="9">
                  <c:v>0.67382573146704794</c:v>
                </c:pt>
                <c:pt idx="10">
                  <c:v>0.67374147698053777</c:v>
                </c:pt>
                <c:pt idx="11">
                  <c:v>0.67313679851581043</c:v>
                </c:pt>
                <c:pt idx="12">
                  <c:v>0.64943350174755943</c:v>
                </c:pt>
                <c:pt idx="13">
                  <c:v>0.64357812139538928</c:v>
                </c:pt>
                <c:pt idx="14">
                  <c:v>0.63122689010271915</c:v>
                </c:pt>
                <c:pt idx="15">
                  <c:v>0.62788220421116858</c:v>
                </c:pt>
                <c:pt idx="16">
                  <c:v>0.62378170114531284</c:v>
                </c:pt>
                <c:pt idx="17">
                  <c:v>0.61241037307691426</c:v>
                </c:pt>
                <c:pt idx="18">
                  <c:v>0.60318456356383754</c:v>
                </c:pt>
                <c:pt idx="19">
                  <c:v>0.59691690320726842</c:v>
                </c:pt>
                <c:pt idx="20">
                  <c:v>0.57745982097813986</c:v>
                </c:pt>
                <c:pt idx="21">
                  <c:v>0.53255889055036953</c:v>
                </c:pt>
                <c:pt idx="22">
                  <c:v>0.49330624295627173</c:v>
                </c:pt>
                <c:pt idx="23">
                  <c:v>0.41217504302200636</c:v>
                </c:pt>
                <c:pt idx="24">
                  <c:v>0.3287830308000424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861544"/>
        <c:axId val="304868208"/>
      </c:lineChart>
      <c:catAx>
        <c:axId val="304867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865856"/>
        <c:crosses val="autoZero"/>
        <c:auto val="1"/>
        <c:lblAlgn val="ctr"/>
        <c:lblOffset val="100"/>
        <c:noMultiLvlLbl val="0"/>
      </c:catAx>
      <c:valAx>
        <c:axId val="3048658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867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8682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861544"/>
        <c:crosses val="max"/>
        <c:crossBetween val="between"/>
      </c:valAx>
      <c:catAx>
        <c:axId val="304861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8682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Dpto'!$N$7:$N$31</c:f>
              <c:strCache>
                <c:ptCount val="25"/>
                <c:pt idx="0">
                  <c:v>Huancavelica</c:v>
                </c:pt>
                <c:pt idx="1">
                  <c:v>Provincia Constitucional del Callao</c:v>
                </c:pt>
                <c:pt idx="2">
                  <c:v>Huánuco</c:v>
                </c:pt>
                <c:pt idx="3">
                  <c:v>Loreto</c:v>
                </c:pt>
                <c:pt idx="4">
                  <c:v>Lambayeque</c:v>
                </c:pt>
                <c:pt idx="5">
                  <c:v>Tacna</c:v>
                </c:pt>
                <c:pt idx="6">
                  <c:v>Ucayali</c:v>
                </c:pt>
                <c:pt idx="7">
                  <c:v>Cusco</c:v>
                </c:pt>
                <c:pt idx="8">
                  <c:v>Madre de Dios</c:v>
                </c:pt>
                <c:pt idx="9">
                  <c:v>Piura</c:v>
                </c:pt>
                <c:pt idx="10">
                  <c:v>Cajamarca</c:v>
                </c:pt>
                <c:pt idx="11">
                  <c:v>Junín</c:v>
                </c:pt>
                <c:pt idx="12">
                  <c:v>Amazonas</c:v>
                </c:pt>
                <c:pt idx="13">
                  <c:v>Lima</c:v>
                </c:pt>
                <c:pt idx="14">
                  <c:v>Tumbes</c:v>
                </c:pt>
                <c:pt idx="15">
                  <c:v>Apurímac</c:v>
                </c:pt>
                <c:pt idx="16">
                  <c:v>Ancash</c:v>
                </c:pt>
                <c:pt idx="17">
                  <c:v>Ica</c:v>
                </c:pt>
                <c:pt idx="18">
                  <c:v>San Martín</c:v>
                </c:pt>
                <c:pt idx="19">
                  <c:v>Puno</c:v>
                </c:pt>
                <c:pt idx="20">
                  <c:v>Ayacucho</c:v>
                </c:pt>
                <c:pt idx="21">
                  <c:v>Arequipa</c:v>
                </c:pt>
                <c:pt idx="22">
                  <c:v>Pasco</c:v>
                </c:pt>
                <c:pt idx="23">
                  <c:v>Moquegua</c:v>
                </c:pt>
                <c:pt idx="24">
                  <c:v>La Libertad</c:v>
                </c:pt>
              </c:strCache>
            </c:strRef>
          </c:cat>
          <c:val>
            <c:numRef>
              <c:f>'MSA Dpto'!$O$7:$O$31</c:f>
              <c:numCache>
                <c:formatCode>#,##0.0</c:formatCode>
                <c:ptCount val="25"/>
                <c:pt idx="0">
                  <c:v>2.902223465938699</c:v>
                </c:pt>
                <c:pt idx="1">
                  <c:v>3.4277882790294321</c:v>
                </c:pt>
                <c:pt idx="2">
                  <c:v>0.80550917594844018</c:v>
                </c:pt>
                <c:pt idx="3">
                  <c:v>0.6925308829828356</c:v>
                </c:pt>
                <c:pt idx="4">
                  <c:v>1.2271025175951236</c:v>
                </c:pt>
                <c:pt idx="5">
                  <c:v>2.1646169170292233</c:v>
                </c:pt>
                <c:pt idx="6">
                  <c:v>0.4180219536275549</c:v>
                </c:pt>
                <c:pt idx="7">
                  <c:v>25.939735362229012</c:v>
                </c:pt>
                <c:pt idx="8">
                  <c:v>0.3763685488429005</c:v>
                </c:pt>
                <c:pt idx="9">
                  <c:v>2.9895225725576342</c:v>
                </c:pt>
                <c:pt idx="10">
                  <c:v>3.3344140735704091</c:v>
                </c:pt>
                <c:pt idx="11">
                  <c:v>1.0115243805277749</c:v>
                </c:pt>
                <c:pt idx="12">
                  <c:v>1.0985822250098525</c:v>
                </c:pt>
                <c:pt idx="13">
                  <c:v>11.601873062077219</c:v>
                </c:pt>
                <c:pt idx="14">
                  <c:v>0.94746496440195938</c:v>
                </c:pt>
                <c:pt idx="15">
                  <c:v>2.3538774037592489</c:v>
                </c:pt>
                <c:pt idx="16">
                  <c:v>0.99032138177787421</c:v>
                </c:pt>
                <c:pt idx="17">
                  <c:v>0.87576630554004453</c:v>
                </c:pt>
                <c:pt idx="18">
                  <c:v>0.46239015987052939</c:v>
                </c:pt>
                <c:pt idx="19">
                  <c:v>7.1187113667992197</c:v>
                </c:pt>
                <c:pt idx="20">
                  <c:v>1.0824033190278528</c:v>
                </c:pt>
                <c:pt idx="21">
                  <c:v>1.4618114250132923</c:v>
                </c:pt>
                <c:pt idx="22">
                  <c:v>0.76570151231270445</c:v>
                </c:pt>
                <c:pt idx="23">
                  <c:v>0.47640302564992654</c:v>
                </c:pt>
                <c:pt idx="24">
                  <c:v>1.3141067384507497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861152"/>
        <c:axId val="304862328"/>
      </c:barChart>
      <c:lineChart>
        <c:grouping val="standard"/>
        <c:varyColors val="0"/>
        <c:ser>
          <c:idx val="1"/>
          <c:order val="1"/>
          <c:tx>
            <c:strRef>
              <c:f>'MSA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Dpto'!$N$7:$N$31</c:f>
              <c:strCache>
                <c:ptCount val="25"/>
                <c:pt idx="0">
                  <c:v>Huancavelica</c:v>
                </c:pt>
                <c:pt idx="1">
                  <c:v>Provincia Constitucional del Callao</c:v>
                </c:pt>
                <c:pt idx="2">
                  <c:v>Huánuco</c:v>
                </c:pt>
                <c:pt idx="3">
                  <c:v>Loreto</c:v>
                </c:pt>
                <c:pt idx="4">
                  <c:v>Lambayeque</c:v>
                </c:pt>
                <c:pt idx="5">
                  <c:v>Tacna</c:v>
                </c:pt>
                <c:pt idx="6">
                  <c:v>Ucayali</c:v>
                </c:pt>
                <c:pt idx="7">
                  <c:v>Cusco</c:v>
                </c:pt>
                <c:pt idx="8">
                  <c:v>Madre de Dios</c:v>
                </c:pt>
                <c:pt idx="9">
                  <c:v>Piura</c:v>
                </c:pt>
                <c:pt idx="10">
                  <c:v>Cajamarca</c:v>
                </c:pt>
                <c:pt idx="11">
                  <c:v>Junín</c:v>
                </c:pt>
                <c:pt idx="12">
                  <c:v>Amazonas</c:v>
                </c:pt>
                <c:pt idx="13">
                  <c:v>Lima</c:v>
                </c:pt>
                <c:pt idx="14">
                  <c:v>Tumbes</c:v>
                </c:pt>
                <c:pt idx="15">
                  <c:v>Apurímac</c:v>
                </c:pt>
                <c:pt idx="16">
                  <c:v>Ancash</c:v>
                </c:pt>
                <c:pt idx="17">
                  <c:v>Ica</c:v>
                </c:pt>
                <c:pt idx="18">
                  <c:v>San Martín</c:v>
                </c:pt>
                <c:pt idx="19">
                  <c:v>Puno</c:v>
                </c:pt>
                <c:pt idx="20">
                  <c:v>Ayacucho</c:v>
                </c:pt>
                <c:pt idx="21">
                  <c:v>Arequipa</c:v>
                </c:pt>
                <c:pt idx="22">
                  <c:v>Pasco</c:v>
                </c:pt>
                <c:pt idx="23">
                  <c:v>Moquegua</c:v>
                </c:pt>
                <c:pt idx="24">
                  <c:v>La Libertad</c:v>
                </c:pt>
              </c:strCache>
            </c:strRef>
          </c:cat>
          <c:val>
            <c:numRef>
              <c:f>'MSA Dpto'!$P$7:$P$31</c:f>
              <c:numCache>
                <c:formatCode>0%</c:formatCode>
                <c:ptCount val="25"/>
                <c:pt idx="0">
                  <c:v>0.88783637473070187</c:v>
                </c:pt>
                <c:pt idx="1">
                  <c:v>0.86966350697218198</c:v>
                </c:pt>
                <c:pt idx="2">
                  <c:v>0.86382607421896229</c:v>
                </c:pt>
                <c:pt idx="3">
                  <c:v>0.84698338516864979</c:v>
                </c:pt>
                <c:pt idx="4">
                  <c:v>0.82989546192310237</c:v>
                </c:pt>
                <c:pt idx="5">
                  <c:v>0.82307892728672916</c:v>
                </c:pt>
                <c:pt idx="6">
                  <c:v>0.81274731812828072</c:v>
                </c:pt>
                <c:pt idx="7">
                  <c:v>0.81220776894454072</c:v>
                </c:pt>
                <c:pt idx="8">
                  <c:v>0.80378894899208431</c:v>
                </c:pt>
                <c:pt idx="9">
                  <c:v>0.8006861215072214</c:v>
                </c:pt>
                <c:pt idx="10">
                  <c:v>0.78723461248275539</c:v>
                </c:pt>
                <c:pt idx="11">
                  <c:v>0.77256883871364446</c:v>
                </c:pt>
                <c:pt idx="12">
                  <c:v>0.75570310211295744</c:v>
                </c:pt>
                <c:pt idx="13">
                  <c:v>0.73673543015940446</c:v>
                </c:pt>
                <c:pt idx="14">
                  <c:v>0.72171970219255455</c:v>
                </c:pt>
                <c:pt idx="15">
                  <c:v>0.70331108369008632</c:v>
                </c:pt>
                <c:pt idx="16">
                  <c:v>0.59810720145738261</c:v>
                </c:pt>
                <c:pt idx="17">
                  <c:v>0.59687965749324379</c:v>
                </c:pt>
                <c:pt idx="18">
                  <c:v>0.59400657207047225</c:v>
                </c:pt>
                <c:pt idx="19">
                  <c:v>0.58930807979179223</c:v>
                </c:pt>
                <c:pt idx="20">
                  <c:v>0.56765465003277893</c:v>
                </c:pt>
                <c:pt idx="21">
                  <c:v>0.56535592819026115</c:v>
                </c:pt>
                <c:pt idx="22">
                  <c:v>0.52724459798295387</c:v>
                </c:pt>
                <c:pt idx="23">
                  <c:v>0.49699398337514206</c:v>
                </c:pt>
                <c:pt idx="24">
                  <c:v>0.43286785869717009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863112"/>
        <c:axId val="304862720"/>
      </c:lineChart>
      <c:catAx>
        <c:axId val="3048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862328"/>
        <c:crosses val="autoZero"/>
        <c:auto val="1"/>
        <c:lblAlgn val="ctr"/>
        <c:lblOffset val="100"/>
        <c:noMultiLvlLbl val="0"/>
      </c:catAx>
      <c:valAx>
        <c:axId val="3048623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8611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8627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863112"/>
        <c:crosses val="max"/>
        <c:crossBetween val="between"/>
      </c:valAx>
      <c:catAx>
        <c:axId val="304863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8627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Dpto'!$N$7:$N$31</c:f>
              <c:strCache>
                <c:ptCount val="25"/>
                <c:pt idx="0">
                  <c:v>Ica</c:v>
                </c:pt>
                <c:pt idx="1">
                  <c:v>Amazonas</c:v>
                </c:pt>
                <c:pt idx="2">
                  <c:v>La Libertad</c:v>
                </c:pt>
                <c:pt idx="3">
                  <c:v>Ancash</c:v>
                </c:pt>
                <c:pt idx="4">
                  <c:v>San Martín</c:v>
                </c:pt>
                <c:pt idx="5">
                  <c:v>Tumbes</c:v>
                </c:pt>
                <c:pt idx="6">
                  <c:v>Lambayeque</c:v>
                </c:pt>
                <c:pt idx="7">
                  <c:v>Cajamarca</c:v>
                </c:pt>
                <c:pt idx="8">
                  <c:v>Piura</c:v>
                </c:pt>
                <c:pt idx="9">
                  <c:v>Apurímac</c:v>
                </c:pt>
                <c:pt idx="10">
                  <c:v>Cusco</c:v>
                </c:pt>
                <c:pt idx="11">
                  <c:v>Provincia Constitucional del Callao</c:v>
                </c:pt>
                <c:pt idx="12">
                  <c:v>Ucayali</c:v>
                </c:pt>
                <c:pt idx="13">
                  <c:v>Madre de Dios</c:v>
                </c:pt>
                <c:pt idx="14">
                  <c:v>Ayacucho</c:v>
                </c:pt>
                <c:pt idx="15">
                  <c:v>Lima</c:v>
                </c:pt>
                <c:pt idx="16">
                  <c:v>Puno</c:v>
                </c:pt>
                <c:pt idx="17">
                  <c:v>Tacna</c:v>
                </c:pt>
                <c:pt idx="18">
                  <c:v>Huancavelica</c:v>
                </c:pt>
                <c:pt idx="19">
                  <c:v>Pasco</c:v>
                </c:pt>
                <c:pt idx="20">
                  <c:v>Huánuco</c:v>
                </c:pt>
                <c:pt idx="21">
                  <c:v>Moquegua</c:v>
                </c:pt>
                <c:pt idx="22">
                  <c:v>Junín</c:v>
                </c:pt>
                <c:pt idx="23">
                  <c:v>Arequipa</c:v>
                </c:pt>
                <c:pt idx="24">
                  <c:v>Loreto</c:v>
                </c:pt>
              </c:strCache>
            </c:strRef>
          </c:cat>
          <c:val>
            <c:numRef>
              <c:f>'MSV Dpto'!$O$7:$O$31</c:f>
              <c:numCache>
                <c:formatCode>#,##0.0</c:formatCode>
                <c:ptCount val="25"/>
                <c:pt idx="0">
                  <c:v>8.4097246771977332</c:v>
                </c:pt>
                <c:pt idx="1">
                  <c:v>2.2642937105313488</c:v>
                </c:pt>
                <c:pt idx="2">
                  <c:v>5.5328276396287297</c:v>
                </c:pt>
                <c:pt idx="3">
                  <c:v>5.6331081354845427</c:v>
                </c:pt>
                <c:pt idx="4">
                  <c:v>0.91586327222988939</c:v>
                </c:pt>
                <c:pt idx="5">
                  <c:v>0.80374914812264264</c:v>
                </c:pt>
                <c:pt idx="6">
                  <c:v>2.2000890923793044</c:v>
                </c:pt>
                <c:pt idx="7">
                  <c:v>3.0107301645284679</c:v>
                </c:pt>
                <c:pt idx="8">
                  <c:v>5.2926580977687223</c:v>
                </c:pt>
                <c:pt idx="9">
                  <c:v>1.328452583451041</c:v>
                </c:pt>
                <c:pt idx="10">
                  <c:v>10.070533149189993</c:v>
                </c:pt>
                <c:pt idx="11">
                  <c:v>13.919541032648132</c:v>
                </c:pt>
                <c:pt idx="12">
                  <c:v>0.60862585146498915</c:v>
                </c:pt>
                <c:pt idx="13">
                  <c:v>0.25691282226802481</c:v>
                </c:pt>
                <c:pt idx="14">
                  <c:v>5.2309889285503264</c:v>
                </c:pt>
                <c:pt idx="15">
                  <c:v>18.225393350370314</c:v>
                </c:pt>
                <c:pt idx="16">
                  <c:v>1.1151494351116704</c:v>
                </c:pt>
                <c:pt idx="17">
                  <c:v>3.0862295598163381</c:v>
                </c:pt>
                <c:pt idx="18">
                  <c:v>3.1212806966287499</c:v>
                </c:pt>
                <c:pt idx="19">
                  <c:v>0.75609192156730642</c:v>
                </c:pt>
                <c:pt idx="20">
                  <c:v>3.1374795100673616</c:v>
                </c:pt>
                <c:pt idx="21">
                  <c:v>3.585281195462577</c:v>
                </c:pt>
                <c:pt idx="22">
                  <c:v>2.5437700300505606</c:v>
                </c:pt>
                <c:pt idx="23">
                  <c:v>6.2074015936729658</c:v>
                </c:pt>
                <c:pt idx="24">
                  <c:v>0.51327939277412593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863504"/>
        <c:axId val="304864288"/>
      </c:barChart>
      <c:lineChart>
        <c:grouping val="standard"/>
        <c:varyColors val="0"/>
        <c:ser>
          <c:idx val="1"/>
          <c:order val="1"/>
          <c:tx>
            <c:strRef>
              <c:f>'MSV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Dpto'!$N$7:$N$31</c:f>
              <c:strCache>
                <c:ptCount val="25"/>
                <c:pt idx="0">
                  <c:v>Ica</c:v>
                </c:pt>
                <c:pt idx="1">
                  <c:v>Amazonas</c:v>
                </c:pt>
                <c:pt idx="2">
                  <c:v>La Libertad</c:v>
                </c:pt>
                <c:pt idx="3">
                  <c:v>Ancash</c:v>
                </c:pt>
                <c:pt idx="4">
                  <c:v>San Martín</c:v>
                </c:pt>
                <c:pt idx="5">
                  <c:v>Tumbes</c:v>
                </c:pt>
                <c:pt idx="6">
                  <c:v>Lambayeque</c:v>
                </c:pt>
                <c:pt idx="7">
                  <c:v>Cajamarca</c:v>
                </c:pt>
                <c:pt idx="8">
                  <c:v>Piura</c:v>
                </c:pt>
                <c:pt idx="9">
                  <c:v>Apurímac</c:v>
                </c:pt>
                <c:pt idx="10">
                  <c:v>Cusco</c:v>
                </c:pt>
                <c:pt idx="11">
                  <c:v>Provincia Constitucional del Callao</c:v>
                </c:pt>
                <c:pt idx="12">
                  <c:v>Ucayali</c:v>
                </c:pt>
                <c:pt idx="13">
                  <c:v>Madre de Dios</c:v>
                </c:pt>
                <c:pt idx="14">
                  <c:v>Ayacucho</c:v>
                </c:pt>
                <c:pt idx="15">
                  <c:v>Lima</c:v>
                </c:pt>
                <c:pt idx="16">
                  <c:v>Puno</c:v>
                </c:pt>
                <c:pt idx="17">
                  <c:v>Tacna</c:v>
                </c:pt>
                <c:pt idx="18">
                  <c:v>Huancavelica</c:v>
                </c:pt>
                <c:pt idx="19">
                  <c:v>Pasco</c:v>
                </c:pt>
                <c:pt idx="20">
                  <c:v>Huánuco</c:v>
                </c:pt>
                <c:pt idx="21">
                  <c:v>Moquegua</c:v>
                </c:pt>
                <c:pt idx="22">
                  <c:v>Junín</c:v>
                </c:pt>
                <c:pt idx="23">
                  <c:v>Arequipa</c:v>
                </c:pt>
                <c:pt idx="24">
                  <c:v>Loreto</c:v>
                </c:pt>
              </c:strCache>
            </c:strRef>
          </c:cat>
          <c:val>
            <c:numRef>
              <c:f>'MSV Dpto'!$P$7:$P$31</c:f>
              <c:numCache>
                <c:formatCode>0%</c:formatCode>
                <c:ptCount val="25"/>
                <c:pt idx="0">
                  <c:v>0.90582042359076309</c:v>
                </c:pt>
                <c:pt idx="1">
                  <c:v>0.89586866248464814</c:v>
                </c:pt>
                <c:pt idx="2">
                  <c:v>0.88296265295194953</c:v>
                </c:pt>
                <c:pt idx="3">
                  <c:v>0.88123944589899739</c:v>
                </c:pt>
                <c:pt idx="4">
                  <c:v>0.87475586964754237</c:v>
                </c:pt>
                <c:pt idx="5">
                  <c:v>0.86497930302518988</c:v>
                </c:pt>
                <c:pt idx="6">
                  <c:v>0.84210809871530323</c:v>
                </c:pt>
                <c:pt idx="7">
                  <c:v>0.8392754111322448</c:v>
                </c:pt>
                <c:pt idx="8">
                  <c:v>0.83092511155238291</c:v>
                </c:pt>
                <c:pt idx="9">
                  <c:v>0.83009142482205134</c:v>
                </c:pt>
                <c:pt idx="10">
                  <c:v>0.82434688491056751</c:v>
                </c:pt>
                <c:pt idx="11">
                  <c:v>0.82292864971272106</c:v>
                </c:pt>
                <c:pt idx="12">
                  <c:v>0.80668789749824599</c:v>
                </c:pt>
                <c:pt idx="13">
                  <c:v>0.79864719296213638</c:v>
                </c:pt>
                <c:pt idx="14">
                  <c:v>0.79097499230726831</c:v>
                </c:pt>
                <c:pt idx="15">
                  <c:v>0.77669349942540078</c:v>
                </c:pt>
                <c:pt idx="16">
                  <c:v>0.77321782275207185</c:v>
                </c:pt>
                <c:pt idx="17">
                  <c:v>0.76763210319440001</c:v>
                </c:pt>
                <c:pt idx="18">
                  <c:v>0.7472484521614271</c:v>
                </c:pt>
                <c:pt idx="19">
                  <c:v>0.74076620945979277</c:v>
                </c:pt>
                <c:pt idx="20">
                  <c:v>0.73817992934304055</c:v>
                </c:pt>
                <c:pt idx="21">
                  <c:v>0.73051004254608665</c:v>
                </c:pt>
                <c:pt idx="22">
                  <c:v>0.64772346380315804</c:v>
                </c:pt>
                <c:pt idx="23">
                  <c:v>0.63531426869106977</c:v>
                </c:pt>
                <c:pt idx="24">
                  <c:v>0.50095538924335026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865072"/>
        <c:axId val="304866640"/>
      </c:lineChart>
      <c:catAx>
        <c:axId val="30486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864288"/>
        <c:crosses val="autoZero"/>
        <c:auto val="1"/>
        <c:lblAlgn val="ctr"/>
        <c:lblOffset val="100"/>
        <c:noMultiLvlLbl val="0"/>
      </c:catAx>
      <c:valAx>
        <c:axId val="304864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863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866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865072"/>
        <c:crosses val="max"/>
        <c:crossBetween val="between"/>
      </c:valAx>
      <c:catAx>
        <c:axId val="30486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866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Dpto'!$N$7:$N$31</c:f>
              <c:strCache>
                <c:ptCount val="25"/>
                <c:pt idx="0">
                  <c:v>Huancavelica</c:v>
                </c:pt>
                <c:pt idx="1">
                  <c:v>Apurímac</c:v>
                </c:pt>
                <c:pt idx="2">
                  <c:v>Tacna</c:v>
                </c:pt>
                <c:pt idx="3">
                  <c:v>Amazonas</c:v>
                </c:pt>
                <c:pt idx="4">
                  <c:v>Pasco</c:v>
                </c:pt>
                <c:pt idx="5">
                  <c:v>Cusco</c:v>
                </c:pt>
                <c:pt idx="6">
                  <c:v>San Martín</c:v>
                </c:pt>
                <c:pt idx="7">
                  <c:v>Ayacucho</c:v>
                </c:pt>
                <c:pt idx="8">
                  <c:v>Lima</c:v>
                </c:pt>
                <c:pt idx="9">
                  <c:v>Ucayali</c:v>
                </c:pt>
                <c:pt idx="10">
                  <c:v>Ica</c:v>
                </c:pt>
                <c:pt idx="11">
                  <c:v>Loreto</c:v>
                </c:pt>
                <c:pt idx="12">
                  <c:v>Ancash</c:v>
                </c:pt>
                <c:pt idx="13">
                  <c:v>Puno</c:v>
                </c:pt>
                <c:pt idx="14">
                  <c:v>Arequipa</c:v>
                </c:pt>
                <c:pt idx="15">
                  <c:v>La Libertad</c:v>
                </c:pt>
                <c:pt idx="16">
                  <c:v>Tumbes</c:v>
                </c:pt>
                <c:pt idx="17">
                  <c:v>Provincia Constitucional del Callao</c:v>
                </c:pt>
                <c:pt idx="18">
                  <c:v>Moquegua</c:v>
                </c:pt>
                <c:pt idx="19">
                  <c:v>Lambayeque</c:v>
                </c:pt>
                <c:pt idx="20">
                  <c:v>Madre de Dios</c:v>
                </c:pt>
                <c:pt idx="21">
                  <c:v>Junín</c:v>
                </c:pt>
                <c:pt idx="22">
                  <c:v>Cajamarca</c:v>
                </c:pt>
                <c:pt idx="23">
                  <c:v>Piura</c:v>
                </c:pt>
                <c:pt idx="24">
                  <c:v>Huánuco</c:v>
                </c:pt>
              </c:strCache>
            </c:strRef>
          </c:cat>
          <c:val>
            <c:numRef>
              <c:f>'MIA Dpto'!$O$7:$O$31</c:f>
              <c:numCache>
                <c:formatCode>#,##0.0</c:formatCode>
                <c:ptCount val="25"/>
                <c:pt idx="0">
                  <c:v>0.76780986726475142</c:v>
                </c:pt>
                <c:pt idx="1">
                  <c:v>1.4828070566342064</c:v>
                </c:pt>
                <c:pt idx="2">
                  <c:v>0.80149101809382217</c:v>
                </c:pt>
                <c:pt idx="3">
                  <c:v>0.63340834075787411</c:v>
                </c:pt>
                <c:pt idx="4">
                  <c:v>2.5422216690027737</c:v>
                </c:pt>
                <c:pt idx="5">
                  <c:v>5.9726783112635689</c:v>
                </c:pt>
                <c:pt idx="6">
                  <c:v>1.7861284385347052</c:v>
                </c:pt>
                <c:pt idx="7">
                  <c:v>1.5631072699473456</c:v>
                </c:pt>
                <c:pt idx="8">
                  <c:v>8.1343566079582175</c:v>
                </c:pt>
                <c:pt idx="9">
                  <c:v>0.18620701586721441</c:v>
                </c:pt>
                <c:pt idx="10">
                  <c:v>0.27035579807083032</c:v>
                </c:pt>
                <c:pt idx="11">
                  <c:v>0.82550840117121982</c:v>
                </c:pt>
                <c:pt idx="12">
                  <c:v>0.28677671220290418</c:v>
                </c:pt>
                <c:pt idx="13">
                  <c:v>1.0676491119177545</c:v>
                </c:pt>
                <c:pt idx="14">
                  <c:v>0.26477623360318603</c:v>
                </c:pt>
                <c:pt idx="15">
                  <c:v>0.91733803166985328</c:v>
                </c:pt>
                <c:pt idx="16">
                  <c:v>5.9098779447127131E-2</c:v>
                </c:pt>
                <c:pt idx="17">
                  <c:v>0.86632859069767387</c:v>
                </c:pt>
                <c:pt idx="18">
                  <c:v>0.14614613976394319</c:v>
                </c:pt>
                <c:pt idx="19">
                  <c:v>0.20951510252096467</c:v>
                </c:pt>
                <c:pt idx="20">
                  <c:v>7.4255489426719737E-2</c:v>
                </c:pt>
                <c:pt idx="21">
                  <c:v>0.20005467035177887</c:v>
                </c:pt>
                <c:pt idx="22">
                  <c:v>0.27074725723030363</c:v>
                </c:pt>
                <c:pt idx="23">
                  <c:v>0.2796979719579869</c:v>
                </c:pt>
                <c:pt idx="24">
                  <c:v>9.3969329578345029E-2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867816"/>
        <c:axId val="307818456"/>
      </c:barChart>
      <c:lineChart>
        <c:grouping val="standard"/>
        <c:varyColors val="0"/>
        <c:ser>
          <c:idx val="1"/>
          <c:order val="1"/>
          <c:tx>
            <c:strRef>
              <c:f>'MIA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Dpto'!$N$7:$N$31</c:f>
              <c:strCache>
                <c:ptCount val="25"/>
                <c:pt idx="0">
                  <c:v>Huancavelica</c:v>
                </c:pt>
                <c:pt idx="1">
                  <c:v>Apurímac</c:v>
                </c:pt>
                <c:pt idx="2">
                  <c:v>Tacna</c:v>
                </c:pt>
                <c:pt idx="3">
                  <c:v>Amazonas</c:v>
                </c:pt>
                <c:pt idx="4">
                  <c:v>Pasco</c:v>
                </c:pt>
                <c:pt idx="5">
                  <c:v>Cusco</c:v>
                </c:pt>
                <c:pt idx="6">
                  <c:v>San Martín</c:v>
                </c:pt>
                <c:pt idx="7">
                  <c:v>Ayacucho</c:v>
                </c:pt>
                <c:pt idx="8">
                  <c:v>Lima</c:v>
                </c:pt>
                <c:pt idx="9">
                  <c:v>Ucayali</c:v>
                </c:pt>
                <c:pt idx="10">
                  <c:v>Ica</c:v>
                </c:pt>
                <c:pt idx="11">
                  <c:v>Loreto</c:v>
                </c:pt>
                <c:pt idx="12">
                  <c:v>Ancash</c:v>
                </c:pt>
                <c:pt idx="13">
                  <c:v>Puno</c:v>
                </c:pt>
                <c:pt idx="14">
                  <c:v>Arequipa</c:v>
                </c:pt>
                <c:pt idx="15">
                  <c:v>La Libertad</c:v>
                </c:pt>
                <c:pt idx="16">
                  <c:v>Tumbes</c:v>
                </c:pt>
                <c:pt idx="17">
                  <c:v>Provincia Constitucional del Callao</c:v>
                </c:pt>
                <c:pt idx="18">
                  <c:v>Moquegua</c:v>
                </c:pt>
                <c:pt idx="19">
                  <c:v>Lambayeque</c:v>
                </c:pt>
                <c:pt idx="20">
                  <c:v>Madre de Dios</c:v>
                </c:pt>
                <c:pt idx="21">
                  <c:v>Junín</c:v>
                </c:pt>
                <c:pt idx="22">
                  <c:v>Cajamarca</c:v>
                </c:pt>
                <c:pt idx="23">
                  <c:v>Piura</c:v>
                </c:pt>
                <c:pt idx="24">
                  <c:v>Huánuco</c:v>
                </c:pt>
              </c:strCache>
            </c:strRef>
          </c:cat>
          <c:val>
            <c:numRef>
              <c:f>'MIA Dpto'!$P$7:$P$31</c:f>
              <c:numCache>
                <c:formatCode>0%</c:formatCode>
                <c:ptCount val="25"/>
                <c:pt idx="0">
                  <c:v>0.84359878182380177</c:v>
                </c:pt>
                <c:pt idx="1">
                  <c:v>0.80817009677731255</c:v>
                </c:pt>
                <c:pt idx="2">
                  <c:v>0.79979624984041053</c:v>
                </c:pt>
                <c:pt idx="3">
                  <c:v>0.77329416137373785</c:v>
                </c:pt>
                <c:pt idx="4">
                  <c:v>0.76898649309296596</c:v>
                </c:pt>
                <c:pt idx="5">
                  <c:v>0.75581221683368727</c:v>
                </c:pt>
                <c:pt idx="6">
                  <c:v>0.74998727235248774</c:v>
                </c:pt>
                <c:pt idx="7">
                  <c:v>0.74487878320384815</c:v>
                </c:pt>
                <c:pt idx="8">
                  <c:v>0.71670234525654586</c:v>
                </c:pt>
                <c:pt idx="9">
                  <c:v>0.68526736515872222</c:v>
                </c:pt>
                <c:pt idx="10">
                  <c:v>0.62571932009209186</c:v>
                </c:pt>
                <c:pt idx="11">
                  <c:v>0.61091661067300052</c:v>
                </c:pt>
                <c:pt idx="12">
                  <c:v>0.56038767633792508</c:v>
                </c:pt>
                <c:pt idx="13">
                  <c:v>0.55648634957251897</c:v>
                </c:pt>
                <c:pt idx="14">
                  <c:v>0.555488211816064</c:v>
                </c:pt>
                <c:pt idx="15">
                  <c:v>0.53495242991168857</c:v>
                </c:pt>
                <c:pt idx="16">
                  <c:v>0.53355584347917306</c:v>
                </c:pt>
                <c:pt idx="17">
                  <c:v>0.52114692495423576</c:v>
                </c:pt>
                <c:pt idx="18">
                  <c:v>0.50069080973912417</c:v>
                </c:pt>
                <c:pt idx="19">
                  <c:v>0.45854585242008239</c:v>
                </c:pt>
                <c:pt idx="20">
                  <c:v>0.43511030433038828</c:v>
                </c:pt>
                <c:pt idx="21">
                  <c:v>0.42868551728583137</c:v>
                </c:pt>
                <c:pt idx="22">
                  <c:v>0.42558880745947814</c:v>
                </c:pt>
                <c:pt idx="23">
                  <c:v>0.42095864274542716</c:v>
                </c:pt>
                <c:pt idx="24">
                  <c:v>0.40850901872949208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820416"/>
        <c:axId val="307820808"/>
      </c:lineChart>
      <c:catAx>
        <c:axId val="30486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7818456"/>
        <c:crosses val="autoZero"/>
        <c:auto val="1"/>
        <c:lblAlgn val="ctr"/>
        <c:lblOffset val="100"/>
        <c:noMultiLvlLbl val="0"/>
      </c:catAx>
      <c:valAx>
        <c:axId val="3078184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867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78208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7820416"/>
        <c:crosses val="max"/>
        <c:crossBetween val="between"/>
      </c:valAx>
      <c:catAx>
        <c:axId val="30782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78208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La Libertad</c:v>
                </c:pt>
                <c:pt idx="2">
                  <c:v>Ucayali</c:v>
                </c:pt>
                <c:pt idx="3">
                  <c:v>Puno</c:v>
                </c:pt>
                <c:pt idx="4">
                  <c:v>Tacna</c:v>
                </c:pt>
                <c:pt idx="5">
                  <c:v>Huánuco</c:v>
                </c:pt>
                <c:pt idx="6">
                  <c:v>Huancavelica</c:v>
                </c:pt>
                <c:pt idx="7">
                  <c:v>Moquegua</c:v>
                </c:pt>
                <c:pt idx="8">
                  <c:v>Ica</c:v>
                </c:pt>
                <c:pt idx="9">
                  <c:v>San Martín</c:v>
                </c:pt>
                <c:pt idx="10">
                  <c:v>Cusco</c:v>
                </c:pt>
                <c:pt idx="11">
                  <c:v>Amazonas</c:v>
                </c:pt>
                <c:pt idx="12">
                  <c:v>Lima</c:v>
                </c:pt>
                <c:pt idx="13">
                  <c:v>Junín</c:v>
                </c:pt>
                <c:pt idx="14">
                  <c:v>Tumbes</c:v>
                </c:pt>
                <c:pt idx="15">
                  <c:v>Ancash</c:v>
                </c:pt>
                <c:pt idx="16">
                  <c:v>Apurímac</c:v>
                </c:pt>
                <c:pt idx="17">
                  <c:v>Ayacucho</c:v>
                </c:pt>
                <c:pt idx="18">
                  <c:v>Madre de Dios</c:v>
                </c:pt>
                <c:pt idx="19">
                  <c:v>Cajamarca</c:v>
                </c:pt>
                <c:pt idx="20">
                  <c:v>Arequipa</c:v>
                </c:pt>
                <c:pt idx="21">
                  <c:v>Piura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Dpto'!$O$7:$O$30</c:f>
              <c:numCache>
                <c:formatCode>#,##0.0</c:formatCode>
                <c:ptCount val="24"/>
                <c:pt idx="0">
                  <c:v>128.91196467257083</c:v>
                </c:pt>
                <c:pt idx="1">
                  <c:v>410.32665943648743</c:v>
                </c:pt>
                <c:pt idx="2">
                  <c:v>1.1512082980703093</c:v>
                </c:pt>
                <c:pt idx="3">
                  <c:v>63.101988054149686</c:v>
                </c:pt>
                <c:pt idx="4">
                  <c:v>24.91039045306848</c:v>
                </c:pt>
                <c:pt idx="5">
                  <c:v>17.820562943554297</c:v>
                </c:pt>
                <c:pt idx="6">
                  <c:v>55.07294538173732</c:v>
                </c:pt>
                <c:pt idx="7">
                  <c:v>32.136326179748529</c:v>
                </c:pt>
                <c:pt idx="8">
                  <c:v>17.492647437053954</c:v>
                </c:pt>
                <c:pt idx="9">
                  <c:v>15.981059706329257</c:v>
                </c:pt>
                <c:pt idx="10">
                  <c:v>101.025208817014</c:v>
                </c:pt>
                <c:pt idx="11">
                  <c:v>16.996629477403907</c:v>
                </c:pt>
                <c:pt idx="12">
                  <c:v>55.104492783636353</c:v>
                </c:pt>
                <c:pt idx="13">
                  <c:v>27.295652769004338</c:v>
                </c:pt>
                <c:pt idx="14">
                  <c:v>0.94130362533205325</c:v>
                </c:pt>
                <c:pt idx="15">
                  <c:v>87.544700917077421</c:v>
                </c:pt>
                <c:pt idx="16">
                  <c:v>67.032315722606967</c:v>
                </c:pt>
                <c:pt idx="17">
                  <c:v>90.720602582294916</c:v>
                </c:pt>
                <c:pt idx="18">
                  <c:v>1.6107856258916358</c:v>
                </c:pt>
                <c:pt idx="19">
                  <c:v>36.718873635771914</c:v>
                </c:pt>
                <c:pt idx="20">
                  <c:v>80.758716971343574</c:v>
                </c:pt>
                <c:pt idx="21">
                  <c:v>28.977927760321872</c:v>
                </c:pt>
                <c:pt idx="22">
                  <c:v>1.6366007628693384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818848"/>
        <c:axId val="307821200"/>
      </c:barChart>
      <c:lineChart>
        <c:grouping val="standard"/>
        <c:varyColors val="0"/>
        <c:ser>
          <c:idx val="1"/>
          <c:order val="1"/>
          <c:tx>
            <c:strRef>
              <c:f>'RRHH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La Libertad</c:v>
                </c:pt>
                <c:pt idx="2">
                  <c:v>Ucayali</c:v>
                </c:pt>
                <c:pt idx="3">
                  <c:v>Puno</c:v>
                </c:pt>
                <c:pt idx="4">
                  <c:v>Tacna</c:v>
                </c:pt>
                <c:pt idx="5">
                  <c:v>Huánuco</c:v>
                </c:pt>
                <c:pt idx="6">
                  <c:v>Huancavelica</c:v>
                </c:pt>
                <c:pt idx="7">
                  <c:v>Moquegua</c:v>
                </c:pt>
                <c:pt idx="8">
                  <c:v>Ica</c:v>
                </c:pt>
                <c:pt idx="9">
                  <c:v>San Martín</c:v>
                </c:pt>
                <c:pt idx="10">
                  <c:v>Cusco</c:v>
                </c:pt>
                <c:pt idx="11">
                  <c:v>Amazonas</c:v>
                </c:pt>
                <c:pt idx="12">
                  <c:v>Lima</c:v>
                </c:pt>
                <c:pt idx="13">
                  <c:v>Junín</c:v>
                </c:pt>
                <c:pt idx="14">
                  <c:v>Tumbes</c:v>
                </c:pt>
                <c:pt idx="15">
                  <c:v>Ancash</c:v>
                </c:pt>
                <c:pt idx="16">
                  <c:v>Apurímac</c:v>
                </c:pt>
                <c:pt idx="17">
                  <c:v>Ayacucho</c:v>
                </c:pt>
                <c:pt idx="18">
                  <c:v>Madre de Dios</c:v>
                </c:pt>
                <c:pt idx="19">
                  <c:v>Cajamarca</c:v>
                </c:pt>
                <c:pt idx="20">
                  <c:v>Arequipa</c:v>
                </c:pt>
                <c:pt idx="21">
                  <c:v>Piura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Dpto'!$P$7:$P$30</c:f>
              <c:numCache>
                <c:formatCode>0%</c:formatCode>
                <c:ptCount val="24"/>
                <c:pt idx="0">
                  <c:v>0.94681318982239004</c:v>
                </c:pt>
                <c:pt idx="1">
                  <c:v>0.92227408112335962</c:v>
                </c:pt>
                <c:pt idx="2">
                  <c:v>0.89581711056733582</c:v>
                </c:pt>
                <c:pt idx="3">
                  <c:v>0.74295859106698359</c:v>
                </c:pt>
                <c:pt idx="4">
                  <c:v>0.72300525304187824</c:v>
                </c:pt>
                <c:pt idx="5">
                  <c:v>0.71452609084797158</c:v>
                </c:pt>
                <c:pt idx="6">
                  <c:v>0.71065454960385865</c:v>
                </c:pt>
                <c:pt idx="7">
                  <c:v>0.70924209877094702</c:v>
                </c:pt>
                <c:pt idx="8">
                  <c:v>0.69837749967248108</c:v>
                </c:pt>
                <c:pt idx="9">
                  <c:v>0.687729017030977</c:v>
                </c:pt>
                <c:pt idx="10">
                  <c:v>0.68160111259885447</c:v>
                </c:pt>
                <c:pt idx="11">
                  <c:v>0.66690494847054882</c:v>
                </c:pt>
                <c:pt idx="12">
                  <c:v>0.65655095226781612</c:v>
                </c:pt>
                <c:pt idx="13">
                  <c:v>0.63929449547237915</c:v>
                </c:pt>
                <c:pt idx="14">
                  <c:v>0.60526210476598064</c:v>
                </c:pt>
                <c:pt idx="15">
                  <c:v>0.60212906961546742</c:v>
                </c:pt>
                <c:pt idx="16">
                  <c:v>0.55524225400329008</c:v>
                </c:pt>
                <c:pt idx="17">
                  <c:v>0.54671377266134413</c:v>
                </c:pt>
                <c:pt idx="18">
                  <c:v>0.49454139868277769</c:v>
                </c:pt>
                <c:pt idx="19">
                  <c:v>0.47944395585585331</c:v>
                </c:pt>
                <c:pt idx="20">
                  <c:v>0.38712800491301613</c:v>
                </c:pt>
                <c:pt idx="21">
                  <c:v>0.26594085282209234</c:v>
                </c:pt>
                <c:pt idx="22">
                  <c:v>0.19327222176262843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818064"/>
        <c:axId val="307816104"/>
      </c:lineChart>
      <c:catAx>
        <c:axId val="3078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7821200"/>
        <c:crosses val="autoZero"/>
        <c:auto val="1"/>
        <c:lblAlgn val="ctr"/>
        <c:lblOffset val="100"/>
        <c:noMultiLvlLbl val="0"/>
      </c:catAx>
      <c:valAx>
        <c:axId val="3078212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78188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7816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7818064"/>
        <c:crosses val="max"/>
        <c:crossBetween val="between"/>
      </c:valAx>
      <c:catAx>
        <c:axId val="30781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7816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Dpto'!$N$7:$N$30</c:f>
              <c:strCache>
                <c:ptCount val="24"/>
                <c:pt idx="0">
                  <c:v>Junín</c:v>
                </c:pt>
                <c:pt idx="1">
                  <c:v>Huancavelica</c:v>
                </c:pt>
                <c:pt idx="2">
                  <c:v>Arequipa</c:v>
                </c:pt>
                <c:pt idx="3">
                  <c:v>La Libertad</c:v>
                </c:pt>
                <c:pt idx="4">
                  <c:v>Pasco</c:v>
                </c:pt>
                <c:pt idx="5">
                  <c:v>Ucayali</c:v>
                </c:pt>
                <c:pt idx="6">
                  <c:v>Huánuco</c:v>
                </c:pt>
                <c:pt idx="7">
                  <c:v>Amazonas</c:v>
                </c:pt>
                <c:pt idx="8">
                  <c:v>San Martín</c:v>
                </c:pt>
                <c:pt idx="9">
                  <c:v>Madre de Dios</c:v>
                </c:pt>
                <c:pt idx="10">
                  <c:v>Cusco</c:v>
                </c:pt>
                <c:pt idx="11">
                  <c:v>Puno</c:v>
                </c:pt>
                <c:pt idx="12">
                  <c:v>Lambayeque</c:v>
                </c:pt>
                <c:pt idx="13">
                  <c:v>Ica</c:v>
                </c:pt>
                <c:pt idx="14">
                  <c:v>Loreto</c:v>
                </c:pt>
                <c:pt idx="15">
                  <c:v>Moquegua</c:v>
                </c:pt>
                <c:pt idx="16">
                  <c:v>Cajamarca</c:v>
                </c:pt>
                <c:pt idx="17">
                  <c:v>Ayacucho</c:v>
                </c:pt>
                <c:pt idx="18">
                  <c:v>Lima</c:v>
                </c:pt>
                <c:pt idx="19">
                  <c:v>Tumbes</c:v>
                </c:pt>
                <c:pt idx="20">
                  <c:v>Apurímac</c:v>
                </c:pt>
                <c:pt idx="21">
                  <c:v>Ancash</c:v>
                </c:pt>
                <c:pt idx="22">
                  <c:v>Tacna</c:v>
                </c:pt>
                <c:pt idx="23">
                  <c:v>Piura</c:v>
                </c:pt>
              </c:strCache>
            </c:strRef>
          </c:cat>
          <c:val>
            <c:numRef>
              <c:f>'ER Dpto'!$O$7:$O$30</c:f>
              <c:numCache>
                <c:formatCode>#,##0.0</c:formatCode>
                <c:ptCount val="24"/>
                <c:pt idx="0">
                  <c:v>33.478499144804076</c:v>
                </c:pt>
                <c:pt idx="1">
                  <c:v>11.20055340470291</c:v>
                </c:pt>
                <c:pt idx="2">
                  <c:v>29.343910878522514</c:v>
                </c:pt>
                <c:pt idx="3">
                  <c:v>24.041087694477643</c:v>
                </c:pt>
                <c:pt idx="4">
                  <c:v>10.991262213524127</c:v>
                </c:pt>
                <c:pt idx="5">
                  <c:v>5.0577467963136842</c:v>
                </c:pt>
                <c:pt idx="6">
                  <c:v>22.120128623304197</c:v>
                </c:pt>
                <c:pt idx="7">
                  <c:v>11.460179176326228</c:v>
                </c:pt>
                <c:pt idx="8">
                  <c:v>7.5381406927038146</c:v>
                </c:pt>
                <c:pt idx="9">
                  <c:v>1.7173854627123273</c:v>
                </c:pt>
                <c:pt idx="10">
                  <c:v>27.607027622176336</c:v>
                </c:pt>
                <c:pt idx="11">
                  <c:v>12.519959293512791</c:v>
                </c:pt>
                <c:pt idx="12">
                  <c:v>9.6485279237702688</c:v>
                </c:pt>
                <c:pt idx="13">
                  <c:v>5.7987238163494927</c:v>
                </c:pt>
                <c:pt idx="14">
                  <c:v>12.595784849546279</c:v>
                </c:pt>
                <c:pt idx="15">
                  <c:v>1.7980173435444953</c:v>
                </c:pt>
                <c:pt idx="16">
                  <c:v>32.257174777738776</c:v>
                </c:pt>
                <c:pt idx="17">
                  <c:v>9.5583080662207252</c:v>
                </c:pt>
                <c:pt idx="18">
                  <c:v>12.175327632095833</c:v>
                </c:pt>
                <c:pt idx="19">
                  <c:v>0.59246861650238691</c:v>
                </c:pt>
                <c:pt idx="20">
                  <c:v>3.1799865325834036</c:v>
                </c:pt>
                <c:pt idx="21">
                  <c:v>6.6511080244533032</c:v>
                </c:pt>
                <c:pt idx="22">
                  <c:v>0.20981245958258626</c:v>
                </c:pt>
                <c:pt idx="23">
                  <c:v>7.8982962980868168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819632"/>
        <c:axId val="307815712"/>
      </c:barChart>
      <c:lineChart>
        <c:grouping val="standard"/>
        <c:varyColors val="0"/>
        <c:ser>
          <c:idx val="1"/>
          <c:order val="1"/>
          <c:tx>
            <c:strRef>
              <c:f>'ER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Dpto'!$N$7:$N$30</c:f>
              <c:strCache>
                <c:ptCount val="24"/>
                <c:pt idx="0">
                  <c:v>Junín</c:v>
                </c:pt>
                <c:pt idx="1">
                  <c:v>Huancavelica</c:v>
                </c:pt>
                <c:pt idx="2">
                  <c:v>Arequipa</c:v>
                </c:pt>
                <c:pt idx="3">
                  <c:v>La Libertad</c:v>
                </c:pt>
                <c:pt idx="4">
                  <c:v>Pasco</c:v>
                </c:pt>
                <c:pt idx="5">
                  <c:v>Ucayali</c:v>
                </c:pt>
                <c:pt idx="6">
                  <c:v>Huánuco</c:v>
                </c:pt>
                <c:pt idx="7">
                  <c:v>Amazonas</c:v>
                </c:pt>
                <c:pt idx="8">
                  <c:v>San Martín</c:v>
                </c:pt>
                <c:pt idx="9">
                  <c:v>Madre de Dios</c:v>
                </c:pt>
                <c:pt idx="10">
                  <c:v>Cusco</c:v>
                </c:pt>
                <c:pt idx="11">
                  <c:v>Puno</c:v>
                </c:pt>
                <c:pt idx="12">
                  <c:v>Lambayeque</c:v>
                </c:pt>
                <c:pt idx="13">
                  <c:v>Ica</c:v>
                </c:pt>
                <c:pt idx="14">
                  <c:v>Loreto</c:v>
                </c:pt>
                <c:pt idx="15">
                  <c:v>Moquegua</c:v>
                </c:pt>
                <c:pt idx="16">
                  <c:v>Cajamarca</c:v>
                </c:pt>
                <c:pt idx="17">
                  <c:v>Ayacucho</c:v>
                </c:pt>
                <c:pt idx="18">
                  <c:v>Lima</c:v>
                </c:pt>
                <c:pt idx="19">
                  <c:v>Tumbes</c:v>
                </c:pt>
                <c:pt idx="20">
                  <c:v>Apurímac</c:v>
                </c:pt>
                <c:pt idx="21">
                  <c:v>Ancash</c:v>
                </c:pt>
                <c:pt idx="22">
                  <c:v>Tacna</c:v>
                </c:pt>
                <c:pt idx="23">
                  <c:v>Piura</c:v>
                </c:pt>
              </c:strCache>
            </c:strRef>
          </c:cat>
          <c:val>
            <c:numRef>
              <c:f>'ER Dpto'!$P$7:$P$30</c:f>
              <c:numCache>
                <c:formatCode>0%</c:formatCode>
                <c:ptCount val="24"/>
                <c:pt idx="0">
                  <c:v>0.90358294918686366</c:v>
                </c:pt>
                <c:pt idx="1">
                  <c:v>0.89046285122475632</c:v>
                </c:pt>
                <c:pt idx="2">
                  <c:v>0.85022301119813815</c:v>
                </c:pt>
                <c:pt idx="3">
                  <c:v>0.84416868910282794</c:v>
                </c:pt>
                <c:pt idx="4">
                  <c:v>0.81896567896075312</c:v>
                </c:pt>
                <c:pt idx="5">
                  <c:v>0.78911023231608513</c:v>
                </c:pt>
                <c:pt idx="6">
                  <c:v>0.78220204448830299</c:v>
                </c:pt>
                <c:pt idx="7">
                  <c:v>0.73985503692511145</c:v>
                </c:pt>
                <c:pt idx="8">
                  <c:v>0.68796771601571516</c:v>
                </c:pt>
                <c:pt idx="9">
                  <c:v>0.6022790506229847</c:v>
                </c:pt>
                <c:pt idx="10">
                  <c:v>0.59201341362858095</c:v>
                </c:pt>
                <c:pt idx="11">
                  <c:v>0.5836086314092005</c:v>
                </c:pt>
                <c:pt idx="12">
                  <c:v>0.58067955432937157</c:v>
                </c:pt>
                <c:pt idx="13">
                  <c:v>0.57565198907703119</c:v>
                </c:pt>
                <c:pt idx="14">
                  <c:v>0.55735159351233965</c:v>
                </c:pt>
                <c:pt idx="15">
                  <c:v>0.5496253210201214</c:v>
                </c:pt>
                <c:pt idx="16">
                  <c:v>0.53765943811532502</c:v>
                </c:pt>
                <c:pt idx="17">
                  <c:v>0.52423770195270458</c:v>
                </c:pt>
                <c:pt idx="18">
                  <c:v>0.3950455269069813</c:v>
                </c:pt>
                <c:pt idx="19">
                  <c:v>0.36205500258333773</c:v>
                </c:pt>
                <c:pt idx="20">
                  <c:v>0.34652859505961486</c:v>
                </c:pt>
                <c:pt idx="21">
                  <c:v>0.28178650438919739</c:v>
                </c:pt>
                <c:pt idx="22">
                  <c:v>0.20289888304181933</c:v>
                </c:pt>
                <c:pt idx="23">
                  <c:v>0.14486657722166957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814536"/>
        <c:axId val="307817672"/>
      </c:lineChart>
      <c:catAx>
        <c:axId val="30781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7815712"/>
        <c:crosses val="autoZero"/>
        <c:auto val="1"/>
        <c:lblAlgn val="ctr"/>
        <c:lblOffset val="100"/>
        <c:noMultiLvlLbl val="0"/>
      </c:catAx>
      <c:valAx>
        <c:axId val="3078157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78196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78176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7814536"/>
        <c:crosses val="max"/>
        <c:crossBetween val="between"/>
      </c:valAx>
      <c:catAx>
        <c:axId val="307814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78176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Huancavelica</c:v>
                </c:pt>
                <c:pt idx="2">
                  <c:v>Apurímac</c:v>
                </c:pt>
                <c:pt idx="3">
                  <c:v>Tumbes</c:v>
                </c:pt>
                <c:pt idx="4">
                  <c:v>Ayacucho</c:v>
                </c:pt>
                <c:pt idx="5">
                  <c:v>Cusco</c:v>
                </c:pt>
                <c:pt idx="6">
                  <c:v>Loreto</c:v>
                </c:pt>
                <c:pt idx="7">
                  <c:v>Pasco</c:v>
                </c:pt>
                <c:pt idx="8">
                  <c:v>Lima</c:v>
                </c:pt>
                <c:pt idx="9">
                  <c:v>Ancash</c:v>
                </c:pt>
                <c:pt idx="10">
                  <c:v>Moquegua</c:v>
                </c:pt>
                <c:pt idx="11">
                  <c:v>San Martín</c:v>
                </c:pt>
                <c:pt idx="12">
                  <c:v>Tacna</c:v>
                </c:pt>
                <c:pt idx="13">
                  <c:v>Amazonas</c:v>
                </c:pt>
                <c:pt idx="14">
                  <c:v>Madre de Dios</c:v>
                </c:pt>
                <c:pt idx="15">
                  <c:v>Junín</c:v>
                </c:pt>
                <c:pt idx="16">
                  <c:v>Cajamarca</c:v>
                </c:pt>
                <c:pt idx="17">
                  <c:v>Ica</c:v>
                </c:pt>
                <c:pt idx="18">
                  <c:v>Puno</c:v>
                </c:pt>
                <c:pt idx="19">
                  <c:v>Huánuco</c:v>
                </c:pt>
                <c:pt idx="20">
                  <c:v>Arequipa</c:v>
                </c:pt>
                <c:pt idx="21">
                  <c:v>Ucayali</c:v>
                </c:pt>
                <c:pt idx="22">
                  <c:v>La Libertad</c:v>
                </c:pt>
                <c:pt idx="23">
                  <c:v>Piura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Dpto'!$O$7:$O$31</c:f>
              <c:numCache>
                <c:formatCode>#,##0.0</c:formatCode>
                <c:ptCount val="25"/>
                <c:pt idx="0">
                  <c:v>37.929345421769014</c:v>
                </c:pt>
                <c:pt idx="1">
                  <c:v>65.873476258021697</c:v>
                </c:pt>
                <c:pt idx="2">
                  <c:v>53.386853437666431</c:v>
                </c:pt>
                <c:pt idx="3">
                  <c:v>9.3664000379830609E-2</c:v>
                </c:pt>
                <c:pt idx="4">
                  <c:v>71.92266275467928</c:v>
                </c:pt>
                <c:pt idx="5">
                  <c:v>7.7205795080300366</c:v>
                </c:pt>
                <c:pt idx="6">
                  <c:v>11.599776911754446</c:v>
                </c:pt>
                <c:pt idx="7">
                  <c:v>0.29753746301075951</c:v>
                </c:pt>
                <c:pt idx="8">
                  <c:v>29.348498165700928</c:v>
                </c:pt>
                <c:pt idx="9">
                  <c:v>0.62587906555656192</c:v>
                </c:pt>
                <c:pt idx="10">
                  <c:v>4.3663779739661221E-2</c:v>
                </c:pt>
                <c:pt idx="11">
                  <c:v>0.26131978799962996</c:v>
                </c:pt>
                <c:pt idx="12">
                  <c:v>0.31617638003081083</c:v>
                </c:pt>
                <c:pt idx="13">
                  <c:v>0.47446537972427905</c:v>
                </c:pt>
                <c:pt idx="14">
                  <c:v>0.13893144088797271</c:v>
                </c:pt>
                <c:pt idx="15">
                  <c:v>1.4488519615102606</c:v>
                </c:pt>
                <c:pt idx="16">
                  <c:v>0.84697435005175614</c:v>
                </c:pt>
                <c:pt idx="17">
                  <c:v>0.21863073629883975</c:v>
                </c:pt>
                <c:pt idx="18">
                  <c:v>0.93195412796922028</c:v>
                </c:pt>
                <c:pt idx="19">
                  <c:v>0.21230500388874113</c:v>
                </c:pt>
                <c:pt idx="20">
                  <c:v>0.67643773697945409</c:v>
                </c:pt>
                <c:pt idx="21">
                  <c:v>0.10862952019542843</c:v>
                </c:pt>
                <c:pt idx="22">
                  <c:v>0.27529675357582234</c:v>
                </c:pt>
                <c:pt idx="23">
                  <c:v>0.19182522628456355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815320"/>
        <c:axId val="307821984"/>
      </c:barChart>
      <c:lineChart>
        <c:grouping val="standard"/>
        <c:varyColors val="0"/>
        <c:ser>
          <c:idx val="1"/>
          <c:order val="1"/>
          <c:tx>
            <c:strRef>
              <c:f>'TEL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Huancavelica</c:v>
                </c:pt>
                <c:pt idx="2">
                  <c:v>Apurímac</c:v>
                </c:pt>
                <c:pt idx="3">
                  <c:v>Tumbes</c:v>
                </c:pt>
                <c:pt idx="4">
                  <c:v>Ayacucho</c:v>
                </c:pt>
                <c:pt idx="5">
                  <c:v>Cusco</c:v>
                </c:pt>
                <c:pt idx="6">
                  <c:v>Loreto</c:v>
                </c:pt>
                <c:pt idx="7">
                  <c:v>Pasco</c:v>
                </c:pt>
                <c:pt idx="8">
                  <c:v>Lima</c:v>
                </c:pt>
                <c:pt idx="9">
                  <c:v>Ancash</c:v>
                </c:pt>
                <c:pt idx="10">
                  <c:v>Moquegua</c:v>
                </c:pt>
                <c:pt idx="11">
                  <c:v>San Martín</c:v>
                </c:pt>
                <c:pt idx="12">
                  <c:v>Tacna</c:v>
                </c:pt>
                <c:pt idx="13">
                  <c:v>Amazonas</c:v>
                </c:pt>
                <c:pt idx="14">
                  <c:v>Madre de Dios</c:v>
                </c:pt>
                <c:pt idx="15">
                  <c:v>Junín</c:v>
                </c:pt>
                <c:pt idx="16">
                  <c:v>Cajamarca</c:v>
                </c:pt>
                <c:pt idx="17">
                  <c:v>Ica</c:v>
                </c:pt>
                <c:pt idx="18">
                  <c:v>Puno</c:v>
                </c:pt>
                <c:pt idx="19">
                  <c:v>Huánuco</c:v>
                </c:pt>
                <c:pt idx="20">
                  <c:v>Arequipa</c:v>
                </c:pt>
                <c:pt idx="21">
                  <c:v>Ucayali</c:v>
                </c:pt>
                <c:pt idx="22">
                  <c:v>La Libertad</c:v>
                </c:pt>
                <c:pt idx="23">
                  <c:v>Piura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Dpto'!$P$7:$P$31</c:f>
              <c:numCache>
                <c:formatCode>0%</c:formatCode>
                <c:ptCount val="25"/>
                <c:pt idx="0">
                  <c:v>0.99971796085247289</c:v>
                </c:pt>
                <c:pt idx="1">
                  <c:v>0.99191189892997234</c:v>
                </c:pt>
                <c:pt idx="2">
                  <c:v>0.99064828637651203</c:v>
                </c:pt>
                <c:pt idx="3">
                  <c:v>0.98867391177502562</c:v>
                </c:pt>
                <c:pt idx="4">
                  <c:v>0.98601172003567084</c:v>
                </c:pt>
                <c:pt idx="5">
                  <c:v>0.90803522724405017</c:v>
                </c:pt>
                <c:pt idx="6">
                  <c:v>0.75061840898285215</c:v>
                </c:pt>
                <c:pt idx="7">
                  <c:v>0.66046344936217138</c:v>
                </c:pt>
                <c:pt idx="8">
                  <c:v>0.60782076852153522</c:v>
                </c:pt>
                <c:pt idx="9">
                  <c:v>0.57706353033493851</c:v>
                </c:pt>
                <c:pt idx="10">
                  <c:v>0.56074819550851096</c:v>
                </c:pt>
                <c:pt idx="11">
                  <c:v>0.55233416539946611</c:v>
                </c:pt>
                <c:pt idx="12">
                  <c:v>0.51568097159923743</c:v>
                </c:pt>
                <c:pt idx="13">
                  <c:v>0.50576624083721244</c:v>
                </c:pt>
                <c:pt idx="14">
                  <c:v>0.50064482041034475</c:v>
                </c:pt>
                <c:pt idx="15">
                  <c:v>0.44825635876246966</c:v>
                </c:pt>
                <c:pt idx="16">
                  <c:v>0.44392806473042279</c:v>
                </c:pt>
                <c:pt idx="17">
                  <c:v>0.44314555933452332</c:v>
                </c:pt>
                <c:pt idx="18">
                  <c:v>0.39966863950696829</c:v>
                </c:pt>
                <c:pt idx="19">
                  <c:v>0.39620008451709915</c:v>
                </c:pt>
                <c:pt idx="20">
                  <c:v>0.2888834904349854</c:v>
                </c:pt>
                <c:pt idx="21">
                  <c:v>0.27725333505721822</c:v>
                </c:pt>
                <c:pt idx="22">
                  <c:v>0.20815681400316988</c:v>
                </c:pt>
                <c:pt idx="23">
                  <c:v>0.13492229011691506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816496"/>
        <c:axId val="307814928"/>
      </c:lineChart>
      <c:catAx>
        <c:axId val="307815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7821984"/>
        <c:crosses val="autoZero"/>
        <c:auto val="1"/>
        <c:lblAlgn val="ctr"/>
        <c:lblOffset val="100"/>
        <c:noMultiLvlLbl val="0"/>
      </c:catAx>
      <c:valAx>
        <c:axId val="3078219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7815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7814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7816496"/>
        <c:crosses val="max"/>
        <c:crossBetween val="between"/>
      </c:valAx>
      <c:catAx>
        <c:axId val="30781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78149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Dpto'!$N$7:$N$17</c:f>
              <c:strCache>
                <c:ptCount val="11"/>
                <c:pt idx="0">
                  <c:v>La Libertad</c:v>
                </c:pt>
                <c:pt idx="1">
                  <c:v>Madre de Dios</c:v>
                </c:pt>
                <c:pt idx="2">
                  <c:v>Lambayeque</c:v>
                </c:pt>
                <c:pt idx="3">
                  <c:v>Puno</c:v>
                </c:pt>
                <c:pt idx="4">
                  <c:v>Lima</c:v>
                </c:pt>
                <c:pt idx="5">
                  <c:v>Ica</c:v>
                </c:pt>
                <c:pt idx="6">
                  <c:v>Ancash</c:v>
                </c:pt>
                <c:pt idx="7">
                  <c:v>Apurímac</c:v>
                </c:pt>
                <c:pt idx="8">
                  <c:v>Cajamarca</c:v>
                </c:pt>
                <c:pt idx="9">
                  <c:v>Junín</c:v>
                </c:pt>
                <c:pt idx="10">
                  <c:v>San Martín</c:v>
                </c:pt>
              </c:strCache>
            </c:strRef>
          </c:cat>
          <c:val>
            <c:numRef>
              <c:f>'CGB Dpto'!$O$7:$O$17</c:f>
              <c:numCache>
                <c:formatCode>#,##0.0</c:formatCode>
                <c:ptCount val="11"/>
                <c:pt idx="0">
                  <c:v>3.5474998950958252</c:v>
                </c:pt>
                <c:pt idx="1">
                  <c:v>4.2734599439427257E-2</c:v>
                </c:pt>
                <c:pt idx="2">
                  <c:v>0.11682921065948904</c:v>
                </c:pt>
                <c:pt idx="3">
                  <c:v>3.4632439992769366</c:v>
                </c:pt>
                <c:pt idx="4">
                  <c:v>39.504615147363843</c:v>
                </c:pt>
                <c:pt idx="5">
                  <c:v>8.9499999999999996E-3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817280"/>
        <c:axId val="306228144"/>
      </c:barChart>
      <c:lineChart>
        <c:grouping val="standard"/>
        <c:varyColors val="0"/>
        <c:ser>
          <c:idx val="1"/>
          <c:order val="1"/>
          <c:tx>
            <c:strRef>
              <c:f>'CGB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Dpto'!$N$7:$N$17</c:f>
              <c:strCache>
                <c:ptCount val="11"/>
                <c:pt idx="0">
                  <c:v>La Libertad</c:v>
                </c:pt>
                <c:pt idx="1">
                  <c:v>Madre de Dios</c:v>
                </c:pt>
                <c:pt idx="2">
                  <c:v>Lambayeque</c:v>
                </c:pt>
                <c:pt idx="3">
                  <c:v>Puno</c:v>
                </c:pt>
                <c:pt idx="4">
                  <c:v>Lima</c:v>
                </c:pt>
                <c:pt idx="5">
                  <c:v>Ica</c:v>
                </c:pt>
                <c:pt idx="6">
                  <c:v>Ancash</c:v>
                </c:pt>
                <c:pt idx="7">
                  <c:v>Apurímac</c:v>
                </c:pt>
                <c:pt idx="8">
                  <c:v>Cajamarca</c:v>
                </c:pt>
                <c:pt idx="9">
                  <c:v>Junín</c:v>
                </c:pt>
                <c:pt idx="10">
                  <c:v>San Martín</c:v>
                </c:pt>
              </c:strCache>
            </c:strRef>
          </c:cat>
          <c:val>
            <c:numRef>
              <c:f>'CGB Dpto'!$P$7:$P$17</c:f>
              <c:numCache>
                <c:formatCode>0%</c:formatCode>
                <c:ptCount val="11"/>
                <c:pt idx="0">
                  <c:v>0.99999997042870337</c:v>
                </c:pt>
                <c:pt idx="1">
                  <c:v>0.99786576937905136</c:v>
                </c:pt>
                <c:pt idx="2">
                  <c:v>0.94428808667406794</c:v>
                </c:pt>
                <c:pt idx="3">
                  <c:v>0.9292255316112803</c:v>
                </c:pt>
                <c:pt idx="4">
                  <c:v>0.71619382029507384</c:v>
                </c:pt>
                <c:pt idx="5">
                  <c:v>4.535990934099907E-3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27360"/>
        <c:axId val="306230496"/>
      </c:lineChart>
      <c:catAx>
        <c:axId val="3078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6228144"/>
        <c:crosses val="autoZero"/>
        <c:auto val="1"/>
        <c:lblAlgn val="ctr"/>
        <c:lblOffset val="100"/>
        <c:noMultiLvlLbl val="0"/>
      </c:catAx>
      <c:valAx>
        <c:axId val="3062281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7817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62304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27360"/>
        <c:crosses val="max"/>
        <c:crossBetween val="between"/>
      </c:valAx>
      <c:catAx>
        <c:axId val="30622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62304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Ucayali</c:v>
                </c:pt>
                <c:pt idx="2">
                  <c:v>San Martín</c:v>
                </c:pt>
                <c:pt idx="3">
                  <c:v>Tumbes</c:v>
                </c:pt>
                <c:pt idx="4">
                  <c:v>Lima</c:v>
                </c:pt>
                <c:pt idx="5">
                  <c:v>Loreto</c:v>
                </c:pt>
                <c:pt idx="6">
                  <c:v>Piura</c:v>
                </c:pt>
                <c:pt idx="7">
                  <c:v>Tacna</c:v>
                </c:pt>
                <c:pt idx="8">
                  <c:v>Ayacucho</c:v>
                </c:pt>
                <c:pt idx="9">
                  <c:v>Huancavelica</c:v>
                </c:pt>
                <c:pt idx="10">
                  <c:v>Lambayeque</c:v>
                </c:pt>
                <c:pt idx="11">
                  <c:v>Apurímac</c:v>
                </c:pt>
                <c:pt idx="12">
                  <c:v>Ica</c:v>
                </c:pt>
                <c:pt idx="13">
                  <c:v>Moquegua</c:v>
                </c:pt>
                <c:pt idx="14">
                  <c:v>Cusco</c:v>
                </c:pt>
                <c:pt idx="15">
                  <c:v>Arequipa</c:v>
                </c:pt>
                <c:pt idx="16">
                  <c:v>Pasco</c:v>
                </c:pt>
                <c:pt idx="17">
                  <c:v>Junín</c:v>
                </c:pt>
                <c:pt idx="18">
                  <c:v>Madre de Dios</c:v>
                </c:pt>
                <c:pt idx="19">
                  <c:v>Ancash</c:v>
                </c:pt>
                <c:pt idx="20">
                  <c:v>Huánuco</c:v>
                </c:pt>
                <c:pt idx="21">
                  <c:v>La Libertad</c:v>
                </c:pt>
                <c:pt idx="22">
                  <c:v>Cajamarca</c:v>
                </c:pt>
                <c:pt idx="23">
                  <c:v>Amazonas</c:v>
                </c:pt>
                <c:pt idx="24">
                  <c:v>Puno</c:v>
                </c:pt>
              </c:strCache>
            </c:strRef>
          </c:cat>
          <c:val>
            <c:numRef>
              <c:f>'SMN Dpto'!$O$7:$O$31</c:f>
              <c:numCache>
                <c:formatCode>#,##0.0</c:formatCode>
                <c:ptCount val="25"/>
                <c:pt idx="0">
                  <c:v>74.738644706629842</c:v>
                </c:pt>
                <c:pt idx="1">
                  <c:v>36.402909050672818</c:v>
                </c:pt>
                <c:pt idx="2">
                  <c:v>57.723389821689437</c:v>
                </c:pt>
                <c:pt idx="3">
                  <c:v>23.308458370233367</c:v>
                </c:pt>
                <c:pt idx="4">
                  <c:v>441.08187477830722</c:v>
                </c:pt>
                <c:pt idx="5">
                  <c:v>70.066384089929301</c:v>
                </c:pt>
                <c:pt idx="6">
                  <c:v>79.142115621888721</c:v>
                </c:pt>
                <c:pt idx="7">
                  <c:v>15.23084534064972</c:v>
                </c:pt>
                <c:pt idx="8">
                  <c:v>77.638073935095136</c:v>
                </c:pt>
                <c:pt idx="9">
                  <c:v>48.685611482825571</c:v>
                </c:pt>
                <c:pt idx="10">
                  <c:v>47.953036127840491</c:v>
                </c:pt>
                <c:pt idx="11">
                  <c:v>56.975103752012771</c:v>
                </c:pt>
                <c:pt idx="12">
                  <c:v>28.462599618903923</c:v>
                </c:pt>
                <c:pt idx="13">
                  <c:v>10.130274073439363</c:v>
                </c:pt>
                <c:pt idx="14">
                  <c:v>65.623956007179473</c:v>
                </c:pt>
                <c:pt idx="15">
                  <c:v>55.757400845391672</c:v>
                </c:pt>
                <c:pt idx="16">
                  <c:v>14.431558558214146</c:v>
                </c:pt>
                <c:pt idx="17">
                  <c:v>60.12941315379252</c:v>
                </c:pt>
                <c:pt idx="18">
                  <c:v>9.010516698519881</c:v>
                </c:pt>
                <c:pt idx="19">
                  <c:v>47.65078713785892</c:v>
                </c:pt>
                <c:pt idx="20">
                  <c:v>52.703178687847142</c:v>
                </c:pt>
                <c:pt idx="21">
                  <c:v>64.34935798612301</c:v>
                </c:pt>
                <c:pt idx="22">
                  <c:v>111.72527152232485</c:v>
                </c:pt>
                <c:pt idx="23">
                  <c:v>44.09545050362069</c:v>
                </c:pt>
                <c:pt idx="24">
                  <c:v>63.725962043578626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95400"/>
        <c:axId val="303396968"/>
      </c:barChart>
      <c:lineChart>
        <c:grouping val="standard"/>
        <c:varyColors val="0"/>
        <c:ser>
          <c:idx val="1"/>
          <c:order val="1"/>
          <c:tx>
            <c:strRef>
              <c:f>'SMN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Ucayali</c:v>
                </c:pt>
                <c:pt idx="2">
                  <c:v>San Martín</c:v>
                </c:pt>
                <c:pt idx="3">
                  <c:v>Tumbes</c:v>
                </c:pt>
                <c:pt idx="4">
                  <c:v>Lima</c:v>
                </c:pt>
                <c:pt idx="5">
                  <c:v>Loreto</c:v>
                </c:pt>
                <c:pt idx="6">
                  <c:v>Piura</c:v>
                </c:pt>
                <c:pt idx="7">
                  <c:v>Tacna</c:v>
                </c:pt>
                <c:pt idx="8">
                  <c:v>Ayacucho</c:v>
                </c:pt>
                <c:pt idx="9">
                  <c:v>Huancavelica</c:v>
                </c:pt>
                <c:pt idx="10">
                  <c:v>Lambayeque</c:v>
                </c:pt>
                <c:pt idx="11">
                  <c:v>Apurímac</c:v>
                </c:pt>
                <c:pt idx="12">
                  <c:v>Ica</c:v>
                </c:pt>
                <c:pt idx="13">
                  <c:v>Moquegua</c:v>
                </c:pt>
                <c:pt idx="14">
                  <c:v>Cusco</c:v>
                </c:pt>
                <c:pt idx="15">
                  <c:v>Arequipa</c:v>
                </c:pt>
                <c:pt idx="16">
                  <c:v>Pasco</c:v>
                </c:pt>
                <c:pt idx="17">
                  <c:v>Junín</c:v>
                </c:pt>
                <c:pt idx="18">
                  <c:v>Madre de Dios</c:v>
                </c:pt>
                <c:pt idx="19">
                  <c:v>Ancash</c:v>
                </c:pt>
                <c:pt idx="20">
                  <c:v>Huánuco</c:v>
                </c:pt>
                <c:pt idx="21">
                  <c:v>La Libertad</c:v>
                </c:pt>
                <c:pt idx="22">
                  <c:v>Cajamarca</c:v>
                </c:pt>
                <c:pt idx="23">
                  <c:v>Amazonas</c:v>
                </c:pt>
                <c:pt idx="24">
                  <c:v>Puno</c:v>
                </c:pt>
              </c:strCache>
            </c:strRef>
          </c:cat>
          <c:val>
            <c:numRef>
              <c:f>'SMN Dpto'!$P$7:$P$31</c:f>
              <c:numCache>
                <c:formatCode>0%</c:formatCode>
                <c:ptCount val="25"/>
                <c:pt idx="0">
                  <c:v>0.90654466898074526</c:v>
                </c:pt>
                <c:pt idx="1">
                  <c:v>0.88341953914648985</c:v>
                </c:pt>
                <c:pt idx="2">
                  <c:v>0.87423537213772595</c:v>
                </c:pt>
                <c:pt idx="3">
                  <c:v>0.86638878578019485</c:v>
                </c:pt>
                <c:pt idx="4">
                  <c:v>0.85260883339997184</c:v>
                </c:pt>
                <c:pt idx="5">
                  <c:v>0.85187655512338845</c:v>
                </c:pt>
                <c:pt idx="6">
                  <c:v>0.84865798602210329</c:v>
                </c:pt>
                <c:pt idx="7">
                  <c:v>0.8372099742754836</c:v>
                </c:pt>
                <c:pt idx="8">
                  <c:v>0.83387155508707422</c:v>
                </c:pt>
                <c:pt idx="9">
                  <c:v>0.83366465428395364</c:v>
                </c:pt>
                <c:pt idx="10">
                  <c:v>0.82886506773491175</c:v>
                </c:pt>
                <c:pt idx="11">
                  <c:v>0.82374792859057122</c:v>
                </c:pt>
                <c:pt idx="12">
                  <c:v>0.82340421838098854</c:v>
                </c:pt>
                <c:pt idx="13">
                  <c:v>0.80508613699361009</c:v>
                </c:pt>
                <c:pt idx="14">
                  <c:v>0.8025411211146386</c:v>
                </c:pt>
                <c:pt idx="15">
                  <c:v>0.77659555094176658</c:v>
                </c:pt>
                <c:pt idx="16">
                  <c:v>0.77076848845946344</c:v>
                </c:pt>
                <c:pt idx="17">
                  <c:v>0.77058193631422922</c:v>
                </c:pt>
                <c:pt idx="18">
                  <c:v>0.76603103893015823</c:v>
                </c:pt>
                <c:pt idx="19">
                  <c:v>0.76220162899006461</c:v>
                </c:pt>
                <c:pt idx="20">
                  <c:v>0.7568844243261994</c:v>
                </c:pt>
                <c:pt idx="21">
                  <c:v>0.74256690024607563</c:v>
                </c:pt>
                <c:pt idx="22">
                  <c:v>0.70749074897429165</c:v>
                </c:pt>
                <c:pt idx="23">
                  <c:v>0.70693058403157172</c:v>
                </c:pt>
                <c:pt idx="24">
                  <c:v>0.64199974853915598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98928"/>
        <c:axId val="303397360"/>
      </c:lineChart>
      <c:catAx>
        <c:axId val="30339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396968"/>
        <c:crosses val="autoZero"/>
        <c:auto val="1"/>
        <c:lblAlgn val="ctr"/>
        <c:lblOffset val="100"/>
        <c:noMultiLvlLbl val="0"/>
      </c:catAx>
      <c:valAx>
        <c:axId val="303396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395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39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398928"/>
        <c:crosses val="max"/>
        <c:crossBetween val="between"/>
      </c:valAx>
      <c:catAx>
        <c:axId val="30339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3973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Dpto'!$N$7:$N$26</c:f>
              <c:strCache>
                <c:ptCount val="20"/>
                <c:pt idx="0">
                  <c:v>Piura</c:v>
                </c:pt>
                <c:pt idx="1">
                  <c:v>Junín</c:v>
                </c:pt>
                <c:pt idx="2">
                  <c:v>Loreto</c:v>
                </c:pt>
                <c:pt idx="3">
                  <c:v>Amazonas</c:v>
                </c:pt>
                <c:pt idx="4">
                  <c:v>Ancash</c:v>
                </c:pt>
                <c:pt idx="5">
                  <c:v>Ayacucho</c:v>
                </c:pt>
                <c:pt idx="6">
                  <c:v>Cajamarca</c:v>
                </c:pt>
                <c:pt idx="7">
                  <c:v>La Libertad</c:v>
                </c:pt>
                <c:pt idx="8">
                  <c:v>San Martín</c:v>
                </c:pt>
                <c:pt idx="9">
                  <c:v>Huánuco</c:v>
                </c:pt>
                <c:pt idx="10">
                  <c:v>Puno</c:v>
                </c:pt>
                <c:pt idx="11">
                  <c:v>Apurímac</c:v>
                </c:pt>
                <c:pt idx="12">
                  <c:v>Cusco</c:v>
                </c:pt>
                <c:pt idx="13">
                  <c:v>Huancavelica</c:v>
                </c:pt>
                <c:pt idx="14">
                  <c:v>Pasco</c:v>
                </c:pt>
                <c:pt idx="15">
                  <c:v>Ica</c:v>
                </c:pt>
                <c:pt idx="16">
                  <c:v>Lima</c:v>
                </c:pt>
                <c:pt idx="17">
                  <c:v>Ucayali</c:v>
                </c:pt>
                <c:pt idx="18">
                  <c:v>Lambayeque</c:v>
                </c:pt>
                <c:pt idx="19">
                  <c:v>Arequipa</c:v>
                </c:pt>
              </c:strCache>
            </c:strRef>
          </c:cat>
          <c:val>
            <c:numRef>
              <c:f>'JUNTOS Dpto'!$O$7:$O$26</c:f>
              <c:numCache>
                <c:formatCode>#,##0.0</c:formatCode>
                <c:ptCount val="20"/>
                <c:pt idx="0">
                  <c:v>88.613151295310701</c:v>
                </c:pt>
                <c:pt idx="1">
                  <c:v>33.827870399111532</c:v>
                </c:pt>
                <c:pt idx="2">
                  <c:v>70.869294552535621</c:v>
                </c:pt>
                <c:pt idx="3">
                  <c:v>40.319662499814392</c:v>
                </c:pt>
                <c:pt idx="4">
                  <c:v>47.134604636210099</c:v>
                </c:pt>
                <c:pt idx="5">
                  <c:v>53.639836717221499</c:v>
                </c:pt>
                <c:pt idx="6">
                  <c:v>123.20867956609401</c:v>
                </c:pt>
                <c:pt idx="7">
                  <c:v>73.796834759330579</c:v>
                </c:pt>
                <c:pt idx="8">
                  <c:v>29.501128904993237</c:v>
                </c:pt>
                <c:pt idx="9">
                  <c:v>63.137147846190992</c:v>
                </c:pt>
                <c:pt idx="10">
                  <c:v>64.634400735055834</c:v>
                </c:pt>
                <c:pt idx="11">
                  <c:v>47.812350913786553</c:v>
                </c:pt>
                <c:pt idx="12">
                  <c:v>69.005276106666344</c:v>
                </c:pt>
                <c:pt idx="13">
                  <c:v>49.080015527532261</c:v>
                </c:pt>
                <c:pt idx="14">
                  <c:v>13.119279671539767</c:v>
                </c:pt>
                <c:pt idx="15">
                  <c:v>5.2761420400700157E-2</c:v>
                </c:pt>
                <c:pt idx="16">
                  <c:v>23.603838351808943</c:v>
                </c:pt>
                <c:pt idx="17">
                  <c:v>1.9036093374983598</c:v>
                </c:pt>
                <c:pt idx="18">
                  <c:v>0.90518711951739073</c:v>
                </c:pt>
                <c:pt idx="19">
                  <c:v>0.26670224918169172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27752"/>
        <c:axId val="306234024"/>
      </c:barChart>
      <c:lineChart>
        <c:grouping val="standard"/>
        <c:varyColors val="0"/>
        <c:ser>
          <c:idx val="1"/>
          <c:order val="1"/>
          <c:tx>
            <c:strRef>
              <c:f>'JUNTOS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Dpto'!$N$7:$N$26</c:f>
              <c:strCache>
                <c:ptCount val="20"/>
                <c:pt idx="0">
                  <c:v>Piura</c:v>
                </c:pt>
                <c:pt idx="1">
                  <c:v>Junín</c:v>
                </c:pt>
                <c:pt idx="2">
                  <c:v>Loreto</c:v>
                </c:pt>
                <c:pt idx="3">
                  <c:v>Amazonas</c:v>
                </c:pt>
                <c:pt idx="4">
                  <c:v>Ancash</c:v>
                </c:pt>
                <c:pt idx="5">
                  <c:v>Ayacucho</c:v>
                </c:pt>
                <c:pt idx="6">
                  <c:v>Cajamarca</c:v>
                </c:pt>
                <c:pt idx="7">
                  <c:v>La Libertad</c:v>
                </c:pt>
                <c:pt idx="8">
                  <c:v>San Martín</c:v>
                </c:pt>
                <c:pt idx="9">
                  <c:v>Huánuco</c:v>
                </c:pt>
                <c:pt idx="10">
                  <c:v>Puno</c:v>
                </c:pt>
                <c:pt idx="11">
                  <c:v>Apurímac</c:v>
                </c:pt>
                <c:pt idx="12">
                  <c:v>Cusco</c:v>
                </c:pt>
                <c:pt idx="13">
                  <c:v>Huancavelica</c:v>
                </c:pt>
                <c:pt idx="14">
                  <c:v>Pasco</c:v>
                </c:pt>
                <c:pt idx="15">
                  <c:v>Ica</c:v>
                </c:pt>
                <c:pt idx="16">
                  <c:v>Lima</c:v>
                </c:pt>
                <c:pt idx="17">
                  <c:v>Ucayali</c:v>
                </c:pt>
                <c:pt idx="18">
                  <c:v>Lambayeque</c:v>
                </c:pt>
                <c:pt idx="19">
                  <c:v>Arequipa</c:v>
                </c:pt>
              </c:strCache>
            </c:strRef>
          </c:cat>
          <c:val>
            <c:numRef>
              <c:f>'JUNTOS Dpto'!$P$7:$P$26</c:f>
              <c:numCache>
                <c:formatCode>0%</c:formatCode>
                <c:ptCount val="20"/>
                <c:pt idx="0">
                  <c:v>0.83315959264308082</c:v>
                </c:pt>
                <c:pt idx="1">
                  <c:v>0.83234388323105413</c:v>
                </c:pt>
                <c:pt idx="2">
                  <c:v>0.83010414358725715</c:v>
                </c:pt>
                <c:pt idx="3">
                  <c:v>0.82940144319968612</c:v>
                </c:pt>
                <c:pt idx="4">
                  <c:v>0.82007156450088936</c:v>
                </c:pt>
                <c:pt idx="5">
                  <c:v>0.81307249811224569</c:v>
                </c:pt>
                <c:pt idx="6">
                  <c:v>0.80873857377758163</c:v>
                </c:pt>
                <c:pt idx="7">
                  <c:v>0.80281023002218233</c:v>
                </c:pt>
                <c:pt idx="8">
                  <c:v>0.79991711833573187</c:v>
                </c:pt>
                <c:pt idx="9">
                  <c:v>0.79532529960788834</c:v>
                </c:pt>
                <c:pt idx="10">
                  <c:v>0.79150453880421823</c:v>
                </c:pt>
                <c:pt idx="11">
                  <c:v>0.788039797428294</c:v>
                </c:pt>
                <c:pt idx="12">
                  <c:v>0.78348594347670086</c:v>
                </c:pt>
                <c:pt idx="13">
                  <c:v>0.77797714668336415</c:v>
                </c:pt>
                <c:pt idx="14">
                  <c:v>0.74623731954241568</c:v>
                </c:pt>
                <c:pt idx="15">
                  <c:v>0.73223815697314765</c:v>
                </c:pt>
                <c:pt idx="16">
                  <c:v>0.67206129340650367</c:v>
                </c:pt>
                <c:pt idx="17">
                  <c:v>0.58168725067290017</c:v>
                </c:pt>
                <c:pt idx="18">
                  <c:v>0.57193348715525427</c:v>
                </c:pt>
                <c:pt idx="19">
                  <c:v>0.47503419644144462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32456"/>
        <c:axId val="306230104"/>
      </c:lineChart>
      <c:catAx>
        <c:axId val="306227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6234024"/>
        <c:crosses val="autoZero"/>
        <c:auto val="1"/>
        <c:lblAlgn val="ctr"/>
        <c:lblOffset val="100"/>
        <c:noMultiLvlLbl val="0"/>
      </c:catAx>
      <c:valAx>
        <c:axId val="306234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6227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6230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32456"/>
        <c:crosses val="max"/>
        <c:crossBetween val="between"/>
      </c:valAx>
      <c:catAx>
        <c:axId val="306232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6230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Dpto'!$N$7:$N$29</c:f>
              <c:strCache>
                <c:ptCount val="23"/>
                <c:pt idx="0">
                  <c:v>Amazonas</c:v>
                </c:pt>
                <c:pt idx="1">
                  <c:v>Madre de Dios</c:v>
                </c:pt>
                <c:pt idx="2">
                  <c:v>Huánuco</c:v>
                </c:pt>
                <c:pt idx="3">
                  <c:v>Ucayali</c:v>
                </c:pt>
                <c:pt idx="4">
                  <c:v>Apurímac</c:v>
                </c:pt>
                <c:pt idx="5">
                  <c:v>Junín</c:v>
                </c:pt>
                <c:pt idx="6">
                  <c:v>Ayacucho</c:v>
                </c:pt>
                <c:pt idx="7">
                  <c:v>Lambayeque</c:v>
                </c:pt>
                <c:pt idx="8">
                  <c:v>Moquegua</c:v>
                </c:pt>
                <c:pt idx="9">
                  <c:v>San Martín</c:v>
                </c:pt>
                <c:pt idx="10">
                  <c:v>Tacna</c:v>
                </c:pt>
                <c:pt idx="11">
                  <c:v>Piura</c:v>
                </c:pt>
                <c:pt idx="12">
                  <c:v>La Libertad</c:v>
                </c:pt>
                <c:pt idx="13">
                  <c:v>Huancavelica</c:v>
                </c:pt>
                <c:pt idx="14">
                  <c:v>Arequipa</c:v>
                </c:pt>
                <c:pt idx="15">
                  <c:v>Lima</c:v>
                </c:pt>
                <c:pt idx="16">
                  <c:v>Ancash</c:v>
                </c:pt>
                <c:pt idx="17">
                  <c:v>Provincia Constitucional del Callao</c:v>
                </c:pt>
                <c:pt idx="18">
                  <c:v>Loreto</c:v>
                </c:pt>
                <c:pt idx="19">
                  <c:v>Cusco</c:v>
                </c:pt>
                <c:pt idx="20">
                  <c:v>Pasco</c:v>
                </c:pt>
                <c:pt idx="21">
                  <c:v>Puno</c:v>
                </c:pt>
                <c:pt idx="22">
                  <c:v>Tumbes</c:v>
                </c:pt>
              </c:strCache>
            </c:strRef>
          </c:cat>
          <c:val>
            <c:numRef>
              <c:f>'PTCD Dpto'!$O$7:$O$29</c:f>
              <c:numCache>
                <c:formatCode>#,##0.0</c:formatCode>
                <c:ptCount val="23"/>
                <c:pt idx="0">
                  <c:v>0.49484824818518175</c:v>
                </c:pt>
                <c:pt idx="1">
                  <c:v>8.9447700737729285E-2</c:v>
                </c:pt>
                <c:pt idx="2">
                  <c:v>0.63385753989816651</c:v>
                </c:pt>
                <c:pt idx="3">
                  <c:v>0.78696693911458826</c:v>
                </c:pt>
                <c:pt idx="4">
                  <c:v>0.48514964653154852</c:v>
                </c:pt>
                <c:pt idx="5">
                  <c:v>0.57950020772137578</c:v>
                </c:pt>
                <c:pt idx="6">
                  <c:v>0.96752837348634757</c:v>
                </c:pt>
                <c:pt idx="7">
                  <c:v>0.40395280712952586</c:v>
                </c:pt>
                <c:pt idx="8">
                  <c:v>3.1961121251400422</c:v>
                </c:pt>
                <c:pt idx="9">
                  <c:v>1.4824104343277829</c:v>
                </c:pt>
                <c:pt idx="10">
                  <c:v>0.68157854553731467</c:v>
                </c:pt>
                <c:pt idx="11">
                  <c:v>0.46616015915012449</c:v>
                </c:pt>
                <c:pt idx="12">
                  <c:v>0.9125673463593349</c:v>
                </c:pt>
                <c:pt idx="13">
                  <c:v>2.5908613328436849</c:v>
                </c:pt>
                <c:pt idx="14">
                  <c:v>0.86853409507702073</c:v>
                </c:pt>
                <c:pt idx="15">
                  <c:v>8.8805466782891287</c:v>
                </c:pt>
                <c:pt idx="16">
                  <c:v>0.7673757159254665</c:v>
                </c:pt>
                <c:pt idx="17">
                  <c:v>1.2519772377645693</c:v>
                </c:pt>
                <c:pt idx="18">
                  <c:v>0.40003459082084303</c:v>
                </c:pt>
                <c:pt idx="19">
                  <c:v>0.42902511776628355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32064"/>
        <c:axId val="306228928"/>
      </c:barChart>
      <c:lineChart>
        <c:grouping val="standard"/>
        <c:varyColors val="0"/>
        <c:ser>
          <c:idx val="1"/>
          <c:order val="1"/>
          <c:tx>
            <c:strRef>
              <c:f>'PTCD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Dpto'!$N$7:$N$29</c:f>
              <c:strCache>
                <c:ptCount val="23"/>
                <c:pt idx="0">
                  <c:v>Amazonas</c:v>
                </c:pt>
                <c:pt idx="1">
                  <c:v>Madre de Dios</c:v>
                </c:pt>
                <c:pt idx="2">
                  <c:v>Huánuco</c:v>
                </c:pt>
                <c:pt idx="3">
                  <c:v>Ucayali</c:v>
                </c:pt>
                <c:pt idx="4">
                  <c:v>Apurímac</c:v>
                </c:pt>
                <c:pt idx="5">
                  <c:v>Junín</c:v>
                </c:pt>
                <c:pt idx="6">
                  <c:v>Ayacucho</c:v>
                </c:pt>
                <c:pt idx="7">
                  <c:v>Lambayeque</c:v>
                </c:pt>
                <c:pt idx="8">
                  <c:v>Moquegua</c:v>
                </c:pt>
                <c:pt idx="9">
                  <c:v>San Martín</c:v>
                </c:pt>
                <c:pt idx="10">
                  <c:v>Tacna</c:v>
                </c:pt>
                <c:pt idx="11">
                  <c:v>Piura</c:v>
                </c:pt>
                <c:pt idx="12">
                  <c:v>La Libertad</c:v>
                </c:pt>
                <c:pt idx="13">
                  <c:v>Huancavelica</c:v>
                </c:pt>
                <c:pt idx="14">
                  <c:v>Arequipa</c:v>
                </c:pt>
                <c:pt idx="15">
                  <c:v>Lima</c:v>
                </c:pt>
                <c:pt idx="16">
                  <c:v>Ancash</c:v>
                </c:pt>
                <c:pt idx="17">
                  <c:v>Provincia Constitucional del Callao</c:v>
                </c:pt>
                <c:pt idx="18">
                  <c:v>Loreto</c:v>
                </c:pt>
                <c:pt idx="19">
                  <c:v>Cusco</c:v>
                </c:pt>
                <c:pt idx="20">
                  <c:v>Pasco</c:v>
                </c:pt>
                <c:pt idx="21">
                  <c:v>Puno</c:v>
                </c:pt>
                <c:pt idx="22">
                  <c:v>Tumbes</c:v>
                </c:pt>
              </c:strCache>
            </c:strRef>
          </c:cat>
          <c:val>
            <c:numRef>
              <c:f>'PTCD Dpto'!$P$7:$P$29</c:f>
              <c:numCache>
                <c:formatCode>0%</c:formatCode>
                <c:ptCount val="23"/>
                <c:pt idx="0">
                  <c:v>0.85990874905760151</c:v>
                </c:pt>
                <c:pt idx="1">
                  <c:v>0.815793704571383</c:v>
                </c:pt>
                <c:pt idx="2">
                  <c:v>0.81429569418015968</c:v>
                </c:pt>
                <c:pt idx="3">
                  <c:v>0.79592427085883366</c:v>
                </c:pt>
                <c:pt idx="4">
                  <c:v>0.79238507269164249</c:v>
                </c:pt>
                <c:pt idx="5">
                  <c:v>0.78829944719943046</c:v>
                </c:pt>
                <c:pt idx="6">
                  <c:v>0.77120563883155413</c:v>
                </c:pt>
                <c:pt idx="7">
                  <c:v>0.76995161914492194</c:v>
                </c:pt>
                <c:pt idx="8">
                  <c:v>0.76341236344033769</c:v>
                </c:pt>
                <c:pt idx="9">
                  <c:v>0.72683353762444325</c:v>
                </c:pt>
                <c:pt idx="10">
                  <c:v>0.71504028579149947</c:v>
                </c:pt>
                <c:pt idx="11">
                  <c:v>0.6627495783177979</c:v>
                </c:pt>
                <c:pt idx="12">
                  <c:v>0.65320975852659269</c:v>
                </c:pt>
                <c:pt idx="13">
                  <c:v>0.64771533321092123</c:v>
                </c:pt>
                <c:pt idx="14">
                  <c:v>0.62425006330446453</c:v>
                </c:pt>
                <c:pt idx="15">
                  <c:v>0.58582208361113397</c:v>
                </c:pt>
                <c:pt idx="16">
                  <c:v>0.58014890198051183</c:v>
                </c:pt>
                <c:pt idx="17">
                  <c:v>0.57673169500683596</c:v>
                </c:pt>
                <c:pt idx="18">
                  <c:v>0.55701004873533877</c:v>
                </c:pt>
                <c:pt idx="19">
                  <c:v>0.43274761273099555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30888"/>
        <c:axId val="306233632"/>
      </c:lineChart>
      <c:catAx>
        <c:axId val="3062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6228928"/>
        <c:crosses val="autoZero"/>
        <c:auto val="1"/>
        <c:lblAlgn val="ctr"/>
        <c:lblOffset val="100"/>
        <c:noMultiLvlLbl val="0"/>
      </c:catAx>
      <c:valAx>
        <c:axId val="3062289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62320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6233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30888"/>
        <c:crosses val="max"/>
        <c:crossBetween val="between"/>
      </c:valAx>
      <c:catAx>
        <c:axId val="306230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62336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Dpto'!$N$7:$N$28</c:f>
              <c:strCache>
                <c:ptCount val="22"/>
                <c:pt idx="0">
                  <c:v>Puno</c:v>
                </c:pt>
                <c:pt idx="1">
                  <c:v>San Martín</c:v>
                </c:pt>
                <c:pt idx="2">
                  <c:v>La Libertad</c:v>
                </c:pt>
                <c:pt idx="3">
                  <c:v>Amazonas</c:v>
                </c:pt>
                <c:pt idx="4">
                  <c:v>Apurímac</c:v>
                </c:pt>
                <c:pt idx="5">
                  <c:v>Pasco</c:v>
                </c:pt>
                <c:pt idx="6">
                  <c:v>Ancash</c:v>
                </c:pt>
                <c:pt idx="7">
                  <c:v>Lambayeque</c:v>
                </c:pt>
                <c:pt idx="8">
                  <c:v>Junín</c:v>
                </c:pt>
                <c:pt idx="9">
                  <c:v>Arequipa</c:v>
                </c:pt>
                <c:pt idx="10">
                  <c:v>Cajamarca</c:v>
                </c:pt>
                <c:pt idx="11">
                  <c:v>Tumbes</c:v>
                </c:pt>
                <c:pt idx="12">
                  <c:v>Ayacucho</c:v>
                </c:pt>
                <c:pt idx="13">
                  <c:v>Madre de Dios</c:v>
                </c:pt>
                <c:pt idx="14">
                  <c:v>Cusco</c:v>
                </c:pt>
                <c:pt idx="15">
                  <c:v>Huánuco</c:v>
                </c:pt>
                <c:pt idx="16">
                  <c:v>Loreto</c:v>
                </c:pt>
                <c:pt idx="17">
                  <c:v>Piura</c:v>
                </c:pt>
                <c:pt idx="18">
                  <c:v>Huancavelica</c:v>
                </c:pt>
                <c:pt idx="19">
                  <c:v>Lima</c:v>
                </c:pt>
                <c:pt idx="20">
                  <c:v>Ica</c:v>
                </c:pt>
                <c:pt idx="21">
                  <c:v>Ucayali</c:v>
                </c:pt>
              </c:strCache>
            </c:strRef>
          </c:cat>
          <c:val>
            <c:numRef>
              <c:f>'CDB Dpto'!$O$7:$O$28</c:f>
              <c:numCache>
                <c:formatCode>#,##0.0</c:formatCode>
                <c:ptCount val="22"/>
                <c:pt idx="0">
                  <c:v>1.0729494343920938</c:v>
                </c:pt>
                <c:pt idx="1">
                  <c:v>2.0805088594439529</c:v>
                </c:pt>
                <c:pt idx="2">
                  <c:v>0.49176629262296406</c:v>
                </c:pt>
                <c:pt idx="3">
                  <c:v>1.3480685743467276</c:v>
                </c:pt>
                <c:pt idx="4">
                  <c:v>0.36735603352522572</c:v>
                </c:pt>
                <c:pt idx="5">
                  <c:v>1.6293617504598361</c:v>
                </c:pt>
                <c:pt idx="6">
                  <c:v>1.74449362168745</c:v>
                </c:pt>
                <c:pt idx="7">
                  <c:v>0.7922336185423462</c:v>
                </c:pt>
                <c:pt idx="8">
                  <c:v>1.8139177174966028</c:v>
                </c:pt>
                <c:pt idx="9">
                  <c:v>0.72906966717844557</c:v>
                </c:pt>
                <c:pt idx="10">
                  <c:v>1.6504520513510381</c:v>
                </c:pt>
                <c:pt idx="11">
                  <c:v>1.2540075622285465</c:v>
                </c:pt>
                <c:pt idx="12">
                  <c:v>0.264211339668111</c:v>
                </c:pt>
                <c:pt idx="13">
                  <c:v>3.6057829242207284</c:v>
                </c:pt>
                <c:pt idx="14">
                  <c:v>3.6320601759697757</c:v>
                </c:pt>
                <c:pt idx="15">
                  <c:v>1.1091714078797981</c:v>
                </c:pt>
                <c:pt idx="16">
                  <c:v>4.9191752912836888</c:v>
                </c:pt>
                <c:pt idx="17">
                  <c:v>1.2594758228605774</c:v>
                </c:pt>
                <c:pt idx="18">
                  <c:v>0.98818183460822151</c:v>
                </c:pt>
                <c:pt idx="19">
                  <c:v>9.5537699316287537</c:v>
                </c:pt>
                <c:pt idx="20">
                  <c:v>1.2822924961182296</c:v>
                </c:pt>
                <c:pt idx="21">
                  <c:v>2.1811853605276941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31672"/>
        <c:axId val="306229320"/>
      </c:barChart>
      <c:lineChart>
        <c:grouping val="standard"/>
        <c:varyColors val="0"/>
        <c:ser>
          <c:idx val="1"/>
          <c:order val="1"/>
          <c:tx>
            <c:strRef>
              <c:f>'CDB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Dpto'!$N$7:$N$28</c:f>
              <c:strCache>
                <c:ptCount val="22"/>
                <c:pt idx="0">
                  <c:v>Puno</c:v>
                </c:pt>
                <c:pt idx="1">
                  <c:v>San Martín</c:v>
                </c:pt>
                <c:pt idx="2">
                  <c:v>La Libertad</c:v>
                </c:pt>
                <c:pt idx="3">
                  <c:v>Amazonas</c:v>
                </c:pt>
                <c:pt idx="4">
                  <c:v>Apurímac</c:v>
                </c:pt>
                <c:pt idx="5">
                  <c:v>Pasco</c:v>
                </c:pt>
                <c:pt idx="6">
                  <c:v>Ancash</c:v>
                </c:pt>
                <c:pt idx="7">
                  <c:v>Lambayeque</c:v>
                </c:pt>
                <c:pt idx="8">
                  <c:v>Junín</c:v>
                </c:pt>
                <c:pt idx="9">
                  <c:v>Arequipa</c:v>
                </c:pt>
                <c:pt idx="10">
                  <c:v>Cajamarca</c:v>
                </c:pt>
                <c:pt idx="11">
                  <c:v>Tumbes</c:v>
                </c:pt>
                <c:pt idx="12">
                  <c:v>Ayacucho</c:v>
                </c:pt>
                <c:pt idx="13">
                  <c:v>Madre de Dios</c:v>
                </c:pt>
                <c:pt idx="14">
                  <c:v>Cusco</c:v>
                </c:pt>
                <c:pt idx="15">
                  <c:v>Huánuco</c:v>
                </c:pt>
                <c:pt idx="16">
                  <c:v>Loreto</c:v>
                </c:pt>
                <c:pt idx="17">
                  <c:v>Piura</c:v>
                </c:pt>
                <c:pt idx="18">
                  <c:v>Huancavelica</c:v>
                </c:pt>
                <c:pt idx="19">
                  <c:v>Lima</c:v>
                </c:pt>
                <c:pt idx="20">
                  <c:v>Ica</c:v>
                </c:pt>
                <c:pt idx="21">
                  <c:v>Ucayali</c:v>
                </c:pt>
              </c:strCache>
            </c:strRef>
          </c:cat>
          <c:val>
            <c:numRef>
              <c:f>'CDB Dpto'!$P$7:$P$28</c:f>
              <c:numCache>
                <c:formatCode>0%</c:formatCode>
                <c:ptCount val="22"/>
                <c:pt idx="0">
                  <c:v>0.90244431319076923</c:v>
                </c:pt>
                <c:pt idx="1">
                  <c:v>0.90219668430316835</c:v>
                </c:pt>
                <c:pt idx="2">
                  <c:v>0.90193952780277775</c:v>
                </c:pt>
                <c:pt idx="3">
                  <c:v>0.9015866411096759</c:v>
                </c:pt>
                <c:pt idx="4">
                  <c:v>0.89002930016335902</c:v>
                </c:pt>
                <c:pt idx="5">
                  <c:v>0.88884426283210294</c:v>
                </c:pt>
                <c:pt idx="6">
                  <c:v>0.88774687121514129</c:v>
                </c:pt>
                <c:pt idx="7">
                  <c:v>0.88088206615157616</c:v>
                </c:pt>
                <c:pt idx="8">
                  <c:v>0.87172922953066379</c:v>
                </c:pt>
                <c:pt idx="9">
                  <c:v>0.86855634137846094</c:v>
                </c:pt>
                <c:pt idx="10">
                  <c:v>0.85569119944952032</c:v>
                </c:pt>
                <c:pt idx="11">
                  <c:v>0.85418145335887219</c:v>
                </c:pt>
                <c:pt idx="12">
                  <c:v>0.8381196082644532</c:v>
                </c:pt>
                <c:pt idx="13">
                  <c:v>0.80101008081019476</c:v>
                </c:pt>
                <c:pt idx="14">
                  <c:v>0.79109668883380191</c:v>
                </c:pt>
                <c:pt idx="15">
                  <c:v>0.76308019901674728</c:v>
                </c:pt>
                <c:pt idx="16">
                  <c:v>0.73978167537565076</c:v>
                </c:pt>
                <c:pt idx="17">
                  <c:v>0.71054700072922161</c:v>
                </c:pt>
                <c:pt idx="18">
                  <c:v>0.68672142837362549</c:v>
                </c:pt>
                <c:pt idx="19">
                  <c:v>0.58008748223940232</c:v>
                </c:pt>
                <c:pt idx="20">
                  <c:v>0.54555980563365358</c:v>
                </c:pt>
                <c:pt idx="21">
                  <c:v>0.48290640238906418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33240"/>
        <c:axId val="306232848"/>
      </c:lineChart>
      <c:catAx>
        <c:axId val="30623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6229320"/>
        <c:crosses val="autoZero"/>
        <c:auto val="1"/>
        <c:lblAlgn val="ctr"/>
        <c:lblOffset val="100"/>
        <c:noMultiLvlLbl val="0"/>
      </c:catAx>
      <c:valAx>
        <c:axId val="306229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6231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62328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6233240"/>
        <c:crosses val="max"/>
        <c:crossBetween val="between"/>
      </c:valAx>
      <c:catAx>
        <c:axId val="306233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62328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Dpto'!$N$7:$N$30</c:f>
              <c:strCache>
                <c:ptCount val="24"/>
                <c:pt idx="0">
                  <c:v>Tacna</c:v>
                </c:pt>
                <c:pt idx="1">
                  <c:v>Apurímac</c:v>
                </c:pt>
                <c:pt idx="2">
                  <c:v>Madre de Dios</c:v>
                </c:pt>
                <c:pt idx="3">
                  <c:v>Ayacucho</c:v>
                </c:pt>
                <c:pt idx="4">
                  <c:v>Ica</c:v>
                </c:pt>
                <c:pt idx="5">
                  <c:v>Cajamarca</c:v>
                </c:pt>
                <c:pt idx="6">
                  <c:v>Cusco</c:v>
                </c:pt>
                <c:pt idx="7">
                  <c:v>Tumbes</c:v>
                </c:pt>
                <c:pt idx="8">
                  <c:v>Huánuco</c:v>
                </c:pt>
                <c:pt idx="9">
                  <c:v>Pasco</c:v>
                </c:pt>
                <c:pt idx="10">
                  <c:v>Junín</c:v>
                </c:pt>
                <c:pt idx="11">
                  <c:v>Ancash</c:v>
                </c:pt>
                <c:pt idx="12">
                  <c:v>Moquegua</c:v>
                </c:pt>
                <c:pt idx="13">
                  <c:v>La Libertad</c:v>
                </c:pt>
                <c:pt idx="14">
                  <c:v>Piura</c:v>
                </c:pt>
                <c:pt idx="15">
                  <c:v>Loreto</c:v>
                </c:pt>
                <c:pt idx="16">
                  <c:v>Puno</c:v>
                </c:pt>
                <c:pt idx="17">
                  <c:v>Ucayali</c:v>
                </c:pt>
                <c:pt idx="18">
                  <c:v>Amazonas</c:v>
                </c:pt>
                <c:pt idx="19">
                  <c:v>San Martín</c:v>
                </c:pt>
                <c:pt idx="20">
                  <c:v>Lambayeque</c:v>
                </c:pt>
                <c:pt idx="21">
                  <c:v>Huancavelica</c:v>
                </c:pt>
                <c:pt idx="22">
                  <c:v>Lima</c:v>
                </c:pt>
                <c:pt idx="23">
                  <c:v>Arequipa</c:v>
                </c:pt>
              </c:strCache>
            </c:strRef>
          </c:cat>
          <c:val>
            <c:numRef>
              <c:f>'PPF Dpto'!$O$7:$O$30</c:f>
              <c:numCache>
                <c:formatCode>#,##0.0</c:formatCode>
                <c:ptCount val="24"/>
                <c:pt idx="0">
                  <c:v>0.68260771098791406</c:v>
                </c:pt>
                <c:pt idx="1">
                  <c:v>1.2422788496250845</c:v>
                </c:pt>
                <c:pt idx="2">
                  <c:v>0.57379536658476715</c:v>
                </c:pt>
                <c:pt idx="3">
                  <c:v>1.5694836525701843</c:v>
                </c:pt>
                <c:pt idx="4">
                  <c:v>1.392848688946134</c:v>
                </c:pt>
                <c:pt idx="5">
                  <c:v>1.2248048803690135</c:v>
                </c:pt>
                <c:pt idx="6">
                  <c:v>1.5535455151396842</c:v>
                </c:pt>
                <c:pt idx="7">
                  <c:v>0.57461693241532019</c:v>
                </c:pt>
                <c:pt idx="8">
                  <c:v>1.1604354966518722</c:v>
                </c:pt>
                <c:pt idx="9">
                  <c:v>0.66656629799313205</c:v>
                </c:pt>
                <c:pt idx="10">
                  <c:v>1.1558180356631071</c:v>
                </c:pt>
                <c:pt idx="11">
                  <c:v>1.2240997848429189</c:v>
                </c:pt>
                <c:pt idx="12">
                  <c:v>0.4526845801384709</c:v>
                </c:pt>
                <c:pt idx="13">
                  <c:v>1.7378120257209868</c:v>
                </c:pt>
                <c:pt idx="14">
                  <c:v>1.733872315274849</c:v>
                </c:pt>
                <c:pt idx="15">
                  <c:v>0.75472697977431236</c:v>
                </c:pt>
                <c:pt idx="16">
                  <c:v>1.5311260233680479</c:v>
                </c:pt>
                <c:pt idx="17">
                  <c:v>0.92588434203922088</c:v>
                </c:pt>
                <c:pt idx="18">
                  <c:v>0.81890917289183285</c:v>
                </c:pt>
                <c:pt idx="19">
                  <c:v>1.2627898355069296</c:v>
                </c:pt>
                <c:pt idx="20">
                  <c:v>1.8332898259098287</c:v>
                </c:pt>
                <c:pt idx="21">
                  <c:v>0.61679839500255129</c:v>
                </c:pt>
                <c:pt idx="22">
                  <c:v>16.162535520274908</c:v>
                </c:pt>
                <c:pt idx="23">
                  <c:v>2.3319274725536849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26968"/>
        <c:axId val="308912032"/>
      </c:barChart>
      <c:lineChart>
        <c:grouping val="standard"/>
        <c:varyColors val="0"/>
        <c:ser>
          <c:idx val="1"/>
          <c:order val="1"/>
          <c:tx>
            <c:strRef>
              <c:f>'PPF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Dpto'!$N$7:$N$30</c:f>
              <c:strCache>
                <c:ptCount val="24"/>
                <c:pt idx="0">
                  <c:v>Tacna</c:v>
                </c:pt>
                <c:pt idx="1">
                  <c:v>Apurímac</c:v>
                </c:pt>
                <c:pt idx="2">
                  <c:v>Madre de Dios</c:v>
                </c:pt>
                <c:pt idx="3">
                  <c:v>Ayacucho</c:v>
                </c:pt>
                <c:pt idx="4">
                  <c:v>Ica</c:v>
                </c:pt>
                <c:pt idx="5">
                  <c:v>Cajamarca</c:v>
                </c:pt>
                <c:pt idx="6">
                  <c:v>Cusco</c:v>
                </c:pt>
                <c:pt idx="7">
                  <c:v>Tumbes</c:v>
                </c:pt>
                <c:pt idx="8">
                  <c:v>Huánuco</c:v>
                </c:pt>
                <c:pt idx="9">
                  <c:v>Pasco</c:v>
                </c:pt>
                <c:pt idx="10">
                  <c:v>Junín</c:v>
                </c:pt>
                <c:pt idx="11">
                  <c:v>Ancash</c:v>
                </c:pt>
                <c:pt idx="12">
                  <c:v>Moquegua</c:v>
                </c:pt>
                <c:pt idx="13">
                  <c:v>La Libertad</c:v>
                </c:pt>
                <c:pt idx="14">
                  <c:v>Piura</c:v>
                </c:pt>
                <c:pt idx="15">
                  <c:v>Loreto</c:v>
                </c:pt>
                <c:pt idx="16">
                  <c:v>Puno</c:v>
                </c:pt>
                <c:pt idx="17">
                  <c:v>Ucayali</c:v>
                </c:pt>
                <c:pt idx="18">
                  <c:v>Amazonas</c:v>
                </c:pt>
                <c:pt idx="19">
                  <c:v>San Martín</c:v>
                </c:pt>
                <c:pt idx="20">
                  <c:v>Lambayeque</c:v>
                </c:pt>
                <c:pt idx="21">
                  <c:v>Huancavelica</c:v>
                </c:pt>
                <c:pt idx="22">
                  <c:v>Lima</c:v>
                </c:pt>
                <c:pt idx="23">
                  <c:v>Arequipa</c:v>
                </c:pt>
              </c:strCache>
            </c:strRef>
          </c:cat>
          <c:val>
            <c:numRef>
              <c:f>'PPF Dpto'!$P$7:$P$30</c:f>
              <c:numCache>
                <c:formatCode>0%</c:formatCode>
                <c:ptCount val="24"/>
                <c:pt idx="0">
                  <c:v>0.89884690672680978</c:v>
                </c:pt>
                <c:pt idx="1">
                  <c:v>0.89743821536939483</c:v>
                </c:pt>
                <c:pt idx="2">
                  <c:v>0.89739516607694902</c:v>
                </c:pt>
                <c:pt idx="3">
                  <c:v>0.89671559996879557</c:v>
                </c:pt>
                <c:pt idx="4">
                  <c:v>0.89631921500557254</c:v>
                </c:pt>
                <c:pt idx="5">
                  <c:v>0.89019422434942863</c:v>
                </c:pt>
                <c:pt idx="6">
                  <c:v>0.88738635397977483</c:v>
                </c:pt>
                <c:pt idx="7">
                  <c:v>0.88695025663891902</c:v>
                </c:pt>
                <c:pt idx="8">
                  <c:v>0.88547781195989683</c:v>
                </c:pt>
                <c:pt idx="9">
                  <c:v>0.88522126071805596</c:v>
                </c:pt>
                <c:pt idx="10">
                  <c:v>0.88451783943405449</c:v>
                </c:pt>
                <c:pt idx="11">
                  <c:v>0.87681080684581481</c:v>
                </c:pt>
                <c:pt idx="12">
                  <c:v>0.87674008939774783</c:v>
                </c:pt>
                <c:pt idx="13">
                  <c:v>0.8765924134377221</c:v>
                </c:pt>
                <c:pt idx="14">
                  <c:v>0.87162462650338635</c:v>
                </c:pt>
                <c:pt idx="15">
                  <c:v>0.87159375710151188</c:v>
                </c:pt>
                <c:pt idx="16">
                  <c:v>0.87040899793986903</c:v>
                </c:pt>
                <c:pt idx="17">
                  <c:v>0.86925498737659745</c:v>
                </c:pt>
                <c:pt idx="18">
                  <c:v>0.86058289981539315</c:v>
                </c:pt>
                <c:pt idx="19">
                  <c:v>0.85972731658271972</c:v>
                </c:pt>
                <c:pt idx="20">
                  <c:v>0.84747995511785823</c:v>
                </c:pt>
                <c:pt idx="21">
                  <c:v>0.80977189659174331</c:v>
                </c:pt>
                <c:pt idx="22">
                  <c:v>0.78866985687618862</c:v>
                </c:pt>
                <c:pt idx="23">
                  <c:v>0.76865867281404554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11248"/>
        <c:axId val="308912424"/>
      </c:lineChart>
      <c:catAx>
        <c:axId val="30622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8912032"/>
        <c:crosses val="autoZero"/>
        <c:auto val="1"/>
        <c:lblAlgn val="ctr"/>
        <c:lblOffset val="100"/>
        <c:noMultiLvlLbl val="0"/>
      </c:catAx>
      <c:valAx>
        <c:axId val="3089120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6226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8912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8911248"/>
        <c:crosses val="max"/>
        <c:crossBetween val="between"/>
      </c:valAx>
      <c:catAx>
        <c:axId val="30891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9124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Dpto'!$O$7:$O$8</c:f>
              <c:numCache>
                <c:formatCode>#,##0.0</c:formatCode>
                <c:ptCount val="2"/>
                <c:pt idx="0">
                  <c:v>1267.2947071575186</c:v>
                </c:pt>
                <c:pt idx="1">
                  <c:v>5.2782430584430697E-2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914776"/>
        <c:axId val="308918304"/>
      </c:barChart>
      <c:lineChart>
        <c:grouping val="standard"/>
        <c:varyColors val="0"/>
        <c:ser>
          <c:idx val="1"/>
          <c:order val="1"/>
          <c:tx>
            <c:strRef>
              <c:f>'BFH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Dpto'!$P$7:$P$8</c:f>
              <c:numCache>
                <c:formatCode>0%</c:formatCode>
                <c:ptCount val="2"/>
                <c:pt idx="0">
                  <c:v>0.99809166577630637</c:v>
                </c:pt>
                <c:pt idx="1">
                  <c:v>0.57620224645682172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14384"/>
        <c:axId val="308910856"/>
      </c:lineChart>
      <c:catAx>
        <c:axId val="30891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8918304"/>
        <c:crosses val="autoZero"/>
        <c:auto val="1"/>
        <c:lblAlgn val="ctr"/>
        <c:lblOffset val="100"/>
        <c:noMultiLvlLbl val="0"/>
      </c:catAx>
      <c:valAx>
        <c:axId val="3089183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8914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8910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8914384"/>
        <c:crosses val="max"/>
        <c:crossBetween val="between"/>
      </c:valAx>
      <c:catAx>
        <c:axId val="30891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910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Dpto'!$N$7:$N$14</c:f>
              <c:strCache>
                <c:ptCount val="8"/>
                <c:pt idx="0">
                  <c:v>Loreto</c:v>
                </c:pt>
                <c:pt idx="1">
                  <c:v>Cusco</c:v>
                </c:pt>
                <c:pt idx="2">
                  <c:v>Huancavelica</c:v>
                </c:pt>
                <c:pt idx="3">
                  <c:v>Piura</c:v>
                </c:pt>
                <c:pt idx="4">
                  <c:v>Junín</c:v>
                </c:pt>
                <c:pt idx="5">
                  <c:v>San Martín</c:v>
                </c:pt>
                <c:pt idx="6">
                  <c:v>Lima</c:v>
                </c:pt>
                <c:pt idx="7">
                  <c:v>Arequipa</c:v>
                </c:pt>
              </c:strCache>
            </c:strRef>
          </c:cat>
          <c:val>
            <c:numRef>
              <c:f>'HU Dpto'!$O$7:$O$14</c:f>
              <c:numCache>
                <c:formatCode>#,##0.0</c:formatCode>
                <c:ptCount val="8"/>
                <c:pt idx="0">
                  <c:v>1.0999999940395355E-2</c:v>
                </c:pt>
                <c:pt idx="1">
                  <c:v>4.2977802689027689</c:v>
                </c:pt>
                <c:pt idx="2">
                  <c:v>0.29228446485660553</c:v>
                </c:pt>
                <c:pt idx="3">
                  <c:v>7.8827991025567062E-2</c:v>
                </c:pt>
                <c:pt idx="4">
                  <c:v>7.7768830451709028E-2</c:v>
                </c:pt>
                <c:pt idx="5">
                  <c:v>0.11027205748323739</c:v>
                </c:pt>
                <c:pt idx="6">
                  <c:v>3.9267197466821262</c:v>
                </c:pt>
                <c:pt idx="7">
                  <c:v>0.65789044383131112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917128"/>
        <c:axId val="308917912"/>
      </c:barChart>
      <c:lineChart>
        <c:grouping val="standard"/>
        <c:varyColors val="0"/>
        <c:ser>
          <c:idx val="1"/>
          <c:order val="1"/>
          <c:tx>
            <c:strRef>
              <c:f>'HU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Dpto'!$N$7:$N$14</c:f>
              <c:strCache>
                <c:ptCount val="8"/>
                <c:pt idx="0">
                  <c:v>Loreto</c:v>
                </c:pt>
                <c:pt idx="1">
                  <c:v>Cusco</c:v>
                </c:pt>
                <c:pt idx="2">
                  <c:v>Huancavelica</c:v>
                </c:pt>
                <c:pt idx="3">
                  <c:v>Piura</c:v>
                </c:pt>
                <c:pt idx="4">
                  <c:v>Junín</c:v>
                </c:pt>
                <c:pt idx="5">
                  <c:v>San Martín</c:v>
                </c:pt>
                <c:pt idx="6">
                  <c:v>Lima</c:v>
                </c:pt>
                <c:pt idx="7">
                  <c:v>Arequipa</c:v>
                </c:pt>
              </c:strCache>
            </c:strRef>
          </c:cat>
          <c:val>
            <c:numRef>
              <c:f>'HU Dpto'!$P$7:$P$14</c:f>
              <c:numCache>
                <c:formatCode>0%</c:formatCode>
                <c:ptCount val="8"/>
                <c:pt idx="0">
                  <c:v>0.99999999458139599</c:v>
                </c:pt>
                <c:pt idx="1">
                  <c:v>0.9787698272291312</c:v>
                </c:pt>
                <c:pt idx="2">
                  <c:v>0.88560047041611667</c:v>
                </c:pt>
                <c:pt idx="3">
                  <c:v>0.88427702397881025</c:v>
                </c:pt>
                <c:pt idx="4">
                  <c:v>0.83409837780826313</c:v>
                </c:pt>
                <c:pt idx="5">
                  <c:v>0.70733011426139603</c:v>
                </c:pt>
                <c:pt idx="6">
                  <c:v>0.6013059617274632</c:v>
                </c:pt>
                <c:pt idx="7">
                  <c:v>0.2038319487693413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11640"/>
        <c:axId val="308915560"/>
      </c:lineChart>
      <c:catAx>
        <c:axId val="3089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8917912"/>
        <c:crosses val="autoZero"/>
        <c:auto val="1"/>
        <c:lblAlgn val="ctr"/>
        <c:lblOffset val="100"/>
        <c:noMultiLvlLbl val="0"/>
      </c:catAx>
      <c:valAx>
        <c:axId val="3089179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8917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8915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8911640"/>
        <c:crosses val="max"/>
        <c:crossBetween val="between"/>
      </c:valAx>
      <c:catAx>
        <c:axId val="308911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915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'TT Dpto'!$N$7:$N$31</c:f>
              <c:strCache>
                <c:ptCount val="25"/>
                <c:pt idx="0">
                  <c:v>Madre de Dios</c:v>
                </c:pt>
                <c:pt idx="1">
                  <c:v>Amazonas</c:v>
                </c:pt>
                <c:pt idx="2">
                  <c:v>Ayacucho</c:v>
                </c:pt>
                <c:pt idx="3">
                  <c:v>Puno</c:v>
                </c:pt>
                <c:pt idx="4">
                  <c:v>Huancavelica</c:v>
                </c:pt>
                <c:pt idx="5">
                  <c:v>Cusco</c:v>
                </c:pt>
                <c:pt idx="6">
                  <c:v>Lima</c:v>
                </c:pt>
                <c:pt idx="7">
                  <c:v>Piura</c:v>
                </c:pt>
                <c:pt idx="8">
                  <c:v>Ica</c:v>
                </c:pt>
                <c:pt idx="9">
                  <c:v>Huánuco</c:v>
                </c:pt>
                <c:pt idx="10">
                  <c:v>San Martín</c:v>
                </c:pt>
                <c:pt idx="11">
                  <c:v>Arequipa</c:v>
                </c:pt>
                <c:pt idx="12">
                  <c:v>Cajamarca</c:v>
                </c:pt>
                <c:pt idx="13">
                  <c:v>Ancash</c:v>
                </c:pt>
                <c:pt idx="14">
                  <c:v>Junín</c:v>
                </c:pt>
                <c:pt idx="15">
                  <c:v>La Libertad</c:v>
                </c:pt>
                <c:pt idx="16">
                  <c:v>Apurímac</c:v>
                </c:pt>
                <c:pt idx="17">
                  <c:v>Tacna</c:v>
                </c:pt>
                <c:pt idx="18">
                  <c:v>Provincia Constitucional del Callao</c:v>
                </c:pt>
                <c:pt idx="19">
                  <c:v>Loreto</c:v>
                </c:pt>
                <c:pt idx="20">
                  <c:v>Tumbes</c:v>
                </c:pt>
                <c:pt idx="21">
                  <c:v>Pasco</c:v>
                </c:pt>
                <c:pt idx="22">
                  <c:v>Lambayeque</c:v>
                </c:pt>
                <c:pt idx="23">
                  <c:v>Ucayali</c:v>
                </c:pt>
                <c:pt idx="24">
                  <c:v>Moquegua</c:v>
                </c:pt>
              </c:strCache>
            </c:strRef>
          </c:cat>
          <c:val>
            <c:numRef>
              <c:f>'TT Dpto'!$O$7:$O$31</c:f>
              <c:numCache>
                <c:formatCode>#,##0.0</c:formatCode>
                <c:ptCount val="25"/>
                <c:pt idx="0">
                  <c:v>269.6416063146429</c:v>
                </c:pt>
                <c:pt idx="1">
                  <c:v>303.42288219195478</c:v>
                </c:pt>
                <c:pt idx="2">
                  <c:v>532.96635746186121</c:v>
                </c:pt>
                <c:pt idx="3">
                  <c:v>605.28799039771798</c:v>
                </c:pt>
                <c:pt idx="4">
                  <c:v>382.25019639925904</c:v>
                </c:pt>
                <c:pt idx="5">
                  <c:v>918.18940347157911</c:v>
                </c:pt>
                <c:pt idx="6">
                  <c:v>1372.9005118451448</c:v>
                </c:pt>
                <c:pt idx="7">
                  <c:v>495.06087693739181</c:v>
                </c:pt>
                <c:pt idx="8">
                  <c:v>66.136849390066615</c:v>
                </c:pt>
                <c:pt idx="9">
                  <c:v>268.65204450858505</c:v>
                </c:pt>
                <c:pt idx="10">
                  <c:v>399.97274227621034</c:v>
                </c:pt>
                <c:pt idx="11">
                  <c:v>387.29894841810943</c:v>
                </c:pt>
                <c:pt idx="12">
                  <c:v>564.58564652429664</c:v>
                </c:pt>
                <c:pt idx="13">
                  <c:v>188.15513977720192</c:v>
                </c:pt>
                <c:pt idx="14">
                  <c:v>257.68037893266074</c:v>
                </c:pt>
                <c:pt idx="15">
                  <c:v>256.99981053998164</c:v>
                </c:pt>
                <c:pt idx="16">
                  <c:v>189.715548340032</c:v>
                </c:pt>
                <c:pt idx="17">
                  <c:v>102.03183828018277</c:v>
                </c:pt>
                <c:pt idx="18">
                  <c:v>34.931479801388342</c:v>
                </c:pt>
                <c:pt idx="19">
                  <c:v>81.157739695170989</c:v>
                </c:pt>
                <c:pt idx="20">
                  <c:v>38.88210316147071</c:v>
                </c:pt>
                <c:pt idx="21">
                  <c:v>119.77657707022827</c:v>
                </c:pt>
                <c:pt idx="22">
                  <c:v>50.179445247768648</c:v>
                </c:pt>
                <c:pt idx="23">
                  <c:v>127.3607329644415</c:v>
                </c:pt>
                <c:pt idx="24">
                  <c:v>28.319621561093811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915952"/>
        <c:axId val="308915168"/>
      </c:barChart>
      <c:lineChart>
        <c:grouping val="standard"/>
        <c:varyColors val="0"/>
        <c:ser>
          <c:idx val="1"/>
          <c:order val="1"/>
          <c:tx>
            <c:strRef>
              <c:f>'TT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'TT Dpto'!$N$7:$N$31</c:f>
              <c:strCache>
                <c:ptCount val="25"/>
                <c:pt idx="0">
                  <c:v>Madre de Dios</c:v>
                </c:pt>
                <c:pt idx="1">
                  <c:v>Amazonas</c:v>
                </c:pt>
                <c:pt idx="2">
                  <c:v>Ayacucho</c:v>
                </c:pt>
                <c:pt idx="3">
                  <c:v>Puno</c:v>
                </c:pt>
                <c:pt idx="4">
                  <c:v>Huancavelica</c:v>
                </c:pt>
                <c:pt idx="5">
                  <c:v>Cusco</c:v>
                </c:pt>
                <c:pt idx="6">
                  <c:v>Lima</c:v>
                </c:pt>
                <c:pt idx="7">
                  <c:v>Piura</c:v>
                </c:pt>
                <c:pt idx="8">
                  <c:v>Ica</c:v>
                </c:pt>
                <c:pt idx="9">
                  <c:v>Huánuco</c:v>
                </c:pt>
                <c:pt idx="10">
                  <c:v>San Martín</c:v>
                </c:pt>
                <c:pt idx="11">
                  <c:v>Arequipa</c:v>
                </c:pt>
                <c:pt idx="12">
                  <c:v>Cajamarca</c:v>
                </c:pt>
                <c:pt idx="13">
                  <c:v>Ancash</c:v>
                </c:pt>
                <c:pt idx="14">
                  <c:v>Junín</c:v>
                </c:pt>
                <c:pt idx="15">
                  <c:v>La Libertad</c:v>
                </c:pt>
                <c:pt idx="16">
                  <c:v>Apurímac</c:v>
                </c:pt>
                <c:pt idx="17">
                  <c:v>Tacna</c:v>
                </c:pt>
                <c:pt idx="18">
                  <c:v>Provincia Constitucional del Callao</c:v>
                </c:pt>
                <c:pt idx="19">
                  <c:v>Loreto</c:v>
                </c:pt>
                <c:pt idx="20">
                  <c:v>Tumbes</c:v>
                </c:pt>
                <c:pt idx="21">
                  <c:v>Pasco</c:v>
                </c:pt>
                <c:pt idx="22">
                  <c:v>Lambayeque</c:v>
                </c:pt>
                <c:pt idx="23">
                  <c:v>Ucayali</c:v>
                </c:pt>
                <c:pt idx="24">
                  <c:v>Moquegua</c:v>
                </c:pt>
              </c:strCache>
            </c:strRef>
          </c:cat>
          <c:val>
            <c:numRef>
              <c:f>'TT Dpto'!$P$7:$P$31</c:f>
              <c:numCache>
                <c:formatCode>0%</c:formatCode>
                <c:ptCount val="25"/>
                <c:pt idx="0">
                  <c:v>0.91635733299234012</c:v>
                </c:pt>
                <c:pt idx="1">
                  <c:v>0.88173627442395319</c:v>
                </c:pt>
                <c:pt idx="2">
                  <c:v>0.86284612824745777</c:v>
                </c:pt>
                <c:pt idx="3">
                  <c:v>0.8472768994265808</c:v>
                </c:pt>
                <c:pt idx="4">
                  <c:v>0.84724758381683374</c:v>
                </c:pt>
                <c:pt idx="5">
                  <c:v>0.83287729567522517</c:v>
                </c:pt>
                <c:pt idx="6">
                  <c:v>0.82419204017076952</c:v>
                </c:pt>
                <c:pt idx="7">
                  <c:v>0.80744390415067713</c:v>
                </c:pt>
                <c:pt idx="8">
                  <c:v>0.77878017303222102</c:v>
                </c:pt>
                <c:pt idx="9">
                  <c:v>0.73794271555283475</c:v>
                </c:pt>
                <c:pt idx="10">
                  <c:v>0.72827526600348014</c:v>
                </c:pt>
                <c:pt idx="11">
                  <c:v>0.70677666923498705</c:v>
                </c:pt>
                <c:pt idx="12">
                  <c:v>0.69542588821754081</c:v>
                </c:pt>
                <c:pt idx="13">
                  <c:v>0.69212862523530838</c:v>
                </c:pt>
                <c:pt idx="14">
                  <c:v>0.68609567293653506</c:v>
                </c:pt>
                <c:pt idx="15">
                  <c:v>0.67563105976272564</c:v>
                </c:pt>
                <c:pt idx="16">
                  <c:v>0.66205614057234785</c:v>
                </c:pt>
                <c:pt idx="17">
                  <c:v>0.66073341564355004</c:v>
                </c:pt>
                <c:pt idx="18">
                  <c:v>0.64465399356174891</c:v>
                </c:pt>
                <c:pt idx="19">
                  <c:v>0.59474599168746045</c:v>
                </c:pt>
                <c:pt idx="20">
                  <c:v>0.53286644206451927</c:v>
                </c:pt>
                <c:pt idx="21">
                  <c:v>0.49937281047648341</c:v>
                </c:pt>
                <c:pt idx="22">
                  <c:v>0.44459317071440968</c:v>
                </c:pt>
                <c:pt idx="23">
                  <c:v>0.42264930251881061</c:v>
                </c:pt>
                <c:pt idx="24">
                  <c:v>0.39605909724162297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13992"/>
        <c:axId val="308913600"/>
      </c:lineChart>
      <c:catAx>
        <c:axId val="3089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8915168"/>
        <c:crosses val="autoZero"/>
        <c:auto val="1"/>
        <c:lblAlgn val="ctr"/>
        <c:lblOffset val="100"/>
        <c:noMultiLvlLbl val="0"/>
      </c:catAx>
      <c:valAx>
        <c:axId val="308915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8915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89136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8913992"/>
        <c:crosses val="max"/>
        <c:crossBetween val="between"/>
      </c:valAx>
      <c:catAx>
        <c:axId val="308913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9136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Dpto'!$O$7:$O$8</c:f>
              <c:numCache>
                <c:formatCode>#,##0.0</c:formatCode>
                <c:ptCount val="2"/>
                <c:pt idx="0">
                  <c:v>133.54612475892307</c:v>
                </c:pt>
                <c:pt idx="1">
                  <c:v>0.96527484937976404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916736"/>
        <c:axId val="310190888"/>
      </c:barChart>
      <c:lineChart>
        <c:grouping val="standard"/>
        <c:varyColors val="0"/>
        <c:ser>
          <c:idx val="1"/>
          <c:order val="1"/>
          <c:tx>
            <c:strRef>
              <c:f>'CPE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Dpto'!$P$7:$P$8</c:f>
              <c:numCache>
                <c:formatCode>0%</c:formatCode>
                <c:ptCount val="2"/>
                <c:pt idx="0">
                  <c:v>0.87274016969961543</c:v>
                </c:pt>
                <c:pt idx="1">
                  <c:v>0.55505424146538829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88144"/>
        <c:axId val="310192848"/>
      </c:lineChart>
      <c:catAx>
        <c:axId val="3089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0190888"/>
        <c:crosses val="autoZero"/>
        <c:auto val="1"/>
        <c:lblAlgn val="ctr"/>
        <c:lblOffset val="100"/>
        <c:noMultiLvlLbl val="0"/>
      </c:catAx>
      <c:valAx>
        <c:axId val="3101908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8916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01928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188144"/>
        <c:crosses val="max"/>
        <c:crossBetween val="between"/>
      </c:valAx>
      <c:catAx>
        <c:axId val="31018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1928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Dpto'!$N$7:$N$10</c:f>
              <c:strCache>
                <c:ptCount val="4"/>
                <c:pt idx="0">
                  <c:v>Piura</c:v>
                </c:pt>
                <c:pt idx="1">
                  <c:v>Embajadas en el Exterior</c:v>
                </c:pt>
                <c:pt idx="2">
                  <c:v>Lima</c:v>
                </c:pt>
                <c:pt idx="3">
                  <c:v>Tumbes</c:v>
                </c:pt>
              </c:strCache>
            </c:strRef>
          </c:cat>
          <c:val>
            <c:numRef>
              <c:f>'OC Dpto'!$O$7:$O$10</c:f>
              <c:numCache>
                <c:formatCode>#,##0.0</c:formatCode>
                <c:ptCount val="4"/>
                <c:pt idx="0">
                  <c:v>0.10248004197552869</c:v>
                </c:pt>
                <c:pt idx="1">
                  <c:v>32.264795071988722</c:v>
                </c:pt>
                <c:pt idx="2">
                  <c:v>90.261367509824723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91280"/>
        <c:axId val="310190104"/>
      </c:barChart>
      <c:lineChart>
        <c:grouping val="standard"/>
        <c:varyColors val="0"/>
        <c:ser>
          <c:idx val="1"/>
          <c:order val="1"/>
          <c:tx>
            <c:strRef>
              <c:f>'OC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Dpto'!$N$7:$N$10</c:f>
              <c:strCache>
                <c:ptCount val="4"/>
                <c:pt idx="0">
                  <c:v>Piura</c:v>
                </c:pt>
                <c:pt idx="1">
                  <c:v>Embajadas en el Exterior</c:v>
                </c:pt>
                <c:pt idx="2">
                  <c:v>Lima</c:v>
                </c:pt>
                <c:pt idx="3">
                  <c:v>Tumbes</c:v>
                </c:pt>
              </c:strCache>
            </c:strRef>
          </c:cat>
          <c:val>
            <c:numRef>
              <c:f>'OC Dpto'!$P$7:$P$10</c:f>
              <c:numCache>
                <c:formatCode>0%</c:formatCode>
                <c:ptCount val="4"/>
                <c:pt idx="0">
                  <c:v>0.91213366896475989</c:v>
                </c:pt>
                <c:pt idx="1">
                  <c:v>0.89629171142797992</c:v>
                </c:pt>
                <c:pt idx="2">
                  <c:v>0.84455012751825753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93240"/>
        <c:axId val="310191672"/>
      </c:lineChart>
      <c:catAx>
        <c:axId val="31019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0190104"/>
        <c:crosses val="autoZero"/>
        <c:auto val="1"/>
        <c:lblAlgn val="ctr"/>
        <c:lblOffset val="100"/>
        <c:noMultiLvlLbl val="0"/>
      </c:catAx>
      <c:valAx>
        <c:axId val="3101901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0191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01916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193240"/>
        <c:crosses val="max"/>
        <c:crossBetween val="between"/>
      </c:valAx>
      <c:catAx>
        <c:axId val="310193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1916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Dpto'!$N$7:$N$31</c:f>
              <c:strCache>
                <c:ptCount val="25"/>
                <c:pt idx="0">
                  <c:v>Ica</c:v>
                </c:pt>
                <c:pt idx="1">
                  <c:v>Amazonas</c:v>
                </c:pt>
                <c:pt idx="2">
                  <c:v>La Libertad</c:v>
                </c:pt>
                <c:pt idx="3">
                  <c:v>Piura</c:v>
                </c:pt>
                <c:pt idx="4">
                  <c:v>Loreto</c:v>
                </c:pt>
                <c:pt idx="5">
                  <c:v>Provincia Constitucional del Callao</c:v>
                </c:pt>
                <c:pt idx="6">
                  <c:v>Tacna</c:v>
                </c:pt>
                <c:pt idx="7">
                  <c:v>Arequipa</c:v>
                </c:pt>
                <c:pt idx="8">
                  <c:v>Tumbes</c:v>
                </c:pt>
                <c:pt idx="9">
                  <c:v>Lima</c:v>
                </c:pt>
                <c:pt idx="10">
                  <c:v>Huánuco</c:v>
                </c:pt>
                <c:pt idx="11">
                  <c:v>Puno</c:v>
                </c:pt>
                <c:pt idx="12">
                  <c:v>Cusco</c:v>
                </c:pt>
                <c:pt idx="13">
                  <c:v>Lambayeque</c:v>
                </c:pt>
                <c:pt idx="14">
                  <c:v>Junín</c:v>
                </c:pt>
                <c:pt idx="15">
                  <c:v>Ucayali</c:v>
                </c:pt>
                <c:pt idx="16">
                  <c:v>San Martín</c:v>
                </c:pt>
                <c:pt idx="17">
                  <c:v>Pasco</c:v>
                </c:pt>
                <c:pt idx="18">
                  <c:v>Madre de Dios</c:v>
                </c:pt>
                <c:pt idx="19">
                  <c:v>Ancash</c:v>
                </c:pt>
                <c:pt idx="20">
                  <c:v>Cajamarca</c:v>
                </c:pt>
                <c:pt idx="21">
                  <c:v>Apurímac</c:v>
                </c:pt>
                <c:pt idx="22">
                  <c:v>Ayacucho</c:v>
                </c:pt>
                <c:pt idx="23">
                  <c:v>Huancavelica</c:v>
                </c:pt>
                <c:pt idx="24">
                  <c:v>Moquegua</c:v>
                </c:pt>
              </c:strCache>
            </c:strRef>
          </c:cat>
          <c:val>
            <c:numRef>
              <c:f>'UNI Dpto'!$O$7:$O$31</c:f>
              <c:numCache>
                <c:formatCode>#,##0.0</c:formatCode>
                <c:ptCount val="25"/>
                <c:pt idx="0">
                  <c:v>101.89360964543009</c:v>
                </c:pt>
                <c:pt idx="1">
                  <c:v>26.776953031662536</c:v>
                </c:pt>
                <c:pt idx="2">
                  <c:v>73.384291241589921</c:v>
                </c:pt>
                <c:pt idx="3">
                  <c:v>73.01082297919811</c:v>
                </c:pt>
                <c:pt idx="4">
                  <c:v>46.937588439751288</c:v>
                </c:pt>
                <c:pt idx="5">
                  <c:v>54.68724916377974</c:v>
                </c:pt>
                <c:pt idx="6">
                  <c:v>33.560356495736244</c:v>
                </c:pt>
                <c:pt idx="7">
                  <c:v>78.298937754961983</c:v>
                </c:pt>
                <c:pt idx="8">
                  <c:v>36.554575918887693</c:v>
                </c:pt>
                <c:pt idx="9">
                  <c:v>518.37349376304292</c:v>
                </c:pt>
                <c:pt idx="10">
                  <c:v>62.945480593557001</c:v>
                </c:pt>
                <c:pt idx="11">
                  <c:v>101.92660342087252</c:v>
                </c:pt>
                <c:pt idx="12">
                  <c:v>74.057348659906822</c:v>
                </c:pt>
                <c:pt idx="13">
                  <c:v>60.781214529397168</c:v>
                </c:pt>
                <c:pt idx="14">
                  <c:v>48.711369830955341</c:v>
                </c:pt>
                <c:pt idx="15">
                  <c:v>31.618552904828807</c:v>
                </c:pt>
                <c:pt idx="16">
                  <c:v>26.244468970197364</c:v>
                </c:pt>
                <c:pt idx="17">
                  <c:v>35.515278164967903</c:v>
                </c:pt>
                <c:pt idx="18">
                  <c:v>16.977160407805172</c:v>
                </c:pt>
                <c:pt idx="19">
                  <c:v>37.831455333750206</c:v>
                </c:pt>
                <c:pt idx="20">
                  <c:v>42.640343680098937</c:v>
                </c:pt>
                <c:pt idx="21">
                  <c:v>18.433791407010677</c:v>
                </c:pt>
                <c:pt idx="22">
                  <c:v>43.467272080074224</c:v>
                </c:pt>
                <c:pt idx="23">
                  <c:v>25.461844736942812</c:v>
                </c:pt>
                <c:pt idx="24">
                  <c:v>9.7366986861422493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87752"/>
        <c:axId val="310192064"/>
      </c:barChart>
      <c:lineChart>
        <c:grouping val="standard"/>
        <c:varyColors val="0"/>
        <c:ser>
          <c:idx val="1"/>
          <c:order val="1"/>
          <c:tx>
            <c:strRef>
              <c:f>'UNI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Dpto'!$N$7:$N$31</c:f>
              <c:strCache>
                <c:ptCount val="25"/>
                <c:pt idx="0">
                  <c:v>Ica</c:v>
                </c:pt>
                <c:pt idx="1">
                  <c:v>Amazonas</c:v>
                </c:pt>
                <c:pt idx="2">
                  <c:v>La Libertad</c:v>
                </c:pt>
                <c:pt idx="3">
                  <c:v>Piura</c:v>
                </c:pt>
                <c:pt idx="4">
                  <c:v>Loreto</c:v>
                </c:pt>
                <c:pt idx="5">
                  <c:v>Provincia Constitucional del Callao</c:v>
                </c:pt>
                <c:pt idx="6">
                  <c:v>Tacna</c:v>
                </c:pt>
                <c:pt idx="7">
                  <c:v>Arequipa</c:v>
                </c:pt>
                <c:pt idx="8">
                  <c:v>Tumbes</c:v>
                </c:pt>
                <c:pt idx="9">
                  <c:v>Lima</c:v>
                </c:pt>
                <c:pt idx="10">
                  <c:v>Huánuco</c:v>
                </c:pt>
                <c:pt idx="11">
                  <c:v>Puno</c:v>
                </c:pt>
                <c:pt idx="12">
                  <c:v>Cusco</c:v>
                </c:pt>
                <c:pt idx="13">
                  <c:v>Lambayeque</c:v>
                </c:pt>
                <c:pt idx="14">
                  <c:v>Junín</c:v>
                </c:pt>
                <c:pt idx="15">
                  <c:v>Ucayali</c:v>
                </c:pt>
                <c:pt idx="16">
                  <c:v>San Martín</c:v>
                </c:pt>
                <c:pt idx="17">
                  <c:v>Pasco</c:v>
                </c:pt>
                <c:pt idx="18">
                  <c:v>Madre de Dios</c:v>
                </c:pt>
                <c:pt idx="19">
                  <c:v>Ancash</c:v>
                </c:pt>
                <c:pt idx="20">
                  <c:v>Cajamarca</c:v>
                </c:pt>
                <c:pt idx="21">
                  <c:v>Apurímac</c:v>
                </c:pt>
                <c:pt idx="22">
                  <c:v>Ayacucho</c:v>
                </c:pt>
                <c:pt idx="23">
                  <c:v>Huancavelica</c:v>
                </c:pt>
                <c:pt idx="24">
                  <c:v>Moquegua</c:v>
                </c:pt>
              </c:strCache>
            </c:strRef>
          </c:cat>
          <c:val>
            <c:numRef>
              <c:f>'UNI Dpto'!$P$7:$P$31</c:f>
              <c:numCache>
                <c:formatCode>0%</c:formatCode>
                <c:ptCount val="25"/>
                <c:pt idx="0">
                  <c:v>0.8112498868970307</c:v>
                </c:pt>
                <c:pt idx="1">
                  <c:v>0.8106438640828022</c:v>
                </c:pt>
                <c:pt idx="2">
                  <c:v>0.7955109360919671</c:v>
                </c:pt>
                <c:pt idx="3">
                  <c:v>0.77714313142061864</c:v>
                </c:pt>
                <c:pt idx="4">
                  <c:v>0.77086229351380808</c:v>
                </c:pt>
                <c:pt idx="5">
                  <c:v>0.72543855309659822</c:v>
                </c:pt>
                <c:pt idx="6">
                  <c:v>0.68752278820340285</c:v>
                </c:pt>
                <c:pt idx="7">
                  <c:v>0.68487616820389763</c:v>
                </c:pt>
                <c:pt idx="8">
                  <c:v>0.67837234102539135</c:v>
                </c:pt>
                <c:pt idx="9">
                  <c:v>0.67701843399839168</c:v>
                </c:pt>
                <c:pt idx="10">
                  <c:v>0.64568530710430805</c:v>
                </c:pt>
                <c:pt idx="11">
                  <c:v>0.64409770390362275</c:v>
                </c:pt>
                <c:pt idx="12">
                  <c:v>0.61744416636614707</c:v>
                </c:pt>
                <c:pt idx="13">
                  <c:v>0.57701928057820351</c:v>
                </c:pt>
                <c:pt idx="14">
                  <c:v>0.55516364867126933</c:v>
                </c:pt>
                <c:pt idx="15">
                  <c:v>0.54513685250555755</c:v>
                </c:pt>
                <c:pt idx="16">
                  <c:v>0.5449907642536006</c:v>
                </c:pt>
                <c:pt idx="17">
                  <c:v>0.52743289963240525</c:v>
                </c:pt>
                <c:pt idx="18">
                  <c:v>0.4947831979370319</c:v>
                </c:pt>
                <c:pt idx="19">
                  <c:v>0.45927227257971431</c:v>
                </c:pt>
                <c:pt idx="20">
                  <c:v>0.43339649731549373</c:v>
                </c:pt>
                <c:pt idx="21">
                  <c:v>0.41939341809277575</c:v>
                </c:pt>
                <c:pt idx="22">
                  <c:v>0.38627468863012526</c:v>
                </c:pt>
                <c:pt idx="23">
                  <c:v>0.37280217650539288</c:v>
                </c:pt>
                <c:pt idx="24">
                  <c:v>0.19846349172072106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88536"/>
        <c:axId val="310194024"/>
      </c:lineChart>
      <c:catAx>
        <c:axId val="310187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0192064"/>
        <c:crosses val="autoZero"/>
        <c:auto val="1"/>
        <c:lblAlgn val="ctr"/>
        <c:lblOffset val="100"/>
        <c:noMultiLvlLbl val="0"/>
      </c:catAx>
      <c:valAx>
        <c:axId val="3101920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0187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01940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188536"/>
        <c:crosses val="max"/>
        <c:crossBetween val="between"/>
      </c:valAx>
      <c:catAx>
        <c:axId val="31018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1940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Dpto'!$N$7:$N$31</c:f>
              <c:strCache>
                <c:ptCount val="25"/>
                <c:pt idx="0">
                  <c:v>Cusco</c:v>
                </c:pt>
                <c:pt idx="1">
                  <c:v>Provincia Constitucional del Callao</c:v>
                </c:pt>
                <c:pt idx="2">
                  <c:v>Ica</c:v>
                </c:pt>
                <c:pt idx="3">
                  <c:v>Loreto</c:v>
                </c:pt>
                <c:pt idx="4">
                  <c:v>Arequipa</c:v>
                </c:pt>
                <c:pt idx="5">
                  <c:v>Tumbes</c:v>
                </c:pt>
                <c:pt idx="6">
                  <c:v>Piura</c:v>
                </c:pt>
                <c:pt idx="7">
                  <c:v>Ucayali</c:v>
                </c:pt>
                <c:pt idx="8">
                  <c:v>Tacna</c:v>
                </c:pt>
                <c:pt idx="9">
                  <c:v>Madre de Dios</c:v>
                </c:pt>
                <c:pt idx="10">
                  <c:v>San Martín</c:v>
                </c:pt>
                <c:pt idx="11">
                  <c:v>Apurímac</c:v>
                </c:pt>
                <c:pt idx="12">
                  <c:v>Cajamarca</c:v>
                </c:pt>
                <c:pt idx="13">
                  <c:v>Lambayeque</c:v>
                </c:pt>
                <c:pt idx="14">
                  <c:v>Huancavelica</c:v>
                </c:pt>
                <c:pt idx="15">
                  <c:v>La Libertad</c:v>
                </c:pt>
                <c:pt idx="16">
                  <c:v>Ancash</c:v>
                </c:pt>
                <c:pt idx="17">
                  <c:v>Lima</c:v>
                </c:pt>
                <c:pt idx="18">
                  <c:v>Ayacucho</c:v>
                </c:pt>
                <c:pt idx="19">
                  <c:v>Junín</c:v>
                </c:pt>
                <c:pt idx="20">
                  <c:v>Moquegua</c:v>
                </c:pt>
                <c:pt idx="21">
                  <c:v>Puno</c:v>
                </c:pt>
                <c:pt idx="22">
                  <c:v>Huánuco</c:v>
                </c:pt>
                <c:pt idx="23">
                  <c:v>Amazonas</c:v>
                </c:pt>
                <c:pt idx="24">
                  <c:v>Pasco</c:v>
                </c:pt>
              </c:strCache>
            </c:strRef>
          </c:cat>
          <c:val>
            <c:numRef>
              <c:f>'TBC Dpto'!$O$7:$O$31</c:f>
              <c:numCache>
                <c:formatCode>#,##0.0</c:formatCode>
                <c:ptCount val="25"/>
                <c:pt idx="0">
                  <c:v>18.257338154143177</c:v>
                </c:pt>
                <c:pt idx="1">
                  <c:v>25.819750079235089</c:v>
                </c:pt>
                <c:pt idx="2">
                  <c:v>19.012594774476241</c:v>
                </c:pt>
                <c:pt idx="3">
                  <c:v>16.23887480405886</c:v>
                </c:pt>
                <c:pt idx="4">
                  <c:v>18.462188715843183</c:v>
                </c:pt>
                <c:pt idx="5">
                  <c:v>6.0716770239022742</c:v>
                </c:pt>
                <c:pt idx="6">
                  <c:v>19.313728060072329</c:v>
                </c:pt>
                <c:pt idx="7">
                  <c:v>8.6786582409641966</c:v>
                </c:pt>
                <c:pt idx="8">
                  <c:v>10.956760834565621</c:v>
                </c:pt>
                <c:pt idx="9">
                  <c:v>7.5237600432352165</c:v>
                </c:pt>
                <c:pt idx="10">
                  <c:v>13.82125478558495</c:v>
                </c:pt>
                <c:pt idx="11">
                  <c:v>5.952931676176707</c:v>
                </c:pt>
                <c:pt idx="12">
                  <c:v>17.93124324627167</c:v>
                </c:pt>
                <c:pt idx="13">
                  <c:v>23.570196791991076</c:v>
                </c:pt>
                <c:pt idx="14">
                  <c:v>7.6864284892428616</c:v>
                </c:pt>
                <c:pt idx="15">
                  <c:v>23.749819400849237</c:v>
                </c:pt>
                <c:pt idx="16">
                  <c:v>10.013021594710409</c:v>
                </c:pt>
                <c:pt idx="17">
                  <c:v>193.42167220895308</c:v>
                </c:pt>
                <c:pt idx="18">
                  <c:v>15.92367369414108</c:v>
                </c:pt>
                <c:pt idx="19">
                  <c:v>11.228525098042851</c:v>
                </c:pt>
                <c:pt idx="20">
                  <c:v>2.6268254871342354</c:v>
                </c:pt>
                <c:pt idx="21">
                  <c:v>10.358183150918361</c:v>
                </c:pt>
                <c:pt idx="22">
                  <c:v>9.8587132822659935</c:v>
                </c:pt>
                <c:pt idx="23">
                  <c:v>3.4747303230093407</c:v>
                </c:pt>
                <c:pt idx="24">
                  <c:v>1.6633754680447548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98144"/>
        <c:axId val="303468168"/>
      </c:barChart>
      <c:lineChart>
        <c:grouping val="standard"/>
        <c:varyColors val="0"/>
        <c:ser>
          <c:idx val="1"/>
          <c:order val="1"/>
          <c:tx>
            <c:strRef>
              <c:f>'TBC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Dpto'!$N$7:$N$31</c:f>
              <c:strCache>
                <c:ptCount val="25"/>
                <c:pt idx="0">
                  <c:v>Cusco</c:v>
                </c:pt>
                <c:pt idx="1">
                  <c:v>Provincia Constitucional del Callao</c:v>
                </c:pt>
                <c:pt idx="2">
                  <c:v>Ica</c:v>
                </c:pt>
                <c:pt idx="3">
                  <c:v>Loreto</c:v>
                </c:pt>
                <c:pt idx="4">
                  <c:v>Arequipa</c:v>
                </c:pt>
                <c:pt idx="5">
                  <c:v>Tumbes</c:v>
                </c:pt>
                <c:pt idx="6">
                  <c:v>Piura</c:v>
                </c:pt>
                <c:pt idx="7">
                  <c:v>Ucayali</c:v>
                </c:pt>
                <c:pt idx="8">
                  <c:v>Tacna</c:v>
                </c:pt>
                <c:pt idx="9">
                  <c:v>Madre de Dios</c:v>
                </c:pt>
                <c:pt idx="10">
                  <c:v>San Martín</c:v>
                </c:pt>
                <c:pt idx="11">
                  <c:v>Apurímac</c:v>
                </c:pt>
                <c:pt idx="12">
                  <c:v>Cajamarca</c:v>
                </c:pt>
                <c:pt idx="13">
                  <c:v>Lambayeque</c:v>
                </c:pt>
                <c:pt idx="14">
                  <c:v>Huancavelica</c:v>
                </c:pt>
                <c:pt idx="15">
                  <c:v>La Libertad</c:v>
                </c:pt>
                <c:pt idx="16">
                  <c:v>Ancash</c:v>
                </c:pt>
                <c:pt idx="17">
                  <c:v>Lima</c:v>
                </c:pt>
                <c:pt idx="18">
                  <c:v>Ayacucho</c:v>
                </c:pt>
                <c:pt idx="19">
                  <c:v>Junín</c:v>
                </c:pt>
                <c:pt idx="20">
                  <c:v>Moquegua</c:v>
                </c:pt>
                <c:pt idx="21">
                  <c:v>Puno</c:v>
                </c:pt>
                <c:pt idx="22">
                  <c:v>Huánuco</c:v>
                </c:pt>
                <c:pt idx="23">
                  <c:v>Amazonas</c:v>
                </c:pt>
                <c:pt idx="24">
                  <c:v>Pasco</c:v>
                </c:pt>
              </c:strCache>
            </c:strRef>
          </c:cat>
          <c:val>
            <c:numRef>
              <c:f>'TBC Dpto'!$P$7:$P$31</c:f>
              <c:numCache>
                <c:formatCode>0%</c:formatCode>
                <c:ptCount val="25"/>
                <c:pt idx="0">
                  <c:v>0.91839625009026449</c:v>
                </c:pt>
                <c:pt idx="1">
                  <c:v>0.9129892355771615</c:v>
                </c:pt>
                <c:pt idx="2">
                  <c:v>0.90191518033333506</c:v>
                </c:pt>
                <c:pt idx="3">
                  <c:v>0.89859891329833497</c:v>
                </c:pt>
                <c:pt idx="4">
                  <c:v>0.89834699496674786</c:v>
                </c:pt>
                <c:pt idx="5">
                  <c:v>0.89619166531398409</c:v>
                </c:pt>
                <c:pt idx="6">
                  <c:v>0.89483178765215432</c:v>
                </c:pt>
                <c:pt idx="7">
                  <c:v>0.888396943991138</c:v>
                </c:pt>
                <c:pt idx="8">
                  <c:v>0.86409090672658806</c:v>
                </c:pt>
                <c:pt idx="9">
                  <c:v>0.8468009109404917</c:v>
                </c:pt>
                <c:pt idx="10">
                  <c:v>0.84411037503649589</c:v>
                </c:pt>
                <c:pt idx="11">
                  <c:v>0.84237604508280628</c:v>
                </c:pt>
                <c:pt idx="12">
                  <c:v>0.84217512441049702</c:v>
                </c:pt>
                <c:pt idx="13">
                  <c:v>0.83134241216064531</c:v>
                </c:pt>
                <c:pt idx="14">
                  <c:v>0.82647591426278144</c:v>
                </c:pt>
                <c:pt idx="15">
                  <c:v>0.82639674641644623</c:v>
                </c:pt>
                <c:pt idx="16">
                  <c:v>0.80365166672970412</c:v>
                </c:pt>
                <c:pt idx="17">
                  <c:v>0.78983343057984468</c:v>
                </c:pt>
                <c:pt idx="18">
                  <c:v>0.78512097683895388</c:v>
                </c:pt>
                <c:pt idx="19">
                  <c:v>0.77414858311117185</c:v>
                </c:pt>
                <c:pt idx="20">
                  <c:v>0.77065617125787711</c:v>
                </c:pt>
                <c:pt idx="21">
                  <c:v>0.76775361036595446</c:v>
                </c:pt>
                <c:pt idx="22">
                  <c:v>0.75536023565610799</c:v>
                </c:pt>
                <c:pt idx="23">
                  <c:v>0.74686610499610318</c:v>
                </c:pt>
                <c:pt idx="24">
                  <c:v>0.62769359317608242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460720"/>
        <c:axId val="303464640"/>
      </c:lineChart>
      <c:catAx>
        <c:axId val="3033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468168"/>
        <c:crosses val="autoZero"/>
        <c:auto val="1"/>
        <c:lblAlgn val="ctr"/>
        <c:lblOffset val="100"/>
        <c:noMultiLvlLbl val="0"/>
      </c:catAx>
      <c:valAx>
        <c:axId val="303468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398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464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460720"/>
        <c:crosses val="max"/>
        <c:crossBetween val="between"/>
      </c:valAx>
      <c:catAx>
        <c:axId val="30346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464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Dpto'!$N$7:$N$30</c:f>
              <c:strCache>
                <c:ptCount val="24"/>
                <c:pt idx="0">
                  <c:v>Junín</c:v>
                </c:pt>
                <c:pt idx="1">
                  <c:v>Ucayali</c:v>
                </c:pt>
                <c:pt idx="2">
                  <c:v>San Martín</c:v>
                </c:pt>
                <c:pt idx="3">
                  <c:v>Pasco</c:v>
                </c:pt>
                <c:pt idx="4">
                  <c:v>Tacna</c:v>
                </c:pt>
                <c:pt idx="5">
                  <c:v>Madre de Dios</c:v>
                </c:pt>
                <c:pt idx="6">
                  <c:v>Lima</c:v>
                </c:pt>
                <c:pt idx="7">
                  <c:v>Tumbes</c:v>
                </c:pt>
                <c:pt idx="8">
                  <c:v>Huancavelica</c:v>
                </c:pt>
                <c:pt idx="9">
                  <c:v>Moquegua</c:v>
                </c:pt>
                <c:pt idx="10">
                  <c:v>Puno</c:v>
                </c:pt>
                <c:pt idx="11">
                  <c:v>Provincia Constitucional del Callao</c:v>
                </c:pt>
                <c:pt idx="12">
                  <c:v>Cusco</c:v>
                </c:pt>
                <c:pt idx="13">
                  <c:v>Ancash</c:v>
                </c:pt>
                <c:pt idx="14">
                  <c:v>La Libertad</c:v>
                </c:pt>
                <c:pt idx="15">
                  <c:v>Ayacucho</c:v>
                </c:pt>
                <c:pt idx="16">
                  <c:v>Arequipa</c:v>
                </c:pt>
                <c:pt idx="17">
                  <c:v>Piura</c:v>
                </c:pt>
                <c:pt idx="18">
                  <c:v>Ica</c:v>
                </c:pt>
                <c:pt idx="19">
                  <c:v>Lambayeque</c:v>
                </c:pt>
                <c:pt idx="20">
                  <c:v>Huánuco</c:v>
                </c:pt>
                <c:pt idx="21">
                  <c:v>Apurímac</c:v>
                </c:pt>
                <c:pt idx="22">
                  <c:v>Cajamarca</c:v>
                </c:pt>
                <c:pt idx="23">
                  <c:v>Loreto</c:v>
                </c:pt>
              </c:strCache>
            </c:strRef>
          </c:cat>
          <c:val>
            <c:numRef>
              <c:f>'PJF Dpto'!$O$7:$O$30</c:f>
              <c:numCache>
                <c:formatCode>#,##0.0</c:formatCode>
                <c:ptCount val="24"/>
                <c:pt idx="0">
                  <c:v>1.6280113975550774</c:v>
                </c:pt>
                <c:pt idx="1">
                  <c:v>0.86032619733516214</c:v>
                </c:pt>
                <c:pt idx="2">
                  <c:v>0.40429352412041902</c:v>
                </c:pt>
                <c:pt idx="3">
                  <c:v>0.40317550843636646</c:v>
                </c:pt>
                <c:pt idx="4">
                  <c:v>1.0923558344988415</c:v>
                </c:pt>
                <c:pt idx="5">
                  <c:v>0.32566881916774215</c:v>
                </c:pt>
                <c:pt idx="6">
                  <c:v>19.791558259615773</c:v>
                </c:pt>
                <c:pt idx="7">
                  <c:v>0.59199193216793566</c:v>
                </c:pt>
                <c:pt idx="8">
                  <c:v>0.37729952595852628</c:v>
                </c:pt>
                <c:pt idx="9">
                  <c:v>0.66015467436972386</c:v>
                </c:pt>
                <c:pt idx="10">
                  <c:v>1.1786397678656058</c:v>
                </c:pt>
                <c:pt idx="11">
                  <c:v>1.6812987563508466</c:v>
                </c:pt>
                <c:pt idx="12">
                  <c:v>1.5991418160561823</c:v>
                </c:pt>
                <c:pt idx="13">
                  <c:v>1.6025555438061367</c:v>
                </c:pt>
                <c:pt idx="14">
                  <c:v>2.0675826701457574</c:v>
                </c:pt>
                <c:pt idx="15">
                  <c:v>0.67784558985730414</c:v>
                </c:pt>
                <c:pt idx="16">
                  <c:v>1.6130038982144583</c:v>
                </c:pt>
                <c:pt idx="17">
                  <c:v>1.7250956785828606</c:v>
                </c:pt>
                <c:pt idx="18">
                  <c:v>1.9434012782787122</c:v>
                </c:pt>
                <c:pt idx="19">
                  <c:v>1.4345282380225017</c:v>
                </c:pt>
                <c:pt idx="20">
                  <c:v>0.81650459416194543</c:v>
                </c:pt>
                <c:pt idx="21">
                  <c:v>1.0614169736418138</c:v>
                </c:pt>
                <c:pt idx="22">
                  <c:v>1.1096224598118818</c:v>
                </c:pt>
                <c:pt idx="23">
                  <c:v>0.59870951199490374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90496"/>
        <c:axId val="310192456"/>
      </c:barChart>
      <c:lineChart>
        <c:grouping val="standard"/>
        <c:varyColors val="0"/>
        <c:ser>
          <c:idx val="1"/>
          <c:order val="1"/>
          <c:tx>
            <c:strRef>
              <c:f>'PJF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Dpto'!$N$7:$N$30</c:f>
              <c:strCache>
                <c:ptCount val="24"/>
                <c:pt idx="0">
                  <c:v>Junín</c:v>
                </c:pt>
                <c:pt idx="1">
                  <c:v>Ucayali</c:v>
                </c:pt>
                <c:pt idx="2">
                  <c:v>San Martín</c:v>
                </c:pt>
                <c:pt idx="3">
                  <c:v>Pasco</c:v>
                </c:pt>
                <c:pt idx="4">
                  <c:v>Tacna</c:v>
                </c:pt>
                <c:pt idx="5">
                  <c:v>Madre de Dios</c:v>
                </c:pt>
                <c:pt idx="6">
                  <c:v>Lima</c:v>
                </c:pt>
                <c:pt idx="7">
                  <c:v>Tumbes</c:v>
                </c:pt>
                <c:pt idx="8">
                  <c:v>Huancavelica</c:v>
                </c:pt>
                <c:pt idx="9">
                  <c:v>Moquegua</c:v>
                </c:pt>
                <c:pt idx="10">
                  <c:v>Puno</c:v>
                </c:pt>
                <c:pt idx="11">
                  <c:v>Provincia Constitucional del Callao</c:v>
                </c:pt>
                <c:pt idx="12">
                  <c:v>Cusco</c:v>
                </c:pt>
                <c:pt idx="13">
                  <c:v>Ancash</c:v>
                </c:pt>
                <c:pt idx="14">
                  <c:v>La Libertad</c:v>
                </c:pt>
                <c:pt idx="15">
                  <c:v>Ayacucho</c:v>
                </c:pt>
                <c:pt idx="16">
                  <c:v>Arequipa</c:v>
                </c:pt>
                <c:pt idx="17">
                  <c:v>Piura</c:v>
                </c:pt>
                <c:pt idx="18">
                  <c:v>Ica</c:v>
                </c:pt>
                <c:pt idx="19">
                  <c:v>Lambayeque</c:v>
                </c:pt>
                <c:pt idx="20">
                  <c:v>Huánuco</c:v>
                </c:pt>
                <c:pt idx="21">
                  <c:v>Apurímac</c:v>
                </c:pt>
                <c:pt idx="22">
                  <c:v>Cajamarca</c:v>
                </c:pt>
                <c:pt idx="23">
                  <c:v>Loreto</c:v>
                </c:pt>
              </c:strCache>
            </c:strRef>
          </c:cat>
          <c:val>
            <c:numRef>
              <c:f>'PJF Dpto'!$P$7:$P$30</c:f>
              <c:numCache>
                <c:formatCode>0%</c:formatCode>
                <c:ptCount val="24"/>
                <c:pt idx="0">
                  <c:v>0.9745134186535872</c:v>
                </c:pt>
                <c:pt idx="1">
                  <c:v>0.94237398865763944</c:v>
                </c:pt>
                <c:pt idx="2">
                  <c:v>0.93732052359201223</c:v>
                </c:pt>
                <c:pt idx="3">
                  <c:v>0.92526623315822842</c:v>
                </c:pt>
                <c:pt idx="4">
                  <c:v>0.92379705284549407</c:v>
                </c:pt>
                <c:pt idx="5">
                  <c:v>0.9161356561046643</c:v>
                </c:pt>
                <c:pt idx="6">
                  <c:v>0.91593521074388262</c:v>
                </c:pt>
                <c:pt idx="7">
                  <c:v>0.91546654197585065</c:v>
                </c:pt>
                <c:pt idx="8">
                  <c:v>0.89280742727390805</c:v>
                </c:pt>
                <c:pt idx="9">
                  <c:v>0.88871179686347979</c:v>
                </c:pt>
                <c:pt idx="10">
                  <c:v>0.8873775947093463</c:v>
                </c:pt>
                <c:pt idx="11">
                  <c:v>0.87649404019626986</c:v>
                </c:pt>
                <c:pt idx="12">
                  <c:v>0.87402374688253293</c:v>
                </c:pt>
                <c:pt idx="13">
                  <c:v>0.86769505612676323</c:v>
                </c:pt>
                <c:pt idx="14">
                  <c:v>0.86566637322933082</c:v>
                </c:pt>
                <c:pt idx="15">
                  <c:v>0.86557715716652261</c:v>
                </c:pt>
                <c:pt idx="16">
                  <c:v>0.86489350426035894</c:v>
                </c:pt>
                <c:pt idx="17">
                  <c:v>0.86226846430899418</c:v>
                </c:pt>
                <c:pt idx="18">
                  <c:v>0.86155245065215413</c:v>
                </c:pt>
                <c:pt idx="19">
                  <c:v>0.85624358383411814</c:v>
                </c:pt>
                <c:pt idx="20">
                  <c:v>0.85545697192141512</c:v>
                </c:pt>
                <c:pt idx="21">
                  <c:v>0.85434095792016607</c:v>
                </c:pt>
                <c:pt idx="22">
                  <c:v>0.85113458777407192</c:v>
                </c:pt>
                <c:pt idx="23">
                  <c:v>0.83991093465423305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86576"/>
        <c:axId val="310193632"/>
      </c:lineChart>
      <c:catAx>
        <c:axId val="3101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0192456"/>
        <c:crosses val="autoZero"/>
        <c:auto val="1"/>
        <c:lblAlgn val="ctr"/>
        <c:lblOffset val="100"/>
        <c:noMultiLvlLbl val="0"/>
      </c:catAx>
      <c:valAx>
        <c:axId val="3101924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0190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0193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186576"/>
        <c:crosses val="max"/>
        <c:crossBetween val="between"/>
      </c:valAx>
      <c:catAx>
        <c:axId val="31018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1936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Dpto'!$N$7:$N$31</c:f>
              <c:strCache>
                <c:ptCount val="25"/>
                <c:pt idx="0">
                  <c:v>Pasco</c:v>
                </c:pt>
                <c:pt idx="1">
                  <c:v>Provincia Constitucional del Callao</c:v>
                </c:pt>
                <c:pt idx="2">
                  <c:v>Ucayali</c:v>
                </c:pt>
                <c:pt idx="3">
                  <c:v>Loreto</c:v>
                </c:pt>
                <c:pt idx="4">
                  <c:v>Apurímac</c:v>
                </c:pt>
                <c:pt idx="5">
                  <c:v>Huánuco</c:v>
                </c:pt>
                <c:pt idx="6">
                  <c:v>Ayacucho</c:v>
                </c:pt>
                <c:pt idx="7">
                  <c:v>Piura</c:v>
                </c:pt>
                <c:pt idx="8">
                  <c:v>La Libertad</c:v>
                </c:pt>
                <c:pt idx="9">
                  <c:v>Huancavelica</c:v>
                </c:pt>
                <c:pt idx="10">
                  <c:v>Lambayeque</c:v>
                </c:pt>
                <c:pt idx="11">
                  <c:v>Cusco</c:v>
                </c:pt>
                <c:pt idx="12">
                  <c:v>Puno</c:v>
                </c:pt>
                <c:pt idx="13">
                  <c:v>Moquegua</c:v>
                </c:pt>
                <c:pt idx="14">
                  <c:v>Cajamarca</c:v>
                </c:pt>
                <c:pt idx="15">
                  <c:v>Amazonas</c:v>
                </c:pt>
                <c:pt idx="16">
                  <c:v>Tacna</c:v>
                </c:pt>
                <c:pt idx="17">
                  <c:v>San Martín</c:v>
                </c:pt>
                <c:pt idx="18">
                  <c:v>Tumbes</c:v>
                </c:pt>
                <c:pt idx="19">
                  <c:v>Junín</c:v>
                </c:pt>
                <c:pt idx="20">
                  <c:v>Lima</c:v>
                </c:pt>
                <c:pt idx="21">
                  <c:v>Ica</c:v>
                </c:pt>
                <c:pt idx="22">
                  <c:v>Ancash</c:v>
                </c:pt>
                <c:pt idx="23">
                  <c:v>Madre de Dios</c:v>
                </c:pt>
                <c:pt idx="24">
                  <c:v>Arequipa</c:v>
                </c:pt>
              </c:strCache>
            </c:strRef>
          </c:cat>
          <c:val>
            <c:numRef>
              <c:f>'DES Dpto'!$O$7:$O$31</c:f>
              <c:numCache>
                <c:formatCode>#,##0.0</c:formatCode>
                <c:ptCount val="25"/>
                <c:pt idx="0">
                  <c:v>17.382294445886387</c:v>
                </c:pt>
                <c:pt idx="1">
                  <c:v>125.03942054947601</c:v>
                </c:pt>
                <c:pt idx="2">
                  <c:v>16.072506541109508</c:v>
                </c:pt>
                <c:pt idx="3">
                  <c:v>11.597593590074045</c:v>
                </c:pt>
                <c:pt idx="4">
                  <c:v>69.667709531960796</c:v>
                </c:pt>
                <c:pt idx="5">
                  <c:v>31.712343623568543</c:v>
                </c:pt>
                <c:pt idx="6">
                  <c:v>78.98742531630333</c:v>
                </c:pt>
                <c:pt idx="7">
                  <c:v>198.41998450461125</c:v>
                </c:pt>
                <c:pt idx="8">
                  <c:v>102.37858306490196</c:v>
                </c:pt>
                <c:pt idx="9">
                  <c:v>18.959484157562439</c:v>
                </c:pt>
                <c:pt idx="10">
                  <c:v>66.413407161073422</c:v>
                </c:pt>
                <c:pt idx="11">
                  <c:v>84.162860253402258</c:v>
                </c:pt>
                <c:pt idx="12">
                  <c:v>25.728044767666297</c:v>
                </c:pt>
                <c:pt idx="13">
                  <c:v>3.2801407946315675</c:v>
                </c:pt>
                <c:pt idx="14">
                  <c:v>59.89913437894208</c:v>
                </c:pt>
                <c:pt idx="15">
                  <c:v>37.553981643375998</c:v>
                </c:pt>
                <c:pt idx="16">
                  <c:v>7.8721593168944475</c:v>
                </c:pt>
                <c:pt idx="17">
                  <c:v>50.050606209509162</c:v>
                </c:pt>
                <c:pt idx="18">
                  <c:v>77.504820875033559</c:v>
                </c:pt>
                <c:pt idx="19">
                  <c:v>56.153657753786248</c:v>
                </c:pt>
                <c:pt idx="20">
                  <c:v>408.4969851152004</c:v>
                </c:pt>
                <c:pt idx="21">
                  <c:v>40.396934278972878</c:v>
                </c:pt>
                <c:pt idx="22">
                  <c:v>29.258143919113852</c:v>
                </c:pt>
                <c:pt idx="23">
                  <c:v>7.2498358386244943</c:v>
                </c:pt>
                <c:pt idx="24">
                  <c:v>17.555710273664932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89712"/>
        <c:axId val="310980800"/>
      </c:barChart>
      <c:lineChart>
        <c:grouping val="standard"/>
        <c:varyColors val="0"/>
        <c:ser>
          <c:idx val="1"/>
          <c:order val="1"/>
          <c:tx>
            <c:strRef>
              <c:f>'DES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Dpto'!$N$7:$N$31</c:f>
              <c:strCache>
                <c:ptCount val="25"/>
                <c:pt idx="0">
                  <c:v>Pasco</c:v>
                </c:pt>
                <c:pt idx="1">
                  <c:v>Provincia Constitucional del Callao</c:v>
                </c:pt>
                <c:pt idx="2">
                  <c:v>Ucayali</c:v>
                </c:pt>
                <c:pt idx="3">
                  <c:v>Loreto</c:v>
                </c:pt>
                <c:pt idx="4">
                  <c:v>Apurímac</c:v>
                </c:pt>
                <c:pt idx="5">
                  <c:v>Huánuco</c:v>
                </c:pt>
                <c:pt idx="6">
                  <c:v>Ayacucho</c:v>
                </c:pt>
                <c:pt idx="7">
                  <c:v>Piura</c:v>
                </c:pt>
                <c:pt idx="8">
                  <c:v>La Libertad</c:v>
                </c:pt>
                <c:pt idx="9">
                  <c:v>Huancavelica</c:v>
                </c:pt>
                <c:pt idx="10">
                  <c:v>Lambayeque</c:v>
                </c:pt>
                <c:pt idx="11">
                  <c:v>Cusco</c:v>
                </c:pt>
                <c:pt idx="12">
                  <c:v>Puno</c:v>
                </c:pt>
                <c:pt idx="13">
                  <c:v>Moquegua</c:v>
                </c:pt>
                <c:pt idx="14">
                  <c:v>Cajamarca</c:v>
                </c:pt>
                <c:pt idx="15">
                  <c:v>Amazonas</c:v>
                </c:pt>
                <c:pt idx="16">
                  <c:v>Tacna</c:v>
                </c:pt>
                <c:pt idx="17">
                  <c:v>San Martín</c:v>
                </c:pt>
                <c:pt idx="18">
                  <c:v>Tumbes</c:v>
                </c:pt>
                <c:pt idx="19">
                  <c:v>Junín</c:v>
                </c:pt>
                <c:pt idx="20">
                  <c:v>Lima</c:v>
                </c:pt>
                <c:pt idx="21">
                  <c:v>Ica</c:v>
                </c:pt>
                <c:pt idx="22">
                  <c:v>Ancash</c:v>
                </c:pt>
                <c:pt idx="23">
                  <c:v>Madre de Dios</c:v>
                </c:pt>
                <c:pt idx="24">
                  <c:v>Arequipa</c:v>
                </c:pt>
              </c:strCache>
            </c:strRef>
          </c:cat>
          <c:val>
            <c:numRef>
              <c:f>'DES Dpto'!$P$7:$P$31</c:f>
              <c:numCache>
                <c:formatCode>0%</c:formatCode>
                <c:ptCount val="25"/>
                <c:pt idx="0">
                  <c:v>0.78347795694867362</c:v>
                </c:pt>
                <c:pt idx="1">
                  <c:v>0.77720853352741437</c:v>
                </c:pt>
                <c:pt idx="2">
                  <c:v>0.76824811591603459</c:v>
                </c:pt>
                <c:pt idx="3">
                  <c:v>0.75510426768492644</c:v>
                </c:pt>
                <c:pt idx="4">
                  <c:v>0.73921539294999383</c:v>
                </c:pt>
                <c:pt idx="5">
                  <c:v>0.72810287114145855</c:v>
                </c:pt>
                <c:pt idx="6">
                  <c:v>0.71101042705532724</c:v>
                </c:pt>
                <c:pt idx="7">
                  <c:v>0.62443855796994407</c:v>
                </c:pt>
                <c:pt idx="8">
                  <c:v>0.59209927524901684</c:v>
                </c:pt>
                <c:pt idx="9">
                  <c:v>0.56964172729452311</c:v>
                </c:pt>
                <c:pt idx="10">
                  <c:v>0.55122958071271044</c:v>
                </c:pt>
                <c:pt idx="11">
                  <c:v>0.53770151208462413</c:v>
                </c:pt>
                <c:pt idx="12">
                  <c:v>0.53424273980302217</c:v>
                </c:pt>
                <c:pt idx="13">
                  <c:v>0.53336073648615701</c:v>
                </c:pt>
                <c:pt idx="14">
                  <c:v>0.53180642469748018</c:v>
                </c:pt>
                <c:pt idx="15">
                  <c:v>0.52797794727764913</c:v>
                </c:pt>
                <c:pt idx="16">
                  <c:v>0.51277543970610118</c:v>
                </c:pt>
                <c:pt idx="17">
                  <c:v>0.5082438717448583</c:v>
                </c:pt>
                <c:pt idx="18">
                  <c:v>0.46123437861387639</c:v>
                </c:pt>
                <c:pt idx="19">
                  <c:v>0.43769779156591138</c:v>
                </c:pt>
                <c:pt idx="20">
                  <c:v>0.43477462289049951</c:v>
                </c:pt>
                <c:pt idx="21">
                  <c:v>0.43096738513463895</c:v>
                </c:pt>
                <c:pt idx="22">
                  <c:v>0.40812961399486619</c:v>
                </c:pt>
                <c:pt idx="23">
                  <c:v>0.37486164518684051</c:v>
                </c:pt>
                <c:pt idx="24">
                  <c:v>0.3226677875127516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78448"/>
        <c:axId val="310981192"/>
      </c:lineChart>
      <c:catAx>
        <c:axId val="31018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0980800"/>
        <c:crosses val="autoZero"/>
        <c:auto val="1"/>
        <c:lblAlgn val="ctr"/>
        <c:lblOffset val="100"/>
        <c:noMultiLvlLbl val="0"/>
      </c:catAx>
      <c:valAx>
        <c:axId val="3109808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0189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0981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978448"/>
        <c:crosses val="max"/>
        <c:crossBetween val="between"/>
      </c:valAx>
      <c:catAx>
        <c:axId val="310978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9811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Dpto'!$N$7:$N$21</c:f>
              <c:strCache>
                <c:ptCount val="15"/>
                <c:pt idx="0">
                  <c:v>Huancavelica</c:v>
                </c:pt>
                <c:pt idx="1">
                  <c:v>Ancash</c:v>
                </c:pt>
                <c:pt idx="2">
                  <c:v>Ayacucho</c:v>
                </c:pt>
                <c:pt idx="3">
                  <c:v>Puno</c:v>
                </c:pt>
                <c:pt idx="4">
                  <c:v>Lima</c:v>
                </c:pt>
                <c:pt idx="5">
                  <c:v>San Martín</c:v>
                </c:pt>
                <c:pt idx="6">
                  <c:v>Huánuco</c:v>
                </c:pt>
                <c:pt idx="7">
                  <c:v>Ucayali</c:v>
                </c:pt>
                <c:pt idx="8">
                  <c:v>Pasco</c:v>
                </c:pt>
                <c:pt idx="9">
                  <c:v>La Libertad</c:v>
                </c:pt>
                <c:pt idx="10">
                  <c:v>Cajamarca</c:v>
                </c:pt>
                <c:pt idx="11">
                  <c:v>Cusco</c:v>
                </c:pt>
                <c:pt idx="12">
                  <c:v>Junín</c:v>
                </c:pt>
                <c:pt idx="13">
                  <c:v>Loreto</c:v>
                </c:pt>
                <c:pt idx="14">
                  <c:v>Apurímac</c:v>
                </c:pt>
              </c:strCache>
            </c:strRef>
          </c:cat>
          <c:val>
            <c:numRef>
              <c:f>'PIRDAIS Dpto'!$O$7:$O$21</c:f>
              <c:numCache>
                <c:formatCode>#,##0.0</c:formatCode>
                <c:ptCount val="15"/>
                <c:pt idx="0">
                  <c:v>1.6199999954551458E-3</c:v>
                </c:pt>
                <c:pt idx="1">
                  <c:v>0.60245033869397646</c:v>
                </c:pt>
                <c:pt idx="2">
                  <c:v>22.076360829077746</c:v>
                </c:pt>
                <c:pt idx="3">
                  <c:v>19.213953127793399</c:v>
                </c:pt>
                <c:pt idx="4">
                  <c:v>6.8581169411074052</c:v>
                </c:pt>
                <c:pt idx="5">
                  <c:v>26.972548646418442</c:v>
                </c:pt>
                <c:pt idx="6">
                  <c:v>52.344528215822486</c:v>
                </c:pt>
                <c:pt idx="7">
                  <c:v>26.522370361622787</c:v>
                </c:pt>
                <c:pt idx="8">
                  <c:v>15.274382695980208</c:v>
                </c:pt>
                <c:pt idx="9">
                  <c:v>0.38680169065257308</c:v>
                </c:pt>
                <c:pt idx="10">
                  <c:v>0.31312223114753845</c:v>
                </c:pt>
                <c:pt idx="11">
                  <c:v>0.35091569898213493</c:v>
                </c:pt>
                <c:pt idx="12">
                  <c:v>13.157397071635399</c:v>
                </c:pt>
                <c:pt idx="13">
                  <c:v>0.57379341909241099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982760"/>
        <c:axId val="310981976"/>
      </c:barChart>
      <c:lineChart>
        <c:grouping val="standard"/>
        <c:varyColors val="0"/>
        <c:ser>
          <c:idx val="1"/>
          <c:order val="1"/>
          <c:tx>
            <c:strRef>
              <c:f>'PIRDAIS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Dpto'!$N$7:$N$21</c:f>
              <c:strCache>
                <c:ptCount val="15"/>
                <c:pt idx="0">
                  <c:v>Huancavelica</c:v>
                </c:pt>
                <c:pt idx="1">
                  <c:v>Ancash</c:v>
                </c:pt>
                <c:pt idx="2">
                  <c:v>Ayacucho</c:v>
                </c:pt>
                <c:pt idx="3">
                  <c:v>Puno</c:v>
                </c:pt>
                <c:pt idx="4">
                  <c:v>Lima</c:v>
                </c:pt>
                <c:pt idx="5">
                  <c:v>San Martín</c:v>
                </c:pt>
                <c:pt idx="6">
                  <c:v>Huánuco</c:v>
                </c:pt>
                <c:pt idx="7">
                  <c:v>Ucayali</c:v>
                </c:pt>
                <c:pt idx="8">
                  <c:v>Pasco</c:v>
                </c:pt>
                <c:pt idx="9">
                  <c:v>La Libertad</c:v>
                </c:pt>
                <c:pt idx="10">
                  <c:v>Cajamarca</c:v>
                </c:pt>
                <c:pt idx="11">
                  <c:v>Cusco</c:v>
                </c:pt>
                <c:pt idx="12">
                  <c:v>Junín</c:v>
                </c:pt>
                <c:pt idx="13">
                  <c:v>Loreto</c:v>
                </c:pt>
                <c:pt idx="14">
                  <c:v>Apurímac</c:v>
                </c:pt>
              </c:strCache>
            </c:strRef>
          </c:cat>
          <c:val>
            <c:numRef>
              <c:f>'PIRDAIS Dpto'!$P$7:$P$21</c:f>
              <c:numCache>
                <c:formatCode>0%</c:formatCode>
                <c:ptCount val="15"/>
                <c:pt idx="0">
                  <c:v>0.99999999719453447</c:v>
                </c:pt>
                <c:pt idx="1">
                  <c:v>0.98969537654068673</c:v>
                </c:pt>
                <c:pt idx="2">
                  <c:v>0.87852975891635832</c:v>
                </c:pt>
                <c:pt idx="3">
                  <c:v>0.86715695835553164</c:v>
                </c:pt>
                <c:pt idx="4">
                  <c:v>0.84483789701128675</c:v>
                </c:pt>
                <c:pt idx="5">
                  <c:v>0.84232878517993826</c:v>
                </c:pt>
                <c:pt idx="6">
                  <c:v>0.7847090881393205</c:v>
                </c:pt>
                <c:pt idx="7">
                  <c:v>0.78126631779770894</c:v>
                </c:pt>
                <c:pt idx="8">
                  <c:v>0.74669614280928032</c:v>
                </c:pt>
                <c:pt idx="9">
                  <c:v>0.71073725006260835</c:v>
                </c:pt>
                <c:pt idx="10">
                  <c:v>0.68761250295917764</c:v>
                </c:pt>
                <c:pt idx="11">
                  <c:v>0.64095011074504138</c:v>
                </c:pt>
                <c:pt idx="12">
                  <c:v>0.58500148376279271</c:v>
                </c:pt>
                <c:pt idx="13">
                  <c:v>0.51358346193272764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82368"/>
        <c:axId val="310985112"/>
      </c:lineChart>
      <c:catAx>
        <c:axId val="31098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0981976"/>
        <c:crosses val="autoZero"/>
        <c:auto val="1"/>
        <c:lblAlgn val="ctr"/>
        <c:lblOffset val="100"/>
        <c:noMultiLvlLbl val="0"/>
      </c:catAx>
      <c:valAx>
        <c:axId val="3109819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0982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0985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982368"/>
        <c:crosses val="max"/>
        <c:crossBetween val="between"/>
      </c:valAx>
      <c:catAx>
        <c:axId val="31098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985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Dpto'!$N$7:$N$31</c:f>
              <c:strCache>
                <c:ptCount val="25"/>
                <c:pt idx="0">
                  <c:v>Tumbes</c:v>
                </c:pt>
                <c:pt idx="1">
                  <c:v>Moquegua</c:v>
                </c:pt>
                <c:pt idx="2">
                  <c:v>Tacna</c:v>
                </c:pt>
                <c:pt idx="3">
                  <c:v>La Libertad</c:v>
                </c:pt>
                <c:pt idx="4">
                  <c:v>Pasco</c:v>
                </c:pt>
                <c:pt idx="5">
                  <c:v>Lambayeque</c:v>
                </c:pt>
                <c:pt idx="6">
                  <c:v>Piura</c:v>
                </c:pt>
                <c:pt idx="7">
                  <c:v>Loreto</c:v>
                </c:pt>
                <c:pt idx="8">
                  <c:v>Huancavelica</c:v>
                </c:pt>
                <c:pt idx="9">
                  <c:v>Provincia Constitucional del Callao</c:v>
                </c:pt>
                <c:pt idx="10">
                  <c:v>San Martín</c:v>
                </c:pt>
                <c:pt idx="11">
                  <c:v>Arequipa</c:v>
                </c:pt>
                <c:pt idx="12">
                  <c:v>Apurímac</c:v>
                </c:pt>
                <c:pt idx="13">
                  <c:v>Cusco</c:v>
                </c:pt>
                <c:pt idx="14">
                  <c:v>Ayacucho</c:v>
                </c:pt>
                <c:pt idx="15">
                  <c:v>Ucayali</c:v>
                </c:pt>
                <c:pt idx="16">
                  <c:v>Cajamarca</c:v>
                </c:pt>
                <c:pt idx="17">
                  <c:v>Ica</c:v>
                </c:pt>
                <c:pt idx="18">
                  <c:v>Junín</c:v>
                </c:pt>
                <c:pt idx="19">
                  <c:v>Lima</c:v>
                </c:pt>
                <c:pt idx="20">
                  <c:v>Huánuco</c:v>
                </c:pt>
                <c:pt idx="21">
                  <c:v>Amazonas</c:v>
                </c:pt>
                <c:pt idx="22">
                  <c:v>Puno</c:v>
                </c:pt>
                <c:pt idx="23">
                  <c:v>Ancash</c:v>
                </c:pt>
                <c:pt idx="24">
                  <c:v>Madre de Dios</c:v>
                </c:pt>
              </c:strCache>
            </c:strRef>
          </c:cat>
          <c:val>
            <c:numRef>
              <c:f>'TRAB Dpto'!$O$7:$O$31</c:f>
              <c:numCache>
                <c:formatCode>#,##0.0</c:formatCode>
                <c:ptCount val="25"/>
                <c:pt idx="0">
                  <c:v>7.7864848232488723E-2</c:v>
                </c:pt>
                <c:pt idx="1">
                  <c:v>2.0610806110522875</c:v>
                </c:pt>
                <c:pt idx="2">
                  <c:v>2.785417346940839</c:v>
                </c:pt>
                <c:pt idx="3">
                  <c:v>6.435216376145366</c:v>
                </c:pt>
                <c:pt idx="4">
                  <c:v>4.0041065953015726</c:v>
                </c:pt>
                <c:pt idx="5">
                  <c:v>6.516294993731008</c:v>
                </c:pt>
                <c:pt idx="6">
                  <c:v>5.5729852757677811</c:v>
                </c:pt>
                <c:pt idx="7">
                  <c:v>4.6922159669606938</c:v>
                </c:pt>
                <c:pt idx="8">
                  <c:v>6.0602296361249124</c:v>
                </c:pt>
                <c:pt idx="9">
                  <c:v>1.3735618213363137</c:v>
                </c:pt>
                <c:pt idx="10">
                  <c:v>3.7029595975032725</c:v>
                </c:pt>
                <c:pt idx="11">
                  <c:v>4.1540649180215405</c:v>
                </c:pt>
                <c:pt idx="12">
                  <c:v>5.0180913270538312</c:v>
                </c:pt>
                <c:pt idx="13">
                  <c:v>12.156659191285289</c:v>
                </c:pt>
                <c:pt idx="14">
                  <c:v>4.8591773105829823</c:v>
                </c:pt>
                <c:pt idx="15">
                  <c:v>1.6674949247359911</c:v>
                </c:pt>
                <c:pt idx="16">
                  <c:v>4.6576430168102947</c:v>
                </c:pt>
                <c:pt idx="17">
                  <c:v>3.0454134137581144</c:v>
                </c:pt>
                <c:pt idx="18">
                  <c:v>4.5201553837744299</c:v>
                </c:pt>
                <c:pt idx="19">
                  <c:v>23.652403580139744</c:v>
                </c:pt>
                <c:pt idx="20">
                  <c:v>7.269312682366456</c:v>
                </c:pt>
                <c:pt idx="21">
                  <c:v>2.7888777511296765</c:v>
                </c:pt>
                <c:pt idx="22">
                  <c:v>5.6309340460204167</c:v>
                </c:pt>
                <c:pt idx="23">
                  <c:v>6.9290000815989909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978056"/>
        <c:axId val="310984720"/>
      </c:barChart>
      <c:lineChart>
        <c:grouping val="standard"/>
        <c:varyColors val="0"/>
        <c:ser>
          <c:idx val="1"/>
          <c:order val="1"/>
          <c:tx>
            <c:strRef>
              <c:f>'TRAB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Dpto'!$N$7:$N$31</c:f>
              <c:strCache>
                <c:ptCount val="25"/>
                <c:pt idx="0">
                  <c:v>Tumbes</c:v>
                </c:pt>
                <c:pt idx="1">
                  <c:v>Moquegua</c:v>
                </c:pt>
                <c:pt idx="2">
                  <c:v>Tacna</c:v>
                </c:pt>
                <c:pt idx="3">
                  <c:v>La Libertad</c:v>
                </c:pt>
                <c:pt idx="4">
                  <c:v>Pasco</c:v>
                </c:pt>
                <c:pt idx="5">
                  <c:v>Lambayeque</c:v>
                </c:pt>
                <c:pt idx="6">
                  <c:v>Piura</c:v>
                </c:pt>
                <c:pt idx="7">
                  <c:v>Loreto</c:v>
                </c:pt>
                <c:pt idx="8">
                  <c:v>Huancavelica</c:v>
                </c:pt>
                <c:pt idx="9">
                  <c:v>Provincia Constitucional del Callao</c:v>
                </c:pt>
                <c:pt idx="10">
                  <c:v>San Martín</c:v>
                </c:pt>
                <c:pt idx="11">
                  <c:v>Arequipa</c:v>
                </c:pt>
                <c:pt idx="12">
                  <c:v>Apurímac</c:v>
                </c:pt>
                <c:pt idx="13">
                  <c:v>Cusco</c:v>
                </c:pt>
                <c:pt idx="14">
                  <c:v>Ayacucho</c:v>
                </c:pt>
                <c:pt idx="15">
                  <c:v>Ucayali</c:v>
                </c:pt>
                <c:pt idx="16">
                  <c:v>Cajamarca</c:v>
                </c:pt>
                <c:pt idx="17">
                  <c:v>Ica</c:v>
                </c:pt>
                <c:pt idx="18">
                  <c:v>Junín</c:v>
                </c:pt>
                <c:pt idx="19">
                  <c:v>Lima</c:v>
                </c:pt>
                <c:pt idx="20">
                  <c:v>Huánuco</c:v>
                </c:pt>
                <c:pt idx="21">
                  <c:v>Amazonas</c:v>
                </c:pt>
                <c:pt idx="22">
                  <c:v>Puno</c:v>
                </c:pt>
                <c:pt idx="23">
                  <c:v>Ancash</c:v>
                </c:pt>
                <c:pt idx="24">
                  <c:v>Madre de Dios</c:v>
                </c:pt>
              </c:strCache>
            </c:strRef>
          </c:cat>
          <c:val>
            <c:numRef>
              <c:f>'TRAB Dpto'!$P$7:$P$31</c:f>
              <c:numCache>
                <c:formatCode>0%</c:formatCode>
                <c:ptCount val="25"/>
                <c:pt idx="0">
                  <c:v>0.87398249261986183</c:v>
                </c:pt>
                <c:pt idx="1">
                  <c:v>0.70381977558974185</c:v>
                </c:pt>
                <c:pt idx="2">
                  <c:v>0.69723075579524441</c:v>
                </c:pt>
                <c:pt idx="3">
                  <c:v>0.68078926754037838</c:v>
                </c:pt>
                <c:pt idx="4">
                  <c:v>0.67866293999019545</c:v>
                </c:pt>
                <c:pt idx="5">
                  <c:v>0.66196576379182781</c:v>
                </c:pt>
                <c:pt idx="6">
                  <c:v>0.64974139405372322</c:v>
                </c:pt>
                <c:pt idx="7">
                  <c:v>0.59736727038392634</c:v>
                </c:pt>
                <c:pt idx="8">
                  <c:v>0.54994122259687395</c:v>
                </c:pt>
                <c:pt idx="9">
                  <c:v>0.5374400308231807</c:v>
                </c:pt>
                <c:pt idx="10">
                  <c:v>0.50460205330215746</c:v>
                </c:pt>
                <c:pt idx="11">
                  <c:v>0.4499768643603681</c:v>
                </c:pt>
                <c:pt idx="12">
                  <c:v>0.43152935563501732</c:v>
                </c:pt>
                <c:pt idx="13">
                  <c:v>0.43033529362986755</c:v>
                </c:pt>
                <c:pt idx="14">
                  <c:v>0.40717043886100857</c:v>
                </c:pt>
                <c:pt idx="15">
                  <c:v>0.40567931475287822</c:v>
                </c:pt>
                <c:pt idx="16">
                  <c:v>0.38070766185159849</c:v>
                </c:pt>
                <c:pt idx="17">
                  <c:v>0.38044978597865137</c:v>
                </c:pt>
                <c:pt idx="18">
                  <c:v>0.36627840738016121</c:v>
                </c:pt>
                <c:pt idx="19">
                  <c:v>0.36470054937039803</c:v>
                </c:pt>
                <c:pt idx="20">
                  <c:v>0.36203265456664985</c:v>
                </c:pt>
                <c:pt idx="21">
                  <c:v>0.2705233815226542</c:v>
                </c:pt>
                <c:pt idx="22">
                  <c:v>0.26396226228388958</c:v>
                </c:pt>
                <c:pt idx="23">
                  <c:v>0.24588386132828138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83152"/>
        <c:axId val="310979624"/>
      </c:lineChart>
      <c:catAx>
        <c:axId val="310978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0984720"/>
        <c:crosses val="autoZero"/>
        <c:auto val="1"/>
        <c:lblAlgn val="ctr"/>
        <c:lblOffset val="100"/>
        <c:noMultiLvlLbl val="0"/>
      </c:catAx>
      <c:valAx>
        <c:axId val="3109847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09780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09796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983152"/>
        <c:crosses val="max"/>
        <c:crossBetween val="between"/>
      </c:valAx>
      <c:catAx>
        <c:axId val="3109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9796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Dpto'!$N$7:$N$12</c:f>
              <c:strCache>
                <c:ptCount val="6"/>
                <c:pt idx="0">
                  <c:v>Huánuco</c:v>
                </c:pt>
                <c:pt idx="1">
                  <c:v>Lima</c:v>
                </c:pt>
                <c:pt idx="2">
                  <c:v>Puno</c:v>
                </c:pt>
                <c:pt idx="3">
                  <c:v>Provincia Constitucional del Callao</c:v>
                </c:pt>
                <c:pt idx="4">
                  <c:v>Ucayali</c:v>
                </c:pt>
                <c:pt idx="5">
                  <c:v>Cusco</c:v>
                </c:pt>
              </c:strCache>
            </c:strRef>
          </c:cat>
          <c:val>
            <c:numRef>
              <c:f>'GIECOD Dpto'!$O$7:$O$12</c:f>
              <c:numCache>
                <c:formatCode>#,##0.0</c:formatCode>
                <c:ptCount val="6"/>
                <c:pt idx="0">
                  <c:v>0.46459699660773007</c:v>
                </c:pt>
                <c:pt idx="1">
                  <c:v>127.5849825340061</c:v>
                </c:pt>
                <c:pt idx="2">
                  <c:v>0.13882071248618888</c:v>
                </c:pt>
                <c:pt idx="3">
                  <c:v>1.9047438319209289</c:v>
                </c:pt>
                <c:pt idx="4">
                  <c:v>0.14376048927090482</c:v>
                </c:pt>
                <c:pt idx="5">
                  <c:v>0.11474040519670009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983936"/>
        <c:axId val="310980016"/>
      </c:barChart>
      <c:lineChart>
        <c:grouping val="standard"/>
        <c:varyColors val="0"/>
        <c:ser>
          <c:idx val="1"/>
          <c:order val="1"/>
          <c:tx>
            <c:strRef>
              <c:f>'GIECOD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Dpto'!$N$7:$N$12</c:f>
              <c:strCache>
                <c:ptCount val="6"/>
                <c:pt idx="0">
                  <c:v>Huánuco</c:v>
                </c:pt>
                <c:pt idx="1">
                  <c:v>Lima</c:v>
                </c:pt>
                <c:pt idx="2">
                  <c:v>Puno</c:v>
                </c:pt>
                <c:pt idx="3">
                  <c:v>Provincia Constitucional del Callao</c:v>
                </c:pt>
                <c:pt idx="4">
                  <c:v>Ucayali</c:v>
                </c:pt>
                <c:pt idx="5">
                  <c:v>Cusco</c:v>
                </c:pt>
              </c:strCache>
            </c:strRef>
          </c:cat>
          <c:val>
            <c:numRef>
              <c:f>'GIECOD Dpto'!$P$7:$P$12</c:f>
              <c:numCache>
                <c:formatCode>0%</c:formatCode>
                <c:ptCount val="6"/>
                <c:pt idx="0">
                  <c:v>0.92392209374853107</c:v>
                </c:pt>
                <c:pt idx="1">
                  <c:v>0.91930447823874928</c:v>
                </c:pt>
                <c:pt idx="2">
                  <c:v>0.85691797830980787</c:v>
                </c:pt>
                <c:pt idx="3">
                  <c:v>0.75725826572920807</c:v>
                </c:pt>
                <c:pt idx="4">
                  <c:v>0.55987603504628547</c:v>
                </c:pt>
                <c:pt idx="5">
                  <c:v>0.19507569943538092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78840"/>
        <c:axId val="310977664"/>
      </c:lineChart>
      <c:catAx>
        <c:axId val="3109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0980016"/>
        <c:crosses val="autoZero"/>
        <c:auto val="1"/>
        <c:lblAlgn val="ctr"/>
        <c:lblOffset val="100"/>
        <c:noMultiLvlLbl val="0"/>
      </c:catAx>
      <c:valAx>
        <c:axId val="3109800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09839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0977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0978840"/>
        <c:crosses val="max"/>
        <c:crossBetween val="between"/>
      </c:valAx>
      <c:catAx>
        <c:axId val="310978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9776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Dpto'!$N$7:$N$31</c:f>
              <c:strCache>
                <c:ptCount val="25"/>
                <c:pt idx="0">
                  <c:v>Ancash</c:v>
                </c:pt>
                <c:pt idx="1">
                  <c:v>Cajamarca</c:v>
                </c:pt>
                <c:pt idx="2">
                  <c:v>Provincia Constitucional del Callao</c:v>
                </c:pt>
                <c:pt idx="3">
                  <c:v>Junín</c:v>
                </c:pt>
                <c:pt idx="4">
                  <c:v>Huánuco</c:v>
                </c:pt>
                <c:pt idx="5">
                  <c:v>La Libertad</c:v>
                </c:pt>
                <c:pt idx="6">
                  <c:v>Piura</c:v>
                </c:pt>
                <c:pt idx="7">
                  <c:v>San Martín</c:v>
                </c:pt>
                <c:pt idx="8">
                  <c:v>Loreto</c:v>
                </c:pt>
                <c:pt idx="9">
                  <c:v>Lambayeque</c:v>
                </c:pt>
                <c:pt idx="10">
                  <c:v>Ica</c:v>
                </c:pt>
                <c:pt idx="11">
                  <c:v>Arequipa</c:v>
                </c:pt>
                <c:pt idx="12">
                  <c:v>Puno</c:v>
                </c:pt>
                <c:pt idx="13">
                  <c:v>Ayacucho</c:v>
                </c:pt>
                <c:pt idx="14">
                  <c:v>Cusco</c:v>
                </c:pt>
                <c:pt idx="15">
                  <c:v>Huancavelica</c:v>
                </c:pt>
                <c:pt idx="16">
                  <c:v>Madre de Dios</c:v>
                </c:pt>
                <c:pt idx="17">
                  <c:v>Apurímac</c:v>
                </c:pt>
                <c:pt idx="18">
                  <c:v>Amazonas</c:v>
                </c:pt>
                <c:pt idx="19">
                  <c:v>Lima</c:v>
                </c:pt>
                <c:pt idx="20">
                  <c:v>Pasco</c:v>
                </c:pt>
                <c:pt idx="21">
                  <c:v>Ucayali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Dpto'!$O$7:$O$31</c:f>
              <c:numCache>
                <c:formatCode>#,##0.0</c:formatCode>
                <c:ptCount val="25"/>
                <c:pt idx="0">
                  <c:v>4.5381397186402612</c:v>
                </c:pt>
                <c:pt idx="1">
                  <c:v>1.0150048642044447</c:v>
                </c:pt>
                <c:pt idx="2">
                  <c:v>0.37120641937490645</c:v>
                </c:pt>
                <c:pt idx="3">
                  <c:v>3.3646444747681832</c:v>
                </c:pt>
                <c:pt idx="4">
                  <c:v>2.8238435069663335</c:v>
                </c:pt>
                <c:pt idx="5">
                  <c:v>6.2237945334520974</c:v>
                </c:pt>
                <c:pt idx="6">
                  <c:v>6.6631526629706244</c:v>
                </c:pt>
                <c:pt idx="7">
                  <c:v>2.8275318782589327</c:v>
                </c:pt>
                <c:pt idx="8">
                  <c:v>2.4008216374696927</c:v>
                </c:pt>
                <c:pt idx="9">
                  <c:v>0.13191867741707625</c:v>
                </c:pt>
                <c:pt idx="10">
                  <c:v>2.3725862700874618</c:v>
                </c:pt>
                <c:pt idx="11">
                  <c:v>3.9241011914820048</c:v>
                </c:pt>
                <c:pt idx="12">
                  <c:v>2.6747441550052198</c:v>
                </c:pt>
                <c:pt idx="13">
                  <c:v>2.7928850930906912</c:v>
                </c:pt>
                <c:pt idx="14">
                  <c:v>3.5183565645469939</c:v>
                </c:pt>
                <c:pt idx="15">
                  <c:v>1.4361760638386434</c:v>
                </c:pt>
                <c:pt idx="16">
                  <c:v>0.11949340170907873</c:v>
                </c:pt>
                <c:pt idx="17">
                  <c:v>0.1315801736711936</c:v>
                </c:pt>
                <c:pt idx="18">
                  <c:v>1.5677844007817154</c:v>
                </c:pt>
                <c:pt idx="19">
                  <c:v>115.2007901479744</c:v>
                </c:pt>
                <c:pt idx="20">
                  <c:v>0.21909898084708979</c:v>
                </c:pt>
                <c:pt idx="21">
                  <c:v>1.4332265869765142</c:v>
                </c:pt>
                <c:pt idx="22">
                  <c:v>1.5695260166206596E-2</c:v>
                </c:pt>
                <c:pt idx="23">
                  <c:v>2.0305970300840772E-2</c:v>
                </c:pt>
                <c:pt idx="24">
                  <c:v>1.1569530047024677E-2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980408"/>
        <c:axId val="311479952"/>
      </c:barChart>
      <c:lineChart>
        <c:grouping val="standard"/>
        <c:varyColors val="0"/>
        <c:ser>
          <c:idx val="1"/>
          <c:order val="1"/>
          <c:tx>
            <c:strRef>
              <c:f>'API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Dpto'!$N$7:$N$31</c:f>
              <c:strCache>
                <c:ptCount val="25"/>
                <c:pt idx="0">
                  <c:v>Ancash</c:v>
                </c:pt>
                <c:pt idx="1">
                  <c:v>Cajamarca</c:v>
                </c:pt>
                <c:pt idx="2">
                  <c:v>Provincia Constitucional del Callao</c:v>
                </c:pt>
                <c:pt idx="3">
                  <c:v>Junín</c:v>
                </c:pt>
                <c:pt idx="4">
                  <c:v>Huánuco</c:v>
                </c:pt>
                <c:pt idx="5">
                  <c:v>La Libertad</c:v>
                </c:pt>
                <c:pt idx="6">
                  <c:v>Piura</c:v>
                </c:pt>
                <c:pt idx="7">
                  <c:v>San Martín</c:v>
                </c:pt>
                <c:pt idx="8">
                  <c:v>Loreto</c:v>
                </c:pt>
                <c:pt idx="9">
                  <c:v>Lambayeque</c:v>
                </c:pt>
                <c:pt idx="10">
                  <c:v>Ica</c:v>
                </c:pt>
                <c:pt idx="11">
                  <c:v>Arequipa</c:v>
                </c:pt>
                <c:pt idx="12">
                  <c:v>Puno</c:v>
                </c:pt>
                <c:pt idx="13">
                  <c:v>Ayacucho</c:v>
                </c:pt>
                <c:pt idx="14">
                  <c:v>Cusco</c:v>
                </c:pt>
                <c:pt idx="15">
                  <c:v>Huancavelica</c:v>
                </c:pt>
                <c:pt idx="16">
                  <c:v>Madre de Dios</c:v>
                </c:pt>
                <c:pt idx="17">
                  <c:v>Apurímac</c:v>
                </c:pt>
                <c:pt idx="18">
                  <c:v>Amazonas</c:v>
                </c:pt>
                <c:pt idx="19">
                  <c:v>Lima</c:v>
                </c:pt>
                <c:pt idx="20">
                  <c:v>Pasco</c:v>
                </c:pt>
                <c:pt idx="21">
                  <c:v>Ucayali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Dpto'!$P$7:$P$31</c:f>
              <c:numCache>
                <c:formatCode>0%</c:formatCode>
                <c:ptCount val="25"/>
                <c:pt idx="0">
                  <c:v>0.89298407645508071</c:v>
                </c:pt>
                <c:pt idx="1">
                  <c:v>0.89223588336154602</c:v>
                </c:pt>
                <c:pt idx="2">
                  <c:v>0.88897451037775121</c:v>
                </c:pt>
                <c:pt idx="3">
                  <c:v>0.87549428364593385</c:v>
                </c:pt>
                <c:pt idx="4">
                  <c:v>0.87388240584937438</c:v>
                </c:pt>
                <c:pt idx="5">
                  <c:v>0.87301902490376015</c:v>
                </c:pt>
                <c:pt idx="6">
                  <c:v>0.8675096706260671</c:v>
                </c:pt>
                <c:pt idx="7">
                  <c:v>0.86187214450237926</c:v>
                </c:pt>
                <c:pt idx="8">
                  <c:v>0.86022403942981363</c:v>
                </c:pt>
                <c:pt idx="9">
                  <c:v>0.85934908095287765</c:v>
                </c:pt>
                <c:pt idx="10">
                  <c:v>0.85917448016400744</c:v>
                </c:pt>
                <c:pt idx="11">
                  <c:v>0.85607756671724433</c:v>
                </c:pt>
                <c:pt idx="12">
                  <c:v>0.85239697996507191</c:v>
                </c:pt>
                <c:pt idx="13">
                  <c:v>0.85173786775308913</c:v>
                </c:pt>
                <c:pt idx="14">
                  <c:v>0.85092900143927241</c:v>
                </c:pt>
                <c:pt idx="15">
                  <c:v>0.84981636739675848</c:v>
                </c:pt>
                <c:pt idx="16">
                  <c:v>0.84891589733645023</c:v>
                </c:pt>
                <c:pt idx="17">
                  <c:v>0.84480025213763843</c:v>
                </c:pt>
                <c:pt idx="18">
                  <c:v>0.83353371771631146</c:v>
                </c:pt>
                <c:pt idx="19">
                  <c:v>0.82953856353935884</c:v>
                </c:pt>
                <c:pt idx="20">
                  <c:v>0.82133986927136149</c:v>
                </c:pt>
                <c:pt idx="21">
                  <c:v>0.70083778535872476</c:v>
                </c:pt>
                <c:pt idx="22">
                  <c:v>0.70068125741993725</c:v>
                </c:pt>
                <c:pt idx="23">
                  <c:v>0.56336617192433613</c:v>
                </c:pt>
                <c:pt idx="24">
                  <c:v>0.42920055078738234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79560"/>
        <c:axId val="311486224"/>
      </c:lineChart>
      <c:catAx>
        <c:axId val="310980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79952"/>
        <c:crosses val="autoZero"/>
        <c:auto val="1"/>
        <c:lblAlgn val="ctr"/>
        <c:lblOffset val="100"/>
        <c:noMultiLvlLbl val="0"/>
      </c:catAx>
      <c:valAx>
        <c:axId val="311479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09804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486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479560"/>
        <c:crosses val="max"/>
        <c:crossBetween val="between"/>
      </c:valAx>
      <c:catAx>
        <c:axId val="311479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486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Dpto'!$N$7:$N$9</c:f>
              <c:strCache>
                <c:ptCount val="3"/>
                <c:pt idx="0">
                  <c:v>Lima</c:v>
                </c:pt>
                <c:pt idx="1">
                  <c:v>Amazonas</c:v>
                </c:pt>
                <c:pt idx="2">
                  <c:v>Ayacucho</c:v>
                </c:pt>
              </c:strCache>
            </c:strRef>
          </c:cat>
          <c:val>
            <c:numRef>
              <c:f>'LCVF Dpto'!$O$7:$O$9</c:f>
              <c:numCache>
                <c:formatCode>#,##0.0</c:formatCode>
                <c:ptCount val="3"/>
                <c:pt idx="0">
                  <c:v>64.009894236054151</c:v>
                </c:pt>
                <c:pt idx="1">
                  <c:v>8.9883970064075003E-2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81520"/>
        <c:axId val="311487792"/>
      </c:barChart>
      <c:lineChart>
        <c:grouping val="standard"/>
        <c:varyColors val="0"/>
        <c:ser>
          <c:idx val="1"/>
          <c:order val="1"/>
          <c:tx>
            <c:strRef>
              <c:f>'LCVF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Dpto'!$N$7:$N$9</c:f>
              <c:strCache>
                <c:ptCount val="3"/>
                <c:pt idx="0">
                  <c:v>Lima</c:v>
                </c:pt>
                <c:pt idx="1">
                  <c:v>Amazonas</c:v>
                </c:pt>
                <c:pt idx="2">
                  <c:v>Ayacucho</c:v>
                </c:pt>
              </c:strCache>
            </c:strRef>
          </c:cat>
          <c:val>
            <c:numRef>
              <c:f>'LCVF Dpto'!$P$7:$P$9</c:f>
              <c:numCache>
                <c:formatCode>0%</c:formatCode>
                <c:ptCount val="3"/>
                <c:pt idx="0">
                  <c:v>0.79796537113852284</c:v>
                </c:pt>
                <c:pt idx="1">
                  <c:v>0.45205078589427972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82696"/>
        <c:axId val="311483088"/>
      </c:lineChart>
      <c:catAx>
        <c:axId val="31148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87792"/>
        <c:crosses val="autoZero"/>
        <c:auto val="1"/>
        <c:lblAlgn val="ctr"/>
        <c:lblOffset val="100"/>
        <c:noMultiLvlLbl val="0"/>
      </c:catAx>
      <c:valAx>
        <c:axId val="311487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4815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483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482696"/>
        <c:crosses val="max"/>
        <c:crossBetween val="between"/>
      </c:valAx>
      <c:catAx>
        <c:axId val="311482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483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Dpto'!$N$7:$N$31</c:f>
              <c:strCache>
                <c:ptCount val="25"/>
                <c:pt idx="0">
                  <c:v>Moquegua</c:v>
                </c:pt>
                <c:pt idx="1">
                  <c:v>Provincia Constitucional del Callao</c:v>
                </c:pt>
                <c:pt idx="2">
                  <c:v>Madre de Dios</c:v>
                </c:pt>
                <c:pt idx="3">
                  <c:v>Pasco</c:v>
                </c:pt>
                <c:pt idx="4">
                  <c:v>Ayacucho</c:v>
                </c:pt>
                <c:pt idx="5">
                  <c:v>Tumbes</c:v>
                </c:pt>
                <c:pt idx="6">
                  <c:v>San Martín</c:v>
                </c:pt>
                <c:pt idx="7">
                  <c:v>Huancavelica</c:v>
                </c:pt>
                <c:pt idx="8">
                  <c:v>Ica</c:v>
                </c:pt>
                <c:pt idx="9">
                  <c:v>Piura</c:v>
                </c:pt>
                <c:pt idx="10">
                  <c:v>Cajamarca</c:v>
                </c:pt>
                <c:pt idx="11">
                  <c:v>Amazonas</c:v>
                </c:pt>
                <c:pt idx="12">
                  <c:v>La Libertad</c:v>
                </c:pt>
                <c:pt idx="13">
                  <c:v>Lambayeque</c:v>
                </c:pt>
                <c:pt idx="14">
                  <c:v>Ancash</c:v>
                </c:pt>
                <c:pt idx="15">
                  <c:v>Cusco</c:v>
                </c:pt>
                <c:pt idx="16">
                  <c:v>Tacna</c:v>
                </c:pt>
                <c:pt idx="17">
                  <c:v>Loreto</c:v>
                </c:pt>
                <c:pt idx="18">
                  <c:v>Arequipa</c:v>
                </c:pt>
                <c:pt idx="19">
                  <c:v>Lima</c:v>
                </c:pt>
                <c:pt idx="20">
                  <c:v>Apurímac</c:v>
                </c:pt>
                <c:pt idx="21">
                  <c:v>Ucayali</c:v>
                </c:pt>
                <c:pt idx="22">
                  <c:v>Puno</c:v>
                </c:pt>
                <c:pt idx="23">
                  <c:v>Junín</c:v>
                </c:pt>
                <c:pt idx="24">
                  <c:v>Huánuco</c:v>
                </c:pt>
              </c:strCache>
            </c:strRef>
          </c:cat>
          <c:val>
            <c:numRef>
              <c:f>'SU Dpto'!$O$7:$O$31</c:f>
              <c:numCache>
                <c:formatCode>#,##0.0</c:formatCode>
                <c:ptCount val="25"/>
                <c:pt idx="0">
                  <c:v>48.091115604049364</c:v>
                </c:pt>
                <c:pt idx="1">
                  <c:v>2.8706831650115965</c:v>
                </c:pt>
                <c:pt idx="2">
                  <c:v>2.3879402910345471</c:v>
                </c:pt>
                <c:pt idx="3">
                  <c:v>44.283752094752302</c:v>
                </c:pt>
                <c:pt idx="4">
                  <c:v>49.673233214777639</c:v>
                </c:pt>
                <c:pt idx="5">
                  <c:v>31.302554783689317</c:v>
                </c:pt>
                <c:pt idx="6">
                  <c:v>32.143201724014901</c:v>
                </c:pt>
                <c:pt idx="7">
                  <c:v>5.1452721745390022</c:v>
                </c:pt>
                <c:pt idx="8">
                  <c:v>64.750683996413244</c:v>
                </c:pt>
                <c:pt idx="9">
                  <c:v>116.43960879222332</c:v>
                </c:pt>
                <c:pt idx="10">
                  <c:v>32.013342139719981</c:v>
                </c:pt>
                <c:pt idx="11">
                  <c:v>33.354490763314992</c:v>
                </c:pt>
                <c:pt idx="12">
                  <c:v>43.521806824168202</c:v>
                </c:pt>
                <c:pt idx="13">
                  <c:v>71.019042225316468</c:v>
                </c:pt>
                <c:pt idx="14">
                  <c:v>40.786059010642973</c:v>
                </c:pt>
                <c:pt idx="15">
                  <c:v>34.54881816147919</c:v>
                </c:pt>
                <c:pt idx="16">
                  <c:v>8.2394392829941108</c:v>
                </c:pt>
                <c:pt idx="17">
                  <c:v>14.393263212583612</c:v>
                </c:pt>
                <c:pt idx="18">
                  <c:v>84.548975083992914</c:v>
                </c:pt>
                <c:pt idx="19">
                  <c:v>257.52922838517816</c:v>
                </c:pt>
                <c:pt idx="20">
                  <c:v>28.597975906317902</c:v>
                </c:pt>
                <c:pt idx="21">
                  <c:v>4.3136532303742481</c:v>
                </c:pt>
                <c:pt idx="22">
                  <c:v>51.53976329538515</c:v>
                </c:pt>
                <c:pt idx="23">
                  <c:v>14.312716670994353</c:v>
                </c:pt>
                <c:pt idx="24">
                  <c:v>3.2028242233585518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88968"/>
        <c:axId val="311483872"/>
      </c:barChart>
      <c:lineChart>
        <c:grouping val="standard"/>
        <c:varyColors val="0"/>
        <c:ser>
          <c:idx val="1"/>
          <c:order val="1"/>
          <c:tx>
            <c:strRef>
              <c:f>'SU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Dpto'!$N$7:$N$31</c:f>
              <c:strCache>
                <c:ptCount val="25"/>
                <c:pt idx="0">
                  <c:v>Moquegua</c:v>
                </c:pt>
                <c:pt idx="1">
                  <c:v>Provincia Constitucional del Callao</c:v>
                </c:pt>
                <c:pt idx="2">
                  <c:v>Madre de Dios</c:v>
                </c:pt>
                <c:pt idx="3">
                  <c:v>Pasco</c:v>
                </c:pt>
                <c:pt idx="4">
                  <c:v>Ayacucho</c:v>
                </c:pt>
                <c:pt idx="5">
                  <c:v>Tumbes</c:v>
                </c:pt>
                <c:pt idx="6">
                  <c:v>San Martín</c:v>
                </c:pt>
                <c:pt idx="7">
                  <c:v>Huancavelica</c:v>
                </c:pt>
                <c:pt idx="8">
                  <c:v>Ica</c:v>
                </c:pt>
                <c:pt idx="9">
                  <c:v>Piura</c:v>
                </c:pt>
                <c:pt idx="10">
                  <c:v>Cajamarca</c:v>
                </c:pt>
                <c:pt idx="11">
                  <c:v>Amazonas</c:v>
                </c:pt>
                <c:pt idx="12">
                  <c:v>La Libertad</c:v>
                </c:pt>
                <c:pt idx="13">
                  <c:v>Lambayeque</c:v>
                </c:pt>
                <c:pt idx="14">
                  <c:v>Ancash</c:v>
                </c:pt>
                <c:pt idx="15">
                  <c:v>Cusco</c:v>
                </c:pt>
                <c:pt idx="16">
                  <c:v>Tacna</c:v>
                </c:pt>
                <c:pt idx="17">
                  <c:v>Loreto</c:v>
                </c:pt>
                <c:pt idx="18">
                  <c:v>Arequipa</c:v>
                </c:pt>
                <c:pt idx="19">
                  <c:v>Lima</c:v>
                </c:pt>
                <c:pt idx="20">
                  <c:v>Apurímac</c:v>
                </c:pt>
                <c:pt idx="21">
                  <c:v>Ucayali</c:v>
                </c:pt>
                <c:pt idx="22">
                  <c:v>Puno</c:v>
                </c:pt>
                <c:pt idx="23">
                  <c:v>Junín</c:v>
                </c:pt>
                <c:pt idx="24">
                  <c:v>Huánuco</c:v>
                </c:pt>
              </c:strCache>
            </c:strRef>
          </c:cat>
          <c:val>
            <c:numRef>
              <c:f>'SU Dpto'!$P$7:$P$31</c:f>
              <c:numCache>
                <c:formatCode>0%</c:formatCode>
                <c:ptCount val="25"/>
                <c:pt idx="0">
                  <c:v>0.8188968957639674</c:v>
                </c:pt>
                <c:pt idx="1">
                  <c:v>0.80614183456447008</c:v>
                </c:pt>
                <c:pt idx="2">
                  <c:v>0.75972790722006045</c:v>
                </c:pt>
                <c:pt idx="3">
                  <c:v>0.75161950851460824</c:v>
                </c:pt>
                <c:pt idx="4">
                  <c:v>0.71404100960318539</c:v>
                </c:pt>
                <c:pt idx="5">
                  <c:v>0.68451940258818444</c:v>
                </c:pt>
                <c:pt idx="6">
                  <c:v>0.67482817527180139</c:v>
                </c:pt>
                <c:pt idx="7">
                  <c:v>0.6673155096074086</c:v>
                </c:pt>
                <c:pt idx="8">
                  <c:v>0.64385833942080373</c:v>
                </c:pt>
                <c:pt idx="9">
                  <c:v>0.62745626683952771</c:v>
                </c:pt>
                <c:pt idx="10">
                  <c:v>0.59642721206951688</c:v>
                </c:pt>
                <c:pt idx="11">
                  <c:v>0.55329259010583276</c:v>
                </c:pt>
                <c:pt idx="12">
                  <c:v>0.53327264861053603</c:v>
                </c:pt>
                <c:pt idx="13">
                  <c:v>0.53135482985134586</c:v>
                </c:pt>
                <c:pt idx="14">
                  <c:v>0.46904976952461069</c:v>
                </c:pt>
                <c:pt idx="15">
                  <c:v>0.46377204521500154</c:v>
                </c:pt>
                <c:pt idx="16">
                  <c:v>0.46186515540124501</c:v>
                </c:pt>
                <c:pt idx="17">
                  <c:v>0.44607289362202468</c:v>
                </c:pt>
                <c:pt idx="18">
                  <c:v>0.4427125413877388</c:v>
                </c:pt>
                <c:pt idx="19">
                  <c:v>0.39337709899771095</c:v>
                </c:pt>
                <c:pt idx="20">
                  <c:v>0.35074764830136346</c:v>
                </c:pt>
                <c:pt idx="21">
                  <c:v>0.3401147471286613</c:v>
                </c:pt>
                <c:pt idx="22">
                  <c:v>0.27336518235525165</c:v>
                </c:pt>
                <c:pt idx="23">
                  <c:v>0.26557782990013468</c:v>
                </c:pt>
                <c:pt idx="24">
                  <c:v>0.25367379682746605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82304"/>
        <c:axId val="311481128"/>
      </c:lineChart>
      <c:catAx>
        <c:axId val="31148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83872"/>
        <c:crosses val="autoZero"/>
        <c:auto val="1"/>
        <c:lblAlgn val="ctr"/>
        <c:lblOffset val="100"/>
        <c:noMultiLvlLbl val="0"/>
      </c:catAx>
      <c:valAx>
        <c:axId val="3114838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488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481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482304"/>
        <c:crosses val="max"/>
        <c:crossBetween val="between"/>
      </c:valAx>
      <c:catAx>
        <c:axId val="31148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481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Dpto'!$N$7:$N$30</c:f>
              <c:strCache>
                <c:ptCount val="24"/>
                <c:pt idx="0">
                  <c:v>Ucayali</c:v>
                </c:pt>
                <c:pt idx="1">
                  <c:v>Tumbes</c:v>
                </c:pt>
                <c:pt idx="2">
                  <c:v>Lambayeque</c:v>
                </c:pt>
                <c:pt idx="3">
                  <c:v>Loreto</c:v>
                </c:pt>
                <c:pt idx="4">
                  <c:v>Cusco</c:v>
                </c:pt>
                <c:pt idx="5">
                  <c:v>Amazonas</c:v>
                </c:pt>
                <c:pt idx="6">
                  <c:v>Piura</c:v>
                </c:pt>
                <c:pt idx="7">
                  <c:v>Ayacucho</c:v>
                </c:pt>
                <c:pt idx="8">
                  <c:v>Huancavelica</c:v>
                </c:pt>
                <c:pt idx="9">
                  <c:v>Moquegua</c:v>
                </c:pt>
                <c:pt idx="10">
                  <c:v>Huánuco</c:v>
                </c:pt>
                <c:pt idx="11">
                  <c:v>Madre de Dios</c:v>
                </c:pt>
                <c:pt idx="12">
                  <c:v>La Libertad</c:v>
                </c:pt>
                <c:pt idx="13">
                  <c:v>Tacna</c:v>
                </c:pt>
                <c:pt idx="14">
                  <c:v>Ancash</c:v>
                </c:pt>
                <c:pt idx="15">
                  <c:v>Cajamarca</c:v>
                </c:pt>
                <c:pt idx="16">
                  <c:v>Apurímac</c:v>
                </c:pt>
                <c:pt idx="17">
                  <c:v>San Martín</c:v>
                </c:pt>
                <c:pt idx="18">
                  <c:v>Puno</c:v>
                </c:pt>
                <c:pt idx="19">
                  <c:v>Junín</c:v>
                </c:pt>
                <c:pt idx="20">
                  <c:v>Ica</c:v>
                </c:pt>
                <c:pt idx="21">
                  <c:v>Arequipa</c:v>
                </c:pt>
                <c:pt idx="22">
                  <c:v>Pasco</c:v>
                </c:pt>
                <c:pt idx="23">
                  <c:v>Lima</c:v>
                </c:pt>
              </c:strCache>
            </c:strRef>
          </c:cat>
          <c:val>
            <c:numRef>
              <c:f>'SR Dpto'!$O$7:$O$30</c:f>
              <c:numCache>
                <c:formatCode>#,##0.0</c:formatCode>
                <c:ptCount val="24"/>
                <c:pt idx="0">
                  <c:v>8.3781758441671741</c:v>
                </c:pt>
                <c:pt idx="1">
                  <c:v>15.567088249852794</c:v>
                </c:pt>
                <c:pt idx="2">
                  <c:v>24.66825095435992</c:v>
                </c:pt>
                <c:pt idx="3">
                  <c:v>30.748506173890867</c:v>
                </c:pt>
                <c:pt idx="4">
                  <c:v>211.73187805832617</c:v>
                </c:pt>
                <c:pt idx="5">
                  <c:v>69.86593044750299</c:v>
                </c:pt>
                <c:pt idx="6">
                  <c:v>78.710079106698359</c:v>
                </c:pt>
                <c:pt idx="7">
                  <c:v>78.207964008373452</c:v>
                </c:pt>
                <c:pt idx="8">
                  <c:v>84.729348224073306</c:v>
                </c:pt>
                <c:pt idx="9">
                  <c:v>9.5941470456970865</c:v>
                </c:pt>
                <c:pt idx="10">
                  <c:v>56.850518370440142</c:v>
                </c:pt>
                <c:pt idx="11">
                  <c:v>1.9106106551454693</c:v>
                </c:pt>
                <c:pt idx="12">
                  <c:v>72.375247777357544</c:v>
                </c:pt>
                <c:pt idx="13">
                  <c:v>6.3393731440518843</c:v>
                </c:pt>
                <c:pt idx="14">
                  <c:v>71.929740498012606</c:v>
                </c:pt>
                <c:pt idx="15">
                  <c:v>102.96889459211474</c:v>
                </c:pt>
                <c:pt idx="16">
                  <c:v>53.290580589369746</c:v>
                </c:pt>
                <c:pt idx="17">
                  <c:v>42.455333305024432</c:v>
                </c:pt>
                <c:pt idx="18">
                  <c:v>103.2308558569202</c:v>
                </c:pt>
                <c:pt idx="19">
                  <c:v>55.382446176076328</c:v>
                </c:pt>
                <c:pt idx="20">
                  <c:v>10.538225973930858</c:v>
                </c:pt>
                <c:pt idx="21">
                  <c:v>24.007069989498991</c:v>
                </c:pt>
                <c:pt idx="22">
                  <c:v>6.7515691207092283</c:v>
                </c:pt>
                <c:pt idx="23">
                  <c:v>78.420450330903662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77208"/>
        <c:axId val="311477992"/>
      </c:barChart>
      <c:lineChart>
        <c:grouping val="standard"/>
        <c:varyColors val="0"/>
        <c:ser>
          <c:idx val="1"/>
          <c:order val="1"/>
          <c:tx>
            <c:strRef>
              <c:f>'SR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Dpto'!$N$7:$N$30</c:f>
              <c:strCache>
                <c:ptCount val="24"/>
                <c:pt idx="0">
                  <c:v>Ucayali</c:v>
                </c:pt>
                <c:pt idx="1">
                  <c:v>Tumbes</c:v>
                </c:pt>
                <c:pt idx="2">
                  <c:v>Lambayeque</c:v>
                </c:pt>
                <c:pt idx="3">
                  <c:v>Loreto</c:v>
                </c:pt>
                <c:pt idx="4">
                  <c:v>Cusco</c:v>
                </c:pt>
                <c:pt idx="5">
                  <c:v>Amazonas</c:v>
                </c:pt>
                <c:pt idx="6">
                  <c:v>Piura</c:v>
                </c:pt>
                <c:pt idx="7">
                  <c:v>Ayacucho</c:v>
                </c:pt>
                <c:pt idx="8">
                  <c:v>Huancavelica</c:v>
                </c:pt>
                <c:pt idx="9">
                  <c:v>Moquegua</c:v>
                </c:pt>
                <c:pt idx="10">
                  <c:v>Huánuco</c:v>
                </c:pt>
                <c:pt idx="11">
                  <c:v>Madre de Dios</c:v>
                </c:pt>
                <c:pt idx="12">
                  <c:v>La Libertad</c:v>
                </c:pt>
                <c:pt idx="13">
                  <c:v>Tacna</c:v>
                </c:pt>
                <c:pt idx="14">
                  <c:v>Ancash</c:v>
                </c:pt>
                <c:pt idx="15">
                  <c:v>Cajamarca</c:v>
                </c:pt>
                <c:pt idx="16">
                  <c:v>Apurímac</c:v>
                </c:pt>
                <c:pt idx="17">
                  <c:v>San Martín</c:v>
                </c:pt>
                <c:pt idx="18">
                  <c:v>Puno</c:v>
                </c:pt>
                <c:pt idx="19">
                  <c:v>Junín</c:v>
                </c:pt>
                <c:pt idx="20">
                  <c:v>Ica</c:v>
                </c:pt>
                <c:pt idx="21">
                  <c:v>Arequipa</c:v>
                </c:pt>
                <c:pt idx="22">
                  <c:v>Pasco</c:v>
                </c:pt>
                <c:pt idx="23">
                  <c:v>Lima</c:v>
                </c:pt>
              </c:strCache>
            </c:strRef>
          </c:cat>
          <c:val>
            <c:numRef>
              <c:f>'SR Dpto'!$P$7:$P$30</c:f>
              <c:numCache>
                <c:formatCode>0%</c:formatCode>
                <c:ptCount val="24"/>
                <c:pt idx="0">
                  <c:v>0.69279294998055385</c:v>
                </c:pt>
                <c:pt idx="1">
                  <c:v>0.692506556125423</c:v>
                </c:pt>
                <c:pt idx="2">
                  <c:v>0.68341160306733972</c:v>
                </c:pt>
                <c:pt idx="3">
                  <c:v>0.68101251024039811</c:v>
                </c:pt>
                <c:pt idx="4">
                  <c:v>0.66887467819659752</c:v>
                </c:pt>
                <c:pt idx="5">
                  <c:v>0.66101420820075141</c:v>
                </c:pt>
                <c:pt idx="6">
                  <c:v>0.58611879743122752</c:v>
                </c:pt>
                <c:pt idx="7">
                  <c:v>0.56505852700986969</c:v>
                </c:pt>
                <c:pt idx="8">
                  <c:v>0.54015440581368301</c:v>
                </c:pt>
                <c:pt idx="9">
                  <c:v>0.53639427727944855</c:v>
                </c:pt>
                <c:pt idx="10">
                  <c:v>0.52425415401638897</c:v>
                </c:pt>
                <c:pt idx="11">
                  <c:v>0.5230222268548953</c:v>
                </c:pt>
                <c:pt idx="12">
                  <c:v>0.48871486969918737</c:v>
                </c:pt>
                <c:pt idx="13">
                  <c:v>0.46281154305178074</c:v>
                </c:pt>
                <c:pt idx="14">
                  <c:v>0.41389123244423537</c:v>
                </c:pt>
                <c:pt idx="15">
                  <c:v>0.41377228071163635</c:v>
                </c:pt>
                <c:pt idx="16">
                  <c:v>0.39907162221430986</c:v>
                </c:pt>
                <c:pt idx="17">
                  <c:v>0.39080469774418347</c:v>
                </c:pt>
                <c:pt idx="18">
                  <c:v>0.37604736722623611</c:v>
                </c:pt>
                <c:pt idx="19">
                  <c:v>0.35835209946087382</c:v>
                </c:pt>
                <c:pt idx="20">
                  <c:v>0.33127664055378098</c:v>
                </c:pt>
                <c:pt idx="21">
                  <c:v>0.32558263912092572</c:v>
                </c:pt>
                <c:pt idx="22">
                  <c:v>0.32531459985842837</c:v>
                </c:pt>
                <c:pt idx="23">
                  <c:v>0.29470642110533701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87400"/>
        <c:axId val="311487008"/>
      </c:lineChart>
      <c:catAx>
        <c:axId val="311477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77992"/>
        <c:crosses val="autoZero"/>
        <c:auto val="1"/>
        <c:lblAlgn val="ctr"/>
        <c:lblOffset val="100"/>
        <c:noMultiLvlLbl val="0"/>
      </c:catAx>
      <c:valAx>
        <c:axId val="311477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477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487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487400"/>
        <c:crosses val="max"/>
        <c:crossBetween val="between"/>
      </c:valAx>
      <c:catAx>
        <c:axId val="311487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487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La Libertad</c:v>
                </c:pt>
                <c:pt idx="2">
                  <c:v>Cusco</c:v>
                </c:pt>
                <c:pt idx="3">
                  <c:v>Ica</c:v>
                </c:pt>
                <c:pt idx="4">
                  <c:v>Lambayeque</c:v>
                </c:pt>
                <c:pt idx="5">
                  <c:v>Amazonas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Tumbes</c:v>
                </c:pt>
                <c:pt idx="9">
                  <c:v>Tacna</c:v>
                </c:pt>
                <c:pt idx="10">
                  <c:v>Moquegua</c:v>
                </c:pt>
                <c:pt idx="11">
                  <c:v>Puno</c:v>
                </c:pt>
                <c:pt idx="12">
                  <c:v>Ancash</c:v>
                </c:pt>
                <c:pt idx="13">
                  <c:v>Ucayali</c:v>
                </c:pt>
                <c:pt idx="14">
                  <c:v>Huánuco</c:v>
                </c:pt>
                <c:pt idx="15">
                  <c:v>Lima</c:v>
                </c:pt>
                <c:pt idx="16">
                  <c:v>Arequipa</c:v>
                </c:pt>
                <c:pt idx="17">
                  <c:v>Madre de Dios</c:v>
                </c:pt>
                <c:pt idx="18">
                  <c:v>Cajamarca</c:v>
                </c:pt>
                <c:pt idx="19">
                  <c:v>Loreto</c:v>
                </c:pt>
                <c:pt idx="20">
                  <c:v>Apurímac</c:v>
                </c:pt>
                <c:pt idx="21">
                  <c:v>Pasco</c:v>
                </c:pt>
                <c:pt idx="22">
                  <c:v>Junín</c:v>
                </c:pt>
                <c:pt idx="23">
                  <c:v>Ayacucho</c:v>
                </c:pt>
                <c:pt idx="24">
                  <c:v>Huancavelica</c:v>
                </c:pt>
              </c:strCache>
            </c:strRef>
          </c:cat>
          <c:val>
            <c:numRef>
              <c:f>'OPP Dpto'!$O$7:$O$31</c:f>
              <c:numCache>
                <c:formatCode>#,##0.0</c:formatCode>
                <c:ptCount val="25"/>
                <c:pt idx="0">
                  <c:v>38.035606496213695</c:v>
                </c:pt>
                <c:pt idx="1">
                  <c:v>47.314823752282123</c:v>
                </c:pt>
                <c:pt idx="2">
                  <c:v>43.494804271437658</c:v>
                </c:pt>
                <c:pt idx="3">
                  <c:v>36.7864287976806</c:v>
                </c:pt>
                <c:pt idx="4">
                  <c:v>48.533104157151705</c:v>
                </c:pt>
                <c:pt idx="5">
                  <c:v>23.426028595069667</c:v>
                </c:pt>
                <c:pt idx="6">
                  <c:v>50.26995253035593</c:v>
                </c:pt>
                <c:pt idx="7">
                  <c:v>21.161667695683018</c:v>
                </c:pt>
                <c:pt idx="8">
                  <c:v>16.060988568249073</c:v>
                </c:pt>
                <c:pt idx="9">
                  <c:v>19.085960209137887</c:v>
                </c:pt>
                <c:pt idx="10">
                  <c:v>16.64927142055641</c:v>
                </c:pt>
                <c:pt idx="11">
                  <c:v>38.30700030767737</c:v>
                </c:pt>
                <c:pt idx="12">
                  <c:v>86.206533668674098</c:v>
                </c:pt>
                <c:pt idx="13">
                  <c:v>28.570997837004008</c:v>
                </c:pt>
                <c:pt idx="14">
                  <c:v>45.829772760191076</c:v>
                </c:pt>
                <c:pt idx="15">
                  <c:v>437.84912934656825</c:v>
                </c:pt>
                <c:pt idx="16">
                  <c:v>49.911795586551321</c:v>
                </c:pt>
                <c:pt idx="17">
                  <c:v>11.574537817451585</c:v>
                </c:pt>
                <c:pt idx="18">
                  <c:v>40.159531379981644</c:v>
                </c:pt>
                <c:pt idx="19">
                  <c:v>29.297577043613281</c:v>
                </c:pt>
                <c:pt idx="20">
                  <c:v>25.951228938094605</c:v>
                </c:pt>
                <c:pt idx="21">
                  <c:v>12.71725795748652</c:v>
                </c:pt>
                <c:pt idx="22">
                  <c:v>38.687549958494444</c:v>
                </c:pt>
                <c:pt idx="23">
                  <c:v>28.120971817618468</c:v>
                </c:pt>
                <c:pt idx="24">
                  <c:v>17.246065715311747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76816"/>
        <c:axId val="311484264"/>
      </c:barChart>
      <c:lineChart>
        <c:grouping val="standard"/>
        <c:varyColors val="0"/>
        <c:ser>
          <c:idx val="1"/>
          <c:order val="1"/>
          <c:tx>
            <c:strRef>
              <c:f>'OPP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La Libertad</c:v>
                </c:pt>
                <c:pt idx="2">
                  <c:v>Cusco</c:v>
                </c:pt>
                <c:pt idx="3">
                  <c:v>Ica</c:v>
                </c:pt>
                <c:pt idx="4">
                  <c:v>Lambayeque</c:v>
                </c:pt>
                <c:pt idx="5">
                  <c:v>Amazonas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Tumbes</c:v>
                </c:pt>
                <c:pt idx="9">
                  <c:v>Tacna</c:v>
                </c:pt>
                <c:pt idx="10">
                  <c:v>Moquegua</c:v>
                </c:pt>
                <c:pt idx="11">
                  <c:v>Puno</c:v>
                </c:pt>
                <c:pt idx="12">
                  <c:v>Ancash</c:v>
                </c:pt>
                <c:pt idx="13">
                  <c:v>Ucayali</c:v>
                </c:pt>
                <c:pt idx="14">
                  <c:v>Huánuco</c:v>
                </c:pt>
                <c:pt idx="15">
                  <c:v>Lima</c:v>
                </c:pt>
                <c:pt idx="16">
                  <c:v>Arequipa</c:v>
                </c:pt>
                <c:pt idx="17">
                  <c:v>Madre de Dios</c:v>
                </c:pt>
                <c:pt idx="18">
                  <c:v>Cajamarca</c:v>
                </c:pt>
                <c:pt idx="19">
                  <c:v>Loreto</c:v>
                </c:pt>
                <c:pt idx="20">
                  <c:v>Apurímac</c:v>
                </c:pt>
                <c:pt idx="21">
                  <c:v>Pasco</c:v>
                </c:pt>
                <c:pt idx="22">
                  <c:v>Junín</c:v>
                </c:pt>
                <c:pt idx="23">
                  <c:v>Ayacucho</c:v>
                </c:pt>
                <c:pt idx="24">
                  <c:v>Huancavelica</c:v>
                </c:pt>
              </c:strCache>
            </c:strRef>
          </c:cat>
          <c:val>
            <c:numRef>
              <c:f>'OPP Dpto'!$P$7:$P$31</c:f>
              <c:numCache>
                <c:formatCode>0%</c:formatCode>
                <c:ptCount val="25"/>
                <c:pt idx="0">
                  <c:v>0.92159165769716045</c:v>
                </c:pt>
                <c:pt idx="1">
                  <c:v>0.91291166077573782</c:v>
                </c:pt>
                <c:pt idx="2">
                  <c:v>0.89410973951754991</c:v>
                </c:pt>
                <c:pt idx="3">
                  <c:v>0.87642227369535675</c:v>
                </c:pt>
                <c:pt idx="4">
                  <c:v>0.86167594781535095</c:v>
                </c:pt>
                <c:pt idx="5">
                  <c:v>0.85689587798944467</c:v>
                </c:pt>
                <c:pt idx="6">
                  <c:v>0.85588805706359239</c:v>
                </c:pt>
                <c:pt idx="7">
                  <c:v>0.85403251354219023</c:v>
                </c:pt>
                <c:pt idx="8">
                  <c:v>0.85148531931645077</c:v>
                </c:pt>
                <c:pt idx="9">
                  <c:v>0.85055345401083138</c:v>
                </c:pt>
                <c:pt idx="10">
                  <c:v>0.84887421966085919</c:v>
                </c:pt>
                <c:pt idx="11">
                  <c:v>0.84463663256268029</c:v>
                </c:pt>
                <c:pt idx="12">
                  <c:v>0.83760164775309653</c:v>
                </c:pt>
                <c:pt idx="13">
                  <c:v>0.82527250985039691</c:v>
                </c:pt>
                <c:pt idx="14">
                  <c:v>0.82483089056479098</c:v>
                </c:pt>
                <c:pt idx="15">
                  <c:v>0.82456876483196739</c:v>
                </c:pt>
                <c:pt idx="16">
                  <c:v>0.81818267275944623</c:v>
                </c:pt>
                <c:pt idx="17">
                  <c:v>0.81761543989796215</c:v>
                </c:pt>
                <c:pt idx="18">
                  <c:v>0.80701648292087513</c:v>
                </c:pt>
                <c:pt idx="19">
                  <c:v>0.8022993183126812</c:v>
                </c:pt>
                <c:pt idx="20">
                  <c:v>0.78380401545058587</c:v>
                </c:pt>
                <c:pt idx="21">
                  <c:v>0.72640789912077242</c:v>
                </c:pt>
                <c:pt idx="22">
                  <c:v>0.71210738100660897</c:v>
                </c:pt>
                <c:pt idx="23">
                  <c:v>0.71027897838382725</c:v>
                </c:pt>
                <c:pt idx="24">
                  <c:v>0.58761531055779281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77600"/>
        <c:axId val="311484656"/>
      </c:lineChart>
      <c:catAx>
        <c:axId val="31147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84264"/>
        <c:crosses val="autoZero"/>
        <c:auto val="1"/>
        <c:lblAlgn val="ctr"/>
        <c:lblOffset val="100"/>
        <c:noMultiLvlLbl val="0"/>
      </c:catAx>
      <c:valAx>
        <c:axId val="3114842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476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484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477600"/>
        <c:crosses val="max"/>
        <c:crossBetween val="between"/>
      </c:valAx>
      <c:catAx>
        <c:axId val="31147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484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Dpto'!$N$7:$N$31</c:f>
              <c:strCache>
                <c:ptCount val="25"/>
                <c:pt idx="0">
                  <c:v>Tumbes</c:v>
                </c:pt>
                <c:pt idx="1">
                  <c:v>Amazonas</c:v>
                </c:pt>
                <c:pt idx="2">
                  <c:v>Ica</c:v>
                </c:pt>
                <c:pt idx="3">
                  <c:v>Piura</c:v>
                </c:pt>
                <c:pt idx="4">
                  <c:v>Moquegua</c:v>
                </c:pt>
                <c:pt idx="5">
                  <c:v>Huancavelica</c:v>
                </c:pt>
                <c:pt idx="6">
                  <c:v>Cusco</c:v>
                </c:pt>
                <c:pt idx="7">
                  <c:v>Lambayeque</c:v>
                </c:pt>
                <c:pt idx="8">
                  <c:v>Ucayali</c:v>
                </c:pt>
                <c:pt idx="9">
                  <c:v>Provincia Constitucional del Callao</c:v>
                </c:pt>
                <c:pt idx="10">
                  <c:v>Puno</c:v>
                </c:pt>
                <c:pt idx="11">
                  <c:v>Cajamarca</c:v>
                </c:pt>
                <c:pt idx="12">
                  <c:v>Ayacucho</c:v>
                </c:pt>
                <c:pt idx="13">
                  <c:v>Junín</c:v>
                </c:pt>
                <c:pt idx="14">
                  <c:v>Ancash</c:v>
                </c:pt>
                <c:pt idx="15">
                  <c:v>Apurímac</c:v>
                </c:pt>
                <c:pt idx="16">
                  <c:v>Loreto</c:v>
                </c:pt>
                <c:pt idx="17">
                  <c:v>Madre de Dios</c:v>
                </c:pt>
                <c:pt idx="18">
                  <c:v>San Martín</c:v>
                </c:pt>
                <c:pt idx="19">
                  <c:v>La Libertad</c:v>
                </c:pt>
                <c:pt idx="20">
                  <c:v>Huánuco</c:v>
                </c:pt>
                <c:pt idx="21">
                  <c:v>Lima</c:v>
                </c:pt>
                <c:pt idx="22">
                  <c:v>Pasco</c:v>
                </c:pt>
                <c:pt idx="23">
                  <c:v>Tacna</c:v>
                </c:pt>
                <c:pt idx="24">
                  <c:v>Arequipa</c:v>
                </c:pt>
              </c:strCache>
            </c:strRef>
          </c:cat>
          <c:val>
            <c:numRef>
              <c:f>'EMZ Dpto'!$O$7:$O$31</c:f>
              <c:numCache>
                <c:formatCode>#,##0.0</c:formatCode>
                <c:ptCount val="25"/>
                <c:pt idx="0">
                  <c:v>12.908758229918405</c:v>
                </c:pt>
                <c:pt idx="1">
                  <c:v>4.190650159028114</c:v>
                </c:pt>
                <c:pt idx="2">
                  <c:v>3.2660062268624612</c:v>
                </c:pt>
                <c:pt idx="3">
                  <c:v>27.120668168444755</c:v>
                </c:pt>
                <c:pt idx="4">
                  <c:v>0.84659630257627327</c:v>
                </c:pt>
                <c:pt idx="5">
                  <c:v>1.4888386344509483</c:v>
                </c:pt>
                <c:pt idx="6">
                  <c:v>8.4917132626585268</c:v>
                </c:pt>
                <c:pt idx="7">
                  <c:v>9.1880553283805462</c:v>
                </c:pt>
                <c:pt idx="8">
                  <c:v>5.6733312960137594</c:v>
                </c:pt>
                <c:pt idx="9">
                  <c:v>6.3638821907990488</c:v>
                </c:pt>
                <c:pt idx="10">
                  <c:v>7.194208180643435</c:v>
                </c:pt>
                <c:pt idx="11">
                  <c:v>11.341871548257188</c:v>
                </c:pt>
                <c:pt idx="12">
                  <c:v>6.4953443398933803</c:v>
                </c:pt>
                <c:pt idx="13">
                  <c:v>8.0228040902136701</c:v>
                </c:pt>
                <c:pt idx="14">
                  <c:v>2.9648807936439123</c:v>
                </c:pt>
                <c:pt idx="15">
                  <c:v>2.928066465939589</c:v>
                </c:pt>
                <c:pt idx="16">
                  <c:v>32.329610100018421</c:v>
                </c:pt>
                <c:pt idx="17">
                  <c:v>7.4620575405404033</c:v>
                </c:pt>
                <c:pt idx="18">
                  <c:v>12.635873394776127</c:v>
                </c:pt>
                <c:pt idx="19">
                  <c:v>7.8074297570010103</c:v>
                </c:pt>
                <c:pt idx="20">
                  <c:v>6.182590175569425</c:v>
                </c:pt>
                <c:pt idx="21">
                  <c:v>57.504522771412724</c:v>
                </c:pt>
                <c:pt idx="22">
                  <c:v>1.3449892428208055</c:v>
                </c:pt>
                <c:pt idx="23">
                  <c:v>1.0489517231339927</c:v>
                </c:pt>
                <c:pt idx="24">
                  <c:v>10.833110396049442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462680"/>
        <c:axId val="303463072"/>
      </c:barChart>
      <c:lineChart>
        <c:grouping val="standard"/>
        <c:varyColors val="0"/>
        <c:ser>
          <c:idx val="1"/>
          <c:order val="1"/>
          <c:tx>
            <c:strRef>
              <c:f>'EMZ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Dpto'!$N$7:$N$31</c:f>
              <c:strCache>
                <c:ptCount val="25"/>
                <c:pt idx="0">
                  <c:v>Tumbes</c:v>
                </c:pt>
                <c:pt idx="1">
                  <c:v>Amazonas</c:v>
                </c:pt>
                <c:pt idx="2">
                  <c:v>Ica</c:v>
                </c:pt>
                <c:pt idx="3">
                  <c:v>Piura</c:v>
                </c:pt>
                <c:pt idx="4">
                  <c:v>Moquegua</c:v>
                </c:pt>
                <c:pt idx="5">
                  <c:v>Huancavelica</c:v>
                </c:pt>
                <c:pt idx="6">
                  <c:v>Cusco</c:v>
                </c:pt>
                <c:pt idx="7">
                  <c:v>Lambayeque</c:v>
                </c:pt>
                <c:pt idx="8">
                  <c:v>Ucayali</c:v>
                </c:pt>
                <c:pt idx="9">
                  <c:v>Provincia Constitucional del Callao</c:v>
                </c:pt>
                <c:pt idx="10">
                  <c:v>Puno</c:v>
                </c:pt>
                <c:pt idx="11">
                  <c:v>Cajamarca</c:v>
                </c:pt>
                <c:pt idx="12">
                  <c:v>Ayacucho</c:v>
                </c:pt>
                <c:pt idx="13">
                  <c:v>Junín</c:v>
                </c:pt>
                <c:pt idx="14">
                  <c:v>Ancash</c:v>
                </c:pt>
                <c:pt idx="15">
                  <c:v>Apurímac</c:v>
                </c:pt>
                <c:pt idx="16">
                  <c:v>Loreto</c:v>
                </c:pt>
                <c:pt idx="17">
                  <c:v>Madre de Dios</c:v>
                </c:pt>
                <c:pt idx="18">
                  <c:v>San Martín</c:v>
                </c:pt>
                <c:pt idx="19">
                  <c:v>La Libertad</c:v>
                </c:pt>
                <c:pt idx="20">
                  <c:v>Huánuco</c:v>
                </c:pt>
                <c:pt idx="21">
                  <c:v>Lima</c:v>
                </c:pt>
                <c:pt idx="22">
                  <c:v>Pasco</c:v>
                </c:pt>
                <c:pt idx="23">
                  <c:v>Tacna</c:v>
                </c:pt>
                <c:pt idx="24">
                  <c:v>Arequipa</c:v>
                </c:pt>
              </c:strCache>
            </c:strRef>
          </c:cat>
          <c:val>
            <c:numRef>
              <c:f>'EMZ Dpto'!$P$7:$P$31</c:f>
              <c:numCache>
                <c:formatCode>0%</c:formatCode>
                <c:ptCount val="25"/>
                <c:pt idx="0">
                  <c:v>0.90358374576590106</c:v>
                </c:pt>
                <c:pt idx="1">
                  <c:v>0.88280378780523372</c:v>
                </c:pt>
                <c:pt idx="2">
                  <c:v>0.88250927953291991</c:v>
                </c:pt>
                <c:pt idx="3">
                  <c:v>0.87561815337858739</c:v>
                </c:pt>
                <c:pt idx="4">
                  <c:v>0.8734703653056316</c:v>
                </c:pt>
                <c:pt idx="5">
                  <c:v>0.86681891561424085</c:v>
                </c:pt>
                <c:pt idx="6">
                  <c:v>0.86473332663191893</c:v>
                </c:pt>
                <c:pt idx="7">
                  <c:v>0.84682170762767606</c:v>
                </c:pt>
                <c:pt idx="8">
                  <c:v>0.84640405892373161</c:v>
                </c:pt>
                <c:pt idx="9">
                  <c:v>0.84639542996514039</c:v>
                </c:pt>
                <c:pt idx="10">
                  <c:v>0.84618639399451279</c:v>
                </c:pt>
                <c:pt idx="11">
                  <c:v>0.83831662963164177</c:v>
                </c:pt>
                <c:pt idx="12">
                  <c:v>0.83239410507747313</c:v>
                </c:pt>
                <c:pt idx="13">
                  <c:v>0.82994221712986194</c:v>
                </c:pt>
                <c:pt idx="14">
                  <c:v>0.82776187464303264</c:v>
                </c:pt>
                <c:pt idx="15">
                  <c:v>0.82566638081237442</c:v>
                </c:pt>
                <c:pt idx="16">
                  <c:v>0.81897376359482232</c:v>
                </c:pt>
                <c:pt idx="17">
                  <c:v>0.81706855762674879</c:v>
                </c:pt>
                <c:pt idx="18">
                  <c:v>0.81613613377378569</c:v>
                </c:pt>
                <c:pt idx="19">
                  <c:v>0.80073426757113586</c:v>
                </c:pt>
                <c:pt idx="20">
                  <c:v>0.7691144291934815</c:v>
                </c:pt>
                <c:pt idx="21">
                  <c:v>0.75803878456014484</c:v>
                </c:pt>
                <c:pt idx="22">
                  <c:v>0.72498381188260963</c:v>
                </c:pt>
                <c:pt idx="23">
                  <c:v>0.68021257013774294</c:v>
                </c:pt>
                <c:pt idx="24">
                  <c:v>0.36142587899190659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465424"/>
        <c:axId val="303465816"/>
      </c:lineChart>
      <c:catAx>
        <c:axId val="30346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463072"/>
        <c:crosses val="autoZero"/>
        <c:auto val="1"/>
        <c:lblAlgn val="ctr"/>
        <c:lblOffset val="100"/>
        <c:noMultiLvlLbl val="0"/>
      </c:catAx>
      <c:valAx>
        <c:axId val="303463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462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465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465424"/>
        <c:crosses val="max"/>
        <c:crossBetween val="between"/>
      </c:valAx>
      <c:catAx>
        <c:axId val="30346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465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Dpto'!$N$7:$N$9</c:f>
              <c:strCache>
                <c:ptCount val="3"/>
                <c:pt idx="0">
                  <c:v>Piura</c:v>
                </c:pt>
                <c:pt idx="1">
                  <c:v>Lima</c:v>
                </c:pt>
                <c:pt idx="2">
                  <c:v>Puno</c:v>
                </c:pt>
              </c:strCache>
            </c:strRef>
          </c:cat>
          <c:val>
            <c:numRef>
              <c:f>'CSA Dpto'!$O$7:$O$9</c:f>
              <c:numCache>
                <c:formatCode>#,##0.0</c:formatCode>
                <c:ptCount val="3"/>
                <c:pt idx="0">
                  <c:v>9.6587569617986757E-2</c:v>
                </c:pt>
                <c:pt idx="1">
                  <c:v>14.663737955680281</c:v>
                </c:pt>
                <c:pt idx="2">
                  <c:v>0.47242164805282949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78384"/>
        <c:axId val="311485440"/>
      </c:barChart>
      <c:lineChart>
        <c:grouping val="standard"/>
        <c:varyColors val="0"/>
        <c:ser>
          <c:idx val="1"/>
          <c:order val="1"/>
          <c:tx>
            <c:strRef>
              <c:f>'CSA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Dpto'!$N$7:$N$9</c:f>
              <c:strCache>
                <c:ptCount val="3"/>
                <c:pt idx="0">
                  <c:v>Piura</c:v>
                </c:pt>
                <c:pt idx="1">
                  <c:v>Lima</c:v>
                </c:pt>
                <c:pt idx="2">
                  <c:v>Puno</c:v>
                </c:pt>
              </c:strCache>
            </c:strRef>
          </c:cat>
          <c:val>
            <c:numRef>
              <c:f>'CSA Dpto'!$P$7:$P$9</c:f>
              <c:numCache>
                <c:formatCode>0%</c:formatCode>
                <c:ptCount val="3"/>
                <c:pt idx="0">
                  <c:v>0.9073174292932793</c:v>
                </c:pt>
                <c:pt idx="1">
                  <c:v>0.74389183605618892</c:v>
                </c:pt>
                <c:pt idx="2">
                  <c:v>0.70896284876676963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80736"/>
        <c:axId val="311485832"/>
      </c:lineChart>
      <c:catAx>
        <c:axId val="31147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85440"/>
        <c:crosses val="autoZero"/>
        <c:auto val="1"/>
        <c:lblAlgn val="ctr"/>
        <c:lblOffset val="100"/>
        <c:noMultiLvlLbl val="0"/>
      </c:catAx>
      <c:valAx>
        <c:axId val="3114854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478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485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480736"/>
        <c:crosses val="max"/>
        <c:crossBetween val="between"/>
      </c:valAx>
      <c:catAx>
        <c:axId val="31148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485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Dpto'!$N$7:$N$10</c:f>
              <c:strCache>
                <c:ptCount val="4"/>
                <c:pt idx="0">
                  <c:v>Amazonas</c:v>
                </c:pt>
                <c:pt idx="1">
                  <c:v>Lima</c:v>
                </c:pt>
                <c:pt idx="2">
                  <c:v>San Martín</c:v>
                </c:pt>
                <c:pt idx="3">
                  <c:v>Apurímac</c:v>
                </c:pt>
              </c:strCache>
            </c:strRef>
          </c:cat>
          <c:val>
            <c:numRef>
              <c:f>'MGP Dpto'!$O$7:$O$10</c:f>
              <c:numCache>
                <c:formatCode>#,##0.0</c:formatCode>
                <c:ptCount val="4"/>
                <c:pt idx="0">
                  <c:v>0.30609700009226798</c:v>
                </c:pt>
                <c:pt idx="1">
                  <c:v>8.8123029108041742</c:v>
                </c:pt>
                <c:pt idx="2">
                  <c:v>0.19930941966746568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86616"/>
        <c:axId val="311478776"/>
      </c:barChart>
      <c:lineChart>
        <c:grouping val="standard"/>
        <c:varyColors val="0"/>
        <c:ser>
          <c:idx val="1"/>
          <c:order val="1"/>
          <c:tx>
            <c:strRef>
              <c:f>'MGP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Dpto'!$N$7:$N$10</c:f>
              <c:strCache>
                <c:ptCount val="4"/>
                <c:pt idx="0">
                  <c:v>Amazonas</c:v>
                </c:pt>
                <c:pt idx="1">
                  <c:v>Lima</c:v>
                </c:pt>
                <c:pt idx="2">
                  <c:v>San Martín</c:v>
                </c:pt>
                <c:pt idx="3">
                  <c:v>Apurímac</c:v>
                </c:pt>
              </c:strCache>
            </c:strRef>
          </c:cat>
          <c:val>
            <c:numRef>
              <c:f>'MGP Dpto'!$P$7:$P$10</c:f>
              <c:numCache>
                <c:formatCode>0%</c:formatCode>
                <c:ptCount val="4"/>
                <c:pt idx="0">
                  <c:v>0.6358303579094623</c:v>
                </c:pt>
                <c:pt idx="1">
                  <c:v>0.59233293389679931</c:v>
                </c:pt>
                <c:pt idx="2">
                  <c:v>0.47027901509745063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91712"/>
        <c:axId val="311479168"/>
      </c:lineChart>
      <c:catAx>
        <c:axId val="31148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78776"/>
        <c:crosses val="autoZero"/>
        <c:auto val="1"/>
        <c:lblAlgn val="ctr"/>
        <c:lblOffset val="100"/>
        <c:noMultiLvlLbl val="0"/>
      </c:catAx>
      <c:valAx>
        <c:axId val="3114787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486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47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491712"/>
        <c:crosses val="max"/>
        <c:crossBetween val="between"/>
      </c:valAx>
      <c:catAx>
        <c:axId val="31149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4791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Ucayali</c:v>
                </c:pt>
                <c:pt idx="2">
                  <c:v>Puno</c:v>
                </c:pt>
                <c:pt idx="3">
                  <c:v>La Libertad</c:v>
                </c:pt>
                <c:pt idx="4">
                  <c:v>San Martín</c:v>
                </c:pt>
                <c:pt idx="5">
                  <c:v>Ancash</c:v>
                </c:pt>
                <c:pt idx="6">
                  <c:v>Pasco</c:v>
                </c:pt>
                <c:pt idx="7">
                  <c:v>Cusco</c:v>
                </c:pt>
                <c:pt idx="8">
                  <c:v>Piura</c:v>
                </c:pt>
                <c:pt idx="9">
                  <c:v>Apurímac</c:v>
                </c:pt>
                <c:pt idx="10">
                  <c:v>Madre de Dios</c:v>
                </c:pt>
                <c:pt idx="11">
                  <c:v>Ayacucho</c:v>
                </c:pt>
                <c:pt idx="12">
                  <c:v>Huancavelica</c:v>
                </c:pt>
                <c:pt idx="13">
                  <c:v>Huánuco</c:v>
                </c:pt>
                <c:pt idx="14">
                  <c:v>Cajamarca</c:v>
                </c:pt>
                <c:pt idx="15">
                  <c:v>Lima</c:v>
                </c:pt>
                <c:pt idx="16">
                  <c:v>Moquegua</c:v>
                </c:pt>
                <c:pt idx="17">
                  <c:v>Junín</c:v>
                </c:pt>
                <c:pt idx="18">
                  <c:v>Loreto</c:v>
                </c:pt>
              </c:strCache>
            </c:strRef>
          </c:cat>
          <c:val>
            <c:numRef>
              <c:f>'DSA Dpto'!$O$7:$O$25</c:f>
              <c:numCache>
                <c:formatCode>#,##0.0</c:formatCode>
                <c:ptCount val="19"/>
                <c:pt idx="0">
                  <c:v>2.6690000668168068E-2</c:v>
                </c:pt>
                <c:pt idx="1">
                  <c:v>0.13750000111758709</c:v>
                </c:pt>
                <c:pt idx="2">
                  <c:v>0.44458686157659333</c:v>
                </c:pt>
                <c:pt idx="3">
                  <c:v>0.15698669842288643</c:v>
                </c:pt>
                <c:pt idx="4">
                  <c:v>0.40895023543831521</c:v>
                </c:pt>
                <c:pt idx="5">
                  <c:v>2.4255990263358869</c:v>
                </c:pt>
                <c:pt idx="6">
                  <c:v>0.27571365919373675</c:v>
                </c:pt>
                <c:pt idx="7">
                  <c:v>18.920673055862391</c:v>
                </c:pt>
                <c:pt idx="8">
                  <c:v>0.16208810066363216</c:v>
                </c:pt>
                <c:pt idx="9">
                  <c:v>0.26518166796310089</c:v>
                </c:pt>
                <c:pt idx="10">
                  <c:v>1.4646673568100899</c:v>
                </c:pt>
                <c:pt idx="11">
                  <c:v>1.0337185446559609</c:v>
                </c:pt>
                <c:pt idx="12">
                  <c:v>0.49307080550645477</c:v>
                </c:pt>
                <c:pt idx="13">
                  <c:v>1.0919724563599589</c:v>
                </c:pt>
                <c:pt idx="14">
                  <c:v>0.36146868163711265</c:v>
                </c:pt>
                <c:pt idx="15">
                  <c:v>1.8572529062583811</c:v>
                </c:pt>
                <c:pt idx="16">
                  <c:v>5.761407997906888E-2</c:v>
                </c:pt>
                <c:pt idx="17">
                  <c:v>0.52144097615582152</c:v>
                </c:pt>
                <c:pt idx="18">
                  <c:v>0.1985730808942765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92104"/>
        <c:axId val="311490144"/>
      </c:barChart>
      <c:lineChart>
        <c:grouping val="standard"/>
        <c:varyColors val="0"/>
        <c:ser>
          <c:idx val="1"/>
          <c:order val="1"/>
          <c:tx>
            <c:strRef>
              <c:f>'DSA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Ucayali</c:v>
                </c:pt>
                <c:pt idx="2">
                  <c:v>Puno</c:v>
                </c:pt>
                <c:pt idx="3">
                  <c:v>La Libertad</c:v>
                </c:pt>
                <c:pt idx="4">
                  <c:v>San Martín</c:v>
                </c:pt>
                <c:pt idx="5">
                  <c:v>Ancash</c:v>
                </c:pt>
                <c:pt idx="6">
                  <c:v>Pasco</c:v>
                </c:pt>
                <c:pt idx="7">
                  <c:v>Cusco</c:v>
                </c:pt>
                <c:pt idx="8">
                  <c:v>Piura</c:v>
                </c:pt>
                <c:pt idx="9">
                  <c:v>Apurímac</c:v>
                </c:pt>
                <c:pt idx="10">
                  <c:v>Madre de Dios</c:v>
                </c:pt>
                <c:pt idx="11">
                  <c:v>Ayacucho</c:v>
                </c:pt>
                <c:pt idx="12">
                  <c:v>Huancavelica</c:v>
                </c:pt>
                <c:pt idx="13">
                  <c:v>Huánuco</c:v>
                </c:pt>
                <c:pt idx="14">
                  <c:v>Cajamarca</c:v>
                </c:pt>
                <c:pt idx="15">
                  <c:v>Lima</c:v>
                </c:pt>
                <c:pt idx="16">
                  <c:v>Moquegua</c:v>
                </c:pt>
                <c:pt idx="17">
                  <c:v>Junín</c:v>
                </c:pt>
                <c:pt idx="18">
                  <c:v>Loreto</c:v>
                </c:pt>
              </c:strCache>
            </c:strRef>
          </c:cat>
          <c:val>
            <c:numRef>
              <c:f>'DSA Dpto'!$P$7:$P$25</c:f>
              <c:numCache>
                <c:formatCode>0%</c:formatCode>
                <c:ptCount val="19"/>
                <c:pt idx="0">
                  <c:v>1.0000000250343974</c:v>
                </c:pt>
                <c:pt idx="1">
                  <c:v>1.0000000081279061</c:v>
                </c:pt>
                <c:pt idx="2">
                  <c:v>0.9949487104595639</c:v>
                </c:pt>
                <c:pt idx="3">
                  <c:v>0.93791155654464675</c:v>
                </c:pt>
                <c:pt idx="4">
                  <c:v>0.92197067694931512</c:v>
                </c:pt>
                <c:pt idx="5">
                  <c:v>0.89236505395208554</c:v>
                </c:pt>
                <c:pt idx="6">
                  <c:v>0.86872328640843666</c:v>
                </c:pt>
                <c:pt idx="7">
                  <c:v>0.82460162223102629</c:v>
                </c:pt>
                <c:pt idx="8">
                  <c:v>0.80077910343521486</c:v>
                </c:pt>
                <c:pt idx="9">
                  <c:v>0.76786130042507728</c:v>
                </c:pt>
                <c:pt idx="10">
                  <c:v>0.76116944092014316</c:v>
                </c:pt>
                <c:pt idx="11">
                  <c:v>0.73465043409191666</c:v>
                </c:pt>
                <c:pt idx="12">
                  <c:v>0.68155383779475698</c:v>
                </c:pt>
                <c:pt idx="13">
                  <c:v>0.68138532897948678</c:v>
                </c:pt>
                <c:pt idx="14">
                  <c:v>0.63399652655055416</c:v>
                </c:pt>
                <c:pt idx="15">
                  <c:v>0.5543825047508264</c:v>
                </c:pt>
                <c:pt idx="16">
                  <c:v>0.50970124279266493</c:v>
                </c:pt>
                <c:pt idx="17">
                  <c:v>0.40764869616283828</c:v>
                </c:pt>
                <c:pt idx="18">
                  <c:v>0.30323398894447207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89360"/>
        <c:axId val="311491320"/>
      </c:lineChart>
      <c:catAx>
        <c:axId val="31149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90144"/>
        <c:crosses val="autoZero"/>
        <c:auto val="1"/>
        <c:lblAlgn val="ctr"/>
        <c:lblOffset val="100"/>
        <c:noMultiLvlLbl val="0"/>
      </c:catAx>
      <c:valAx>
        <c:axId val="3114901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4921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491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489360"/>
        <c:crosses val="max"/>
        <c:crossBetween val="between"/>
      </c:valAx>
      <c:catAx>
        <c:axId val="31148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4913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Provincia Constitucional del Callao</c:v>
                </c:pt>
                <c:pt idx="2">
                  <c:v>Loreto</c:v>
                </c:pt>
                <c:pt idx="3">
                  <c:v>Ucayali</c:v>
                </c:pt>
                <c:pt idx="4">
                  <c:v>Ancash</c:v>
                </c:pt>
                <c:pt idx="5">
                  <c:v>Ica</c:v>
                </c:pt>
                <c:pt idx="6">
                  <c:v>Tumbes</c:v>
                </c:pt>
                <c:pt idx="7">
                  <c:v>San Martín</c:v>
                </c:pt>
                <c:pt idx="8">
                  <c:v>Pasco</c:v>
                </c:pt>
                <c:pt idx="9">
                  <c:v>Huancavelica</c:v>
                </c:pt>
                <c:pt idx="10">
                  <c:v>Puno</c:v>
                </c:pt>
                <c:pt idx="11">
                  <c:v>Moquegua</c:v>
                </c:pt>
                <c:pt idx="12">
                  <c:v>Cajamarca</c:v>
                </c:pt>
                <c:pt idx="13">
                  <c:v>Arequipa</c:v>
                </c:pt>
                <c:pt idx="14">
                  <c:v>Piura</c:v>
                </c:pt>
                <c:pt idx="15">
                  <c:v>Lambayeque</c:v>
                </c:pt>
                <c:pt idx="16">
                  <c:v>Cusco</c:v>
                </c:pt>
                <c:pt idx="17">
                  <c:v>Lima</c:v>
                </c:pt>
                <c:pt idx="18">
                  <c:v>Amazonas</c:v>
                </c:pt>
                <c:pt idx="19">
                  <c:v>Ayacucho</c:v>
                </c:pt>
                <c:pt idx="20">
                  <c:v>La Libertad</c:v>
                </c:pt>
                <c:pt idx="21">
                  <c:v>Junín</c:v>
                </c:pt>
                <c:pt idx="22">
                  <c:v>Huánuco</c:v>
                </c:pt>
                <c:pt idx="23">
                  <c:v>Madre de Dios</c:v>
                </c:pt>
                <c:pt idx="24">
                  <c:v>Apurímac</c:v>
                </c:pt>
              </c:strCache>
            </c:strRef>
          </c:cat>
          <c:val>
            <c:numRef>
              <c:f>'EBR Dpto'!$O$7:$O$31</c:f>
              <c:numCache>
                <c:formatCode>#,##0.0</c:formatCode>
                <c:ptCount val="25"/>
                <c:pt idx="0">
                  <c:v>108.73640194232225</c:v>
                </c:pt>
                <c:pt idx="1">
                  <c:v>201.78917887900261</c:v>
                </c:pt>
                <c:pt idx="2">
                  <c:v>549.15976578848745</c:v>
                </c:pt>
                <c:pt idx="3">
                  <c:v>213.65263112482992</c:v>
                </c:pt>
                <c:pt idx="4">
                  <c:v>469.2590626587874</c:v>
                </c:pt>
                <c:pt idx="5">
                  <c:v>246.04253764872792</c:v>
                </c:pt>
                <c:pt idx="6">
                  <c:v>107.96071362303918</c:v>
                </c:pt>
                <c:pt idx="7">
                  <c:v>385.86314281585783</c:v>
                </c:pt>
                <c:pt idx="8">
                  <c:v>140.64830967083827</c:v>
                </c:pt>
                <c:pt idx="9">
                  <c:v>313.76574381698151</c:v>
                </c:pt>
                <c:pt idx="10">
                  <c:v>616.22476077342515</c:v>
                </c:pt>
                <c:pt idx="11">
                  <c:v>100.10412250481423</c:v>
                </c:pt>
                <c:pt idx="12">
                  <c:v>753.26588869766351</c:v>
                </c:pt>
                <c:pt idx="13">
                  <c:v>367.33559631109722</c:v>
                </c:pt>
                <c:pt idx="14">
                  <c:v>635.37531903616582</c:v>
                </c:pt>
                <c:pt idx="15">
                  <c:v>349.94608301596395</c:v>
                </c:pt>
                <c:pt idx="16">
                  <c:v>616.38447325355298</c:v>
                </c:pt>
                <c:pt idx="17">
                  <c:v>2611.0923584656007</c:v>
                </c:pt>
                <c:pt idx="18">
                  <c:v>313.0428753128009</c:v>
                </c:pt>
                <c:pt idx="19">
                  <c:v>464.77101661938786</c:v>
                </c:pt>
                <c:pt idx="20">
                  <c:v>606.52664502131211</c:v>
                </c:pt>
                <c:pt idx="21">
                  <c:v>478.52252967790662</c:v>
                </c:pt>
                <c:pt idx="22">
                  <c:v>389.86556019590637</c:v>
                </c:pt>
                <c:pt idx="23">
                  <c:v>90.048971952500253</c:v>
                </c:pt>
                <c:pt idx="24">
                  <c:v>340.04737708371994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92496"/>
        <c:axId val="311490536"/>
      </c:barChart>
      <c:lineChart>
        <c:grouping val="standard"/>
        <c:varyColors val="0"/>
        <c:ser>
          <c:idx val="1"/>
          <c:order val="1"/>
          <c:tx>
            <c:strRef>
              <c:f>'EBR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Provincia Constitucional del Callao</c:v>
                </c:pt>
                <c:pt idx="2">
                  <c:v>Loreto</c:v>
                </c:pt>
                <c:pt idx="3">
                  <c:v>Ucayali</c:v>
                </c:pt>
                <c:pt idx="4">
                  <c:v>Ancash</c:v>
                </c:pt>
                <c:pt idx="5">
                  <c:v>Ica</c:v>
                </c:pt>
                <c:pt idx="6">
                  <c:v>Tumbes</c:v>
                </c:pt>
                <c:pt idx="7">
                  <c:v>San Martín</c:v>
                </c:pt>
                <c:pt idx="8">
                  <c:v>Pasco</c:v>
                </c:pt>
                <c:pt idx="9">
                  <c:v>Huancavelica</c:v>
                </c:pt>
                <c:pt idx="10">
                  <c:v>Puno</c:v>
                </c:pt>
                <c:pt idx="11">
                  <c:v>Moquegua</c:v>
                </c:pt>
                <c:pt idx="12">
                  <c:v>Cajamarca</c:v>
                </c:pt>
                <c:pt idx="13">
                  <c:v>Arequipa</c:v>
                </c:pt>
                <c:pt idx="14">
                  <c:v>Piura</c:v>
                </c:pt>
                <c:pt idx="15">
                  <c:v>Lambayeque</c:v>
                </c:pt>
                <c:pt idx="16">
                  <c:v>Cusco</c:v>
                </c:pt>
                <c:pt idx="17">
                  <c:v>Lima</c:v>
                </c:pt>
                <c:pt idx="18">
                  <c:v>Amazonas</c:v>
                </c:pt>
                <c:pt idx="19">
                  <c:v>Ayacucho</c:v>
                </c:pt>
                <c:pt idx="20">
                  <c:v>La Libertad</c:v>
                </c:pt>
                <c:pt idx="21">
                  <c:v>Junín</c:v>
                </c:pt>
                <c:pt idx="22">
                  <c:v>Huánuco</c:v>
                </c:pt>
                <c:pt idx="23">
                  <c:v>Madre de Dios</c:v>
                </c:pt>
                <c:pt idx="24">
                  <c:v>Apurímac</c:v>
                </c:pt>
              </c:strCache>
            </c:strRef>
          </c:cat>
          <c:val>
            <c:numRef>
              <c:f>'EBR Dpto'!$P$7:$P$31</c:f>
              <c:numCache>
                <c:formatCode>0%</c:formatCode>
                <c:ptCount val="25"/>
                <c:pt idx="0">
                  <c:v>0.88971033171094449</c:v>
                </c:pt>
                <c:pt idx="1">
                  <c:v>0.87940261634740335</c:v>
                </c:pt>
                <c:pt idx="2">
                  <c:v>0.87413601339717562</c:v>
                </c:pt>
                <c:pt idx="3">
                  <c:v>0.85244573174398941</c:v>
                </c:pt>
                <c:pt idx="4">
                  <c:v>0.8476153370837366</c:v>
                </c:pt>
                <c:pt idx="5">
                  <c:v>0.84481180920433219</c:v>
                </c:pt>
                <c:pt idx="6">
                  <c:v>0.84288857303014519</c:v>
                </c:pt>
                <c:pt idx="7">
                  <c:v>0.83842319086482875</c:v>
                </c:pt>
                <c:pt idx="8">
                  <c:v>0.83002985352490022</c:v>
                </c:pt>
                <c:pt idx="9">
                  <c:v>0.82908364308342986</c:v>
                </c:pt>
                <c:pt idx="10">
                  <c:v>0.8279282017716747</c:v>
                </c:pt>
                <c:pt idx="11">
                  <c:v>0.82755269013787458</c:v>
                </c:pt>
                <c:pt idx="12">
                  <c:v>0.82702902327956773</c:v>
                </c:pt>
                <c:pt idx="13">
                  <c:v>0.82626497166281865</c:v>
                </c:pt>
                <c:pt idx="14">
                  <c:v>0.82255203805768828</c:v>
                </c:pt>
                <c:pt idx="15">
                  <c:v>0.82082905219525137</c:v>
                </c:pt>
                <c:pt idx="16">
                  <c:v>0.80476780329724007</c:v>
                </c:pt>
                <c:pt idx="17">
                  <c:v>0.80029591771128006</c:v>
                </c:pt>
                <c:pt idx="18">
                  <c:v>0.79245966896744569</c:v>
                </c:pt>
                <c:pt idx="19">
                  <c:v>0.78873951021450184</c:v>
                </c:pt>
                <c:pt idx="20">
                  <c:v>0.78591591425129326</c:v>
                </c:pt>
                <c:pt idx="21">
                  <c:v>0.78381290836281037</c:v>
                </c:pt>
                <c:pt idx="22">
                  <c:v>0.7656695831832605</c:v>
                </c:pt>
                <c:pt idx="23">
                  <c:v>0.75643017258338541</c:v>
                </c:pt>
                <c:pt idx="24">
                  <c:v>0.69999453191820804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18144"/>
        <c:axId val="311911088"/>
      </c:lineChart>
      <c:catAx>
        <c:axId val="31149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490536"/>
        <c:crosses val="autoZero"/>
        <c:auto val="1"/>
        <c:lblAlgn val="ctr"/>
        <c:lblOffset val="100"/>
        <c:noMultiLvlLbl val="0"/>
      </c:catAx>
      <c:valAx>
        <c:axId val="3114905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492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11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918144"/>
        <c:crosses val="max"/>
        <c:crossBetween val="between"/>
      </c:valAx>
      <c:catAx>
        <c:axId val="31191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11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Dpto'!$N$7:$N$31</c:f>
              <c:strCache>
                <c:ptCount val="25"/>
                <c:pt idx="0">
                  <c:v>Amazonas</c:v>
                </c:pt>
                <c:pt idx="1">
                  <c:v>Huancavelica</c:v>
                </c:pt>
                <c:pt idx="2">
                  <c:v>Loreto</c:v>
                </c:pt>
                <c:pt idx="3">
                  <c:v>Lima</c:v>
                </c:pt>
                <c:pt idx="4">
                  <c:v>Ucayali</c:v>
                </c:pt>
                <c:pt idx="5">
                  <c:v>Cusco</c:v>
                </c:pt>
                <c:pt idx="6">
                  <c:v>La Libertad</c:v>
                </c:pt>
                <c:pt idx="7">
                  <c:v>Ayacucho</c:v>
                </c:pt>
                <c:pt idx="8">
                  <c:v>Tacna</c:v>
                </c:pt>
                <c:pt idx="9">
                  <c:v>Huánuco</c:v>
                </c:pt>
                <c:pt idx="10">
                  <c:v>Piura</c:v>
                </c:pt>
                <c:pt idx="11">
                  <c:v>Madre de Dios</c:v>
                </c:pt>
                <c:pt idx="12">
                  <c:v>Puno</c:v>
                </c:pt>
                <c:pt idx="13">
                  <c:v>Tumbes</c:v>
                </c:pt>
                <c:pt idx="14">
                  <c:v>Arequipa</c:v>
                </c:pt>
                <c:pt idx="15">
                  <c:v>Junín</c:v>
                </c:pt>
                <c:pt idx="16">
                  <c:v>Provincia Constitucional del Callao</c:v>
                </c:pt>
                <c:pt idx="17">
                  <c:v>Cajamarca</c:v>
                </c:pt>
                <c:pt idx="18">
                  <c:v>Pasco</c:v>
                </c:pt>
                <c:pt idx="19">
                  <c:v>Lambayeque</c:v>
                </c:pt>
                <c:pt idx="20">
                  <c:v>Ica</c:v>
                </c:pt>
                <c:pt idx="21">
                  <c:v>San Martín</c:v>
                </c:pt>
                <c:pt idx="22">
                  <c:v>Ancash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'AEBR Dpto'!$O$7:$O$31</c:f>
              <c:numCache>
                <c:formatCode>#,##0.0</c:formatCode>
                <c:ptCount val="25"/>
                <c:pt idx="0">
                  <c:v>22.222342494275875</c:v>
                </c:pt>
                <c:pt idx="1">
                  <c:v>58.834030827173223</c:v>
                </c:pt>
                <c:pt idx="2">
                  <c:v>18.600361137648594</c:v>
                </c:pt>
                <c:pt idx="3">
                  <c:v>42.746841568829552</c:v>
                </c:pt>
                <c:pt idx="4">
                  <c:v>10.738427092442677</c:v>
                </c:pt>
                <c:pt idx="5">
                  <c:v>39.933604949786783</c:v>
                </c:pt>
                <c:pt idx="6">
                  <c:v>6.5325134987213538</c:v>
                </c:pt>
                <c:pt idx="7">
                  <c:v>49.084807088961149</c:v>
                </c:pt>
                <c:pt idx="8">
                  <c:v>6.7108748768423032</c:v>
                </c:pt>
                <c:pt idx="9">
                  <c:v>37.709244402900993</c:v>
                </c:pt>
                <c:pt idx="10">
                  <c:v>3.5536215875234083</c:v>
                </c:pt>
                <c:pt idx="11">
                  <c:v>17.808276839836957</c:v>
                </c:pt>
                <c:pt idx="12">
                  <c:v>26.800757478015125</c:v>
                </c:pt>
                <c:pt idx="13">
                  <c:v>2.3289801923953748</c:v>
                </c:pt>
                <c:pt idx="14">
                  <c:v>27.614656585607612</c:v>
                </c:pt>
                <c:pt idx="15">
                  <c:v>35.202239384419073</c:v>
                </c:pt>
                <c:pt idx="16">
                  <c:v>2.7051545854300869</c:v>
                </c:pt>
                <c:pt idx="17">
                  <c:v>11.19256278571822</c:v>
                </c:pt>
                <c:pt idx="18">
                  <c:v>2.1147438066800177</c:v>
                </c:pt>
                <c:pt idx="19">
                  <c:v>27.168275827398077</c:v>
                </c:pt>
                <c:pt idx="20">
                  <c:v>0.65137419739099145</c:v>
                </c:pt>
                <c:pt idx="21">
                  <c:v>12.996038251034047</c:v>
                </c:pt>
                <c:pt idx="22">
                  <c:v>21.877784987833845</c:v>
                </c:pt>
                <c:pt idx="23">
                  <c:v>7.5666437786162168</c:v>
                </c:pt>
                <c:pt idx="24">
                  <c:v>0.98105016871376005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12264"/>
        <c:axId val="311917360"/>
      </c:barChart>
      <c:lineChart>
        <c:grouping val="standard"/>
        <c:varyColors val="0"/>
        <c:ser>
          <c:idx val="1"/>
          <c:order val="1"/>
          <c:tx>
            <c:strRef>
              <c:f>'AEBR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Dpto'!$N$7:$N$31</c:f>
              <c:strCache>
                <c:ptCount val="25"/>
                <c:pt idx="0">
                  <c:v>Amazonas</c:v>
                </c:pt>
                <c:pt idx="1">
                  <c:v>Huancavelica</c:v>
                </c:pt>
                <c:pt idx="2">
                  <c:v>Loreto</c:v>
                </c:pt>
                <c:pt idx="3">
                  <c:v>Lima</c:v>
                </c:pt>
                <c:pt idx="4">
                  <c:v>Ucayali</c:v>
                </c:pt>
                <c:pt idx="5">
                  <c:v>Cusco</c:v>
                </c:pt>
                <c:pt idx="6">
                  <c:v>La Libertad</c:v>
                </c:pt>
                <c:pt idx="7">
                  <c:v>Ayacucho</c:v>
                </c:pt>
                <c:pt idx="8">
                  <c:v>Tacna</c:v>
                </c:pt>
                <c:pt idx="9">
                  <c:v>Huánuco</c:v>
                </c:pt>
                <c:pt idx="10">
                  <c:v>Piura</c:v>
                </c:pt>
                <c:pt idx="11">
                  <c:v>Madre de Dios</c:v>
                </c:pt>
                <c:pt idx="12">
                  <c:v>Puno</c:v>
                </c:pt>
                <c:pt idx="13">
                  <c:v>Tumbes</c:v>
                </c:pt>
                <c:pt idx="14">
                  <c:v>Arequipa</c:v>
                </c:pt>
                <c:pt idx="15">
                  <c:v>Junín</c:v>
                </c:pt>
                <c:pt idx="16">
                  <c:v>Provincia Constitucional del Callao</c:v>
                </c:pt>
                <c:pt idx="17">
                  <c:v>Cajamarca</c:v>
                </c:pt>
                <c:pt idx="18">
                  <c:v>Pasco</c:v>
                </c:pt>
                <c:pt idx="19">
                  <c:v>Lambayeque</c:v>
                </c:pt>
                <c:pt idx="20">
                  <c:v>Ica</c:v>
                </c:pt>
                <c:pt idx="21">
                  <c:v>San Martín</c:v>
                </c:pt>
                <c:pt idx="22">
                  <c:v>Ancash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'AEBR Dpto'!$P$7:$P$31</c:f>
              <c:numCache>
                <c:formatCode>0%</c:formatCode>
                <c:ptCount val="25"/>
                <c:pt idx="0">
                  <c:v>0.84533487839628929</c:v>
                </c:pt>
                <c:pt idx="1">
                  <c:v>0.83933242031939548</c:v>
                </c:pt>
                <c:pt idx="2">
                  <c:v>0.77724486576630014</c:v>
                </c:pt>
                <c:pt idx="3">
                  <c:v>0.70619236652287121</c:v>
                </c:pt>
                <c:pt idx="4">
                  <c:v>0.64538525181120054</c:v>
                </c:pt>
                <c:pt idx="5">
                  <c:v>0.6395345030273657</c:v>
                </c:pt>
                <c:pt idx="6">
                  <c:v>0.63422011656823751</c:v>
                </c:pt>
                <c:pt idx="7">
                  <c:v>0.62238403946899234</c:v>
                </c:pt>
                <c:pt idx="8">
                  <c:v>0.60161190143764753</c:v>
                </c:pt>
                <c:pt idx="9">
                  <c:v>0.60128505055664838</c:v>
                </c:pt>
                <c:pt idx="10">
                  <c:v>0.59247012450923608</c:v>
                </c:pt>
                <c:pt idx="11">
                  <c:v>0.58239616058281096</c:v>
                </c:pt>
                <c:pt idx="12">
                  <c:v>0.5430659485514493</c:v>
                </c:pt>
                <c:pt idx="13">
                  <c:v>0.54190887393109366</c:v>
                </c:pt>
                <c:pt idx="14">
                  <c:v>0.51097432711315316</c:v>
                </c:pt>
                <c:pt idx="15">
                  <c:v>0.5074184892258351</c:v>
                </c:pt>
                <c:pt idx="16">
                  <c:v>0.47706726483252049</c:v>
                </c:pt>
                <c:pt idx="17">
                  <c:v>0.4723175881397792</c:v>
                </c:pt>
                <c:pt idx="18">
                  <c:v>0.44490004034670178</c:v>
                </c:pt>
                <c:pt idx="19">
                  <c:v>0.43908366437711954</c:v>
                </c:pt>
                <c:pt idx="20">
                  <c:v>0.38350486782628873</c:v>
                </c:pt>
                <c:pt idx="21">
                  <c:v>0.36909937974486046</c:v>
                </c:pt>
                <c:pt idx="22">
                  <c:v>0.31276680062056827</c:v>
                </c:pt>
                <c:pt idx="23">
                  <c:v>0.28488879302015646</c:v>
                </c:pt>
                <c:pt idx="24">
                  <c:v>0.12607381105544727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09520"/>
        <c:axId val="311918536"/>
      </c:lineChart>
      <c:catAx>
        <c:axId val="31191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917360"/>
        <c:crosses val="autoZero"/>
        <c:auto val="1"/>
        <c:lblAlgn val="ctr"/>
        <c:lblOffset val="100"/>
        <c:noMultiLvlLbl val="0"/>
      </c:catAx>
      <c:valAx>
        <c:axId val="3119173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912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185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909520"/>
        <c:crosses val="max"/>
        <c:crossBetween val="between"/>
      </c:valAx>
      <c:catAx>
        <c:axId val="31190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185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Dpto'!$N$7:$N$25</c:f>
              <c:strCache>
                <c:ptCount val="19"/>
                <c:pt idx="0">
                  <c:v>Ayacucho</c:v>
                </c:pt>
                <c:pt idx="1">
                  <c:v>Apurímac</c:v>
                </c:pt>
                <c:pt idx="2">
                  <c:v>Huánuco</c:v>
                </c:pt>
                <c:pt idx="3">
                  <c:v>Piura</c:v>
                </c:pt>
                <c:pt idx="4">
                  <c:v>Lima</c:v>
                </c:pt>
                <c:pt idx="5">
                  <c:v>Cusco</c:v>
                </c:pt>
                <c:pt idx="6">
                  <c:v>Ancash</c:v>
                </c:pt>
                <c:pt idx="7">
                  <c:v>Ica</c:v>
                </c:pt>
                <c:pt idx="8">
                  <c:v>Arequipa</c:v>
                </c:pt>
                <c:pt idx="9">
                  <c:v>Loreto</c:v>
                </c:pt>
                <c:pt idx="10">
                  <c:v>Junín</c:v>
                </c:pt>
                <c:pt idx="11">
                  <c:v>Puno</c:v>
                </c:pt>
                <c:pt idx="12">
                  <c:v>La Libertad</c:v>
                </c:pt>
                <c:pt idx="13">
                  <c:v>Madre de Dios</c:v>
                </c:pt>
                <c:pt idx="14">
                  <c:v>Provincia Constitucional del Callao</c:v>
                </c:pt>
                <c:pt idx="15">
                  <c:v>Moquegua</c:v>
                </c:pt>
                <c:pt idx="16">
                  <c:v>Ucayali</c:v>
                </c:pt>
                <c:pt idx="17">
                  <c:v>San Martín</c:v>
                </c:pt>
                <c:pt idx="18">
                  <c:v>Cajamarca</c:v>
                </c:pt>
              </c:strCache>
            </c:strRef>
          </c:cat>
          <c:val>
            <c:numRef>
              <c:f>'DPE Dpto'!$O$7:$O$25</c:f>
              <c:numCache>
                <c:formatCode>#,##0.0</c:formatCode>
                <c:ptCount val="19"/>
                <c:pt idx="0">
                  <c:v>0.15035000000521542</c:v>
                </c:pt>
                <c:pt idx="1">
                  <c:v>6.5095101133920252E-2</c:v>
                </c:pt>
                <c:pt idx="2">
                  <c:v>0.17610000050663949</c:v>
                </c:pt>
                <c:pt idx="3">
                  <c:v>2.6957021723228247</c:v>
                </c:pt>
                <c:pt idx="4">
                  <c:v>30.553572538131661</c:v>
                </c:pt>
                <c:pt idx="5">
                  <c:v>0.30135324430749294</c:v>
                </c:pt>
                <c:pt idx="6">
                  <c:v>0.31763578250233082</c:v>
                </c:pt>
                <c:pt idx="7">
                  <c:v>4.7029408701467199</c:v>
                </c:pt>
                <c:pt idx="8">
                  <c:v>1.5753614014901163</c:v>
                </c:pt>
                <c:pt idx="9">
                  <c:v>1.4389551619533731</c:v>
                </c:pt>
                <c:pt idx="10">
                  <c:v>0.45139212598486783</c:v>
                </c:pt>
                <c:pt idx="11">
                  <c:v>0.11127350061354786</c:v>
                </c:pt>
                <c:pt idx="12">
                  <c:v>0.40686787206232072</c:v>
                </c:pt>
                <c:pt idx="13">
                  <c:v>0.73335966374039308</c:v>
                </c:pt>
                <c:pt idx="14">
                  <c:v>0.20373899928474426</c:v>
                </c:pt>
                <c:pt idx="15">
                  <c:v>0.32182640200271606</c:v>
                </c:pt>
                <c:pt idx="16">
                  <c:v>0.17152969949932098</c:v>
                </c:pt>
                <c:pt idx="17">
                  <c:v>0.22377198149292499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11480"/>
        <c:axId val="311906384"/>
      </c:barChart>
      <c:lineChart>
        <c:grouping val="standard"/>
        <c:varyColors val="0"/>
        <c:ser>
          <c:idx val="1"/>
          <c:order val="1"/>
          <c:tx>
            <c:strRef>
              <c:f>'DPE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Dpto'!$N$7:$N$25</c:f>
              <c:strCache>
                <c:ptCount val="19"/>
                <c:pt idx="0">
                  <c:v>Ayacucho</c:v>
                </c:pt>
                <c:pt idx="1">
                  <c:v>Apurímac</c:v>
                </c:pt>
                <c:pt idx="2">
                  <c:v>Huánuco</c:v>
                </c:pt>
                <c:pt idx="3">
                  <c:v>Piura</c:v>
                </c:pt>
                <c:pt idx="4">
                  <c:v>Lima</c:v>
                </c:pt>
                <c:pt idx="5">
                  <c:v>Cusco</c:v>
                </c:pt>
                <c:pt idx="6">
                  <c:v>Ancash</c:v>
                </c:pt>
                <c:pt idx="7">
                  <c:v>Ica</c:v>
                </c:pt>
                <c:pt idx="8">
                  <c:v>Arequipa</c:v>
                </c:pt>
                <c:pt idx="9">
                  <c:v>Loreto</c:v>
                </c:pt>
                <c:pt idx="10">
                  <c:v>Junín</c:v>
                </c:pt>
                <c:pt idx="11">
                  <c:v>Puno</c:v>
                </c:pt>
                <c:pt idx="12">
                  <c:v>La Libertad</c:v>
                </c:pt>
                <c:pt idx="13">
                  <c:v>Madre de Dios</c:v>
                </c:pt>
                <c:pt idx="14">
                  <c:v>Provincia Constitucional del Callao</c:v>
                </c:pt>
                <c:pt idx="15">
                  <c:v>Moquegua</c:v>
                </c:pt>
                <c:pt idx="16">
                  <c:v>Ucayali</c:v>
                </c:pt>
                <c:pt idx="17">
                  <c:v>San Martín</c:v>
                </c:pt>
                <c:pt idx="18">
                  <c:v>Cajamarca</c:v>
                </c:pt>
              </c:strCache>
            </c:strRef>
          </c:cat>
          <c:val>
            <c:numRef>
              <c:f>'DPE Dpto'!$P$7:$P$25</c:f>
              <c:numCache>
                <c:formatCode>0%</c:formatCode>
                <c:ptCount val="19"/>
                <c:pt idx="0">
                  <c:v>0.8555933669759479</c:v>
                </c:pt>
                <c:pt idx="1">
                  <c:v>0.84398793089306412</c:v>
                </c:pt>
                <c:pt idx="2">
                  <c:v>0.68496347836448723</c:v>
                </c:pt>
                <c:pt idx="3">
                  <c:v>0.61142547787586554</c:v>
                </c:pt>
                <c:pt idx="4">
                  <c:v>0.56806447122062032</c:v>
                </c:pt>
                <c:pt idx="5">
                  <c:v>0.53184270316047755</c:v>
                </c:pt>
                <c:pt idx="6">
                  <c:v>0.50468205514385767</c:v>
                </c:pt>
                <c:pt idx="7">
                  <c:v>0.49085614927920801</c:v>
                </c:pt>
                <c:pt idx="8">
                  <c:v>0.20641792851770321</c:v>
                </c:pt>
                <c:pt idx="9">
                  <c:v>0.18192606945941031</c:v>
                </c:pt>
                <c:pt idx="10">
                  <c:v>0.13260529172640997</c:v>
                </c:pt>
                <c:pt idx="11">
                  <c:v>0.10434567801321637</c:v>
                </c:pt>
                <c:pt idx="12">
                  <c:v>7.9287118043720045E-2</c:v>
                </c:pt>
                <c:pt idx="13">
                  <c:v>6.8924339932826845E-2</c:v>
                </c:pt>
                <c:pt idx="14">
                  <c:v>5.2430068481804239E-2</c:v>
                </c:pt>
                <c:pt idx="15">
                  <c:v>4.9772385335752165E-2</c:v>
                </c:pt>
                <c:pt idx="16">
                  <c:v>3.9932268788969931E-2</c:v>
                </c:pt>
                <c:pt idx="17">
                  <c:v>2.739735528460209E-2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07560"/>
        <c:axId val="311909912"/>
      </c:lineChart>
      <c:catAx>
        <c:axId val="31191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906384"/>
        <c:crosses val="autoZero"/>
        <c:auto val="1"/>
        <c:lblAlgn val="ctr"/>
        <c:lblOffset val="100"/>
        <c:noMultiLvlLbl val="0"/>
      </c:catAx>
      <c:valAx>
        <c:axId val="3119063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9114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09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907560"/>
        <c:crosses val="max"/>
        <c:crossBetween val="between"/>
      </c:valAx>
      <c:catAx>
        <c:axId val="31190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09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Dpto'!$N$7:$N$27</c:f>
              <c:strCache>
                <c:ptCount val="21"/>
                <c:pt idx="0">
                  <c:v>Amazonas</c:v>
                </c:pt>
                <c:pt idx="1">
                  <c:v>Cajamarca</c:v>
                </c:pt>
                <c:pt idx="2">
                  <c:v>Huancavelica</c:v>
                </c:pt>
                <c:pt idx="3">
                  <c:v>Tacna</c:v>
                </c:pt>
                <c:pt idx="4">
                  <c:v>Puno</c:v>
                </c:pt>
                <c:pt idx="5">
                  <c:v>San Martín</c:v>
                </c:pt>
                <c:pt idx="6">
                  <c:v>Ayacucho</c:v>
                </c:pt>
                <c:pt idx="7">
                  <c:v>Arequipa</c:v>
                </c:pt>
                <c:pt idx="8">
                  <c:v>Cusco</c:v>
                </c:pt>
                <c:pt idx="9">
                  <c:v>Lambayeque</c:v>
                </c:pt>
                <c:pt idx="10">
                  <c:v>Junín</c:v>
                </c:pt>
                <c:pt idx="11">
                  <c:v>Loreto</c:v>
                </c:pt>
                <c:pt idx="12">
                  <c:v>Lima</c:v>
                </c:pt>
                <c:pt idx="13">
                  <c:v>Ancash</c:v>
                </c:pt>
                <c:pt idx="14">
                  <c:v>Pasco</c:v>
                </c:pt>
                <c:pt idx="15">
                  <c:v>Madre de Dios</c:v>
                </c:pt>
                <c:pt idx="16">
                  <c:v>Piura</c:v>
                </c:pt>
                <c:pt idx="17">
                  <c:v>Apurímac</c:v>
                </c:pt>
                <c:pt idx="18">
                  <c:v>Provincia Constitucional del Callao</c:v>
                </c:pt>
                <c:pt idx="19">
                  <c:v>Ucayali</c:v>
                </c:pt>
                <c:pt idx="20">
                  <c:v>La Libertad</c:v>
                </c:pt>
              </c:strCache>
            </c:strRef>
          </c:cat>
          <c:val>
            <c:numRef>
              <c:f>'ODA Dpto'!$O$7:$O$27</c:f>
              <c:numCache>
                <c:formatCode>#,##0.0</c:formatCode>
                <c:ptCount val="21"/>
                <c:pt idx="0">
                  <c:v>2.6994250000000001E-2</c:v>
                </c:pt>
                <c:pt idx="1">
                  <c:v>0.13868380297618882</c:v>
                </c:pt>
                <c:pt idx="2">
                  <c:v>0.18953221021445113</c:v>
                </c:pt>
                <c:pt idx="3">
                  <c:v>2.0635583748538893</c:v>
                </c:pt>
                <c:pt idx="4">
                  <c:v>0.52620967654444328</c:v>
                </c:pt>
                <c:pt idx="5">
                  <c:v>0.52028947105240253</c:v>
                </c:pt>
                <c:pt idx="6">
                  <c:v>1.3005630255595821</c:v>
                </c:pt>
                <c:pt idx="7">
                  <c:v>2.8724999072732172E-2</c:v>
                </c:pt>
                <c:pt idx="8">
                  <c:v>0.40054805722398762</c:v>
                </c:pt>
                <c:pt idx="9">
                  <c:v>0.18434883958777437</c:v>
                </c:pt>
                <c:pt idx="10">
                  <c:v>0.34475731555366029</c:v>
                </c:pt>
                <c:pt idx="11">
                  <c:v>0.63484598152875427</c:v>
                </c:pt>
                <c:pt idx="12">
                  <c:v>3.0400605109016481</c:v>
                </c:pt>
                <c:pt idx="13">
                  <c:v>0.63597247663135292</c:v>
                </c:pt>
                <c:pt idx="14">
                  <c:v>0.13893600903964162</c:v>
                </c:pt>
                <c:pt idx="15">
                  <c:v>0.37130449638763657</c:v>
                </c:pt>
                <c:pt idx="16">
                  <c:v>2.2529636392079366</c:v>
                </c:pt>
                <c:pt idx="17">
                  <c:v>0.16928295852765962</c:v>
                </c:pt>
                <c:pt idx="18">
                  <c:v>5.4275177744838485</c:v>
                </c:pt>
                <c:pt idx="19">
                  <c:v>1.4997120015323162E-2</c:v>
                </c:pt>
                <c:pt idx="20">
                  <c:v>1.8629999831318855E-3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15008"/>
        <c:axId val="311915400"/>
      </c:barChart>
      <c:lineChart>
        <c:grouping val="standard"/>
        <c:varyColors val="0"/>
        <c:ser>
          <c:idx val="1"/>
          <c:order val="1"/>
          <c:tx>
            <c:strRef>
              <c:f>'ODA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Dpto'!$N$7:$N$27</c:f>
              <c:strCache>
                <c:ptCount val="21"/>
                <c:pt idx="0">
                  <c:v>Amazonas</c:v>
                </c:pt>
                <c:pt idx="1">
                  <c:v>Cajamarca</c:v>
                </c:pt>
                <c:pt idx="2">
                  <c:v>Huancavelica</c:v>
                </c:pt>
                <c:pt idx="3">
                  <c:v>Tacna</c:v>
                </c:pt>
                <c:pt idx="4">
                  <c:v>Puno</c:v>
                </c:pt>
                <c:pt idx="5">
                  <c:v>San Martín</c:v>
                </c:pt>
                <c:pt idx="6">
                  <c:v>Ayacucho</c:v>
                </c:pt>
                <c:pt idx="7">
                  <c:v>Arequipa</c:v>
                </c:pt>
                <c:pt idx="8">
                  <c:v>Cusco</c:v>
                </c:pt>
                <c:pt idx="9">
                  <c:v>Lambayeque</c:v>
                </c:pt>
                <c:pt idx="10">
                  <c:v>Junín</c:v>
                </c:pt>
                <c:pt idx="11">
                  <c:v>Loreto</c:v>
                </c:pt>
                <c:pt idx="12">
                  <c:v>Lima</c:v>
                </c:pt>
                <c:pt idx="13">
                  <c:v>Ancash</c:v>
                </c:pt>
                <c:pt idx="14">
                  <c:v>Pasco</c:v>
                </c:pt>
                <c:pt idx="15">
                  <c:v>Madre de Dios</c:v>
                </c:pt>
                <c:pt idx="16">
                  <c:v>Piura</c:v>
                </c:pt>
                <c:pt idx="17">
                  <c:v>Apurímac</c:v>
                </c:pt>
                <c:pt idx="18">
                  <c:v>Provincia Constitucional del Callao</c:v>
                </c:pt>
                <c:pt idx="19">
                  <c:v>Ucayali</c:v>
                </c:pt>
                <c:pt idx="20">
                  <c:v>La Libertad</c:v>
                </c:pt>
              </c:strCache>
            </c:strRef>
          </c:cat>
          <c:val>
            <c:numRef>
              <c:f>'ODA Dpto'!$P$7:$P$27</c:f>
              <c:numCache>
                <c:formatCode>0%</c:formatCode>
                <c:ptCount val="21"/>
                <c:pt idx="0">
                  <c:v>0.99978703703703709</c:v>
                </c:pt>
                <c:pt idx="1">
                  <c:v>0.9454016413611338</c:v>
                </c:pt>
                <c:pt idx="2">
                  <c:v>0.9078517517576814</c:v>
                </c:pt>
                <c:pt idx="3">
                  <c:v>0.89047696664436649</c:v>
                </c:pt>
                <c:pt idx="4">
                  <c:v>0.81860332311437412</c:v>
                </c:pt>
                <c:pt idx="5">
                  <c:v>0.80050938083108569</c:v>
                </c:pt>
                <c:pt idx="6">
                  <c:v>0.78106733222404645</c:v>
                </c:pt>
                <c:pt idx="7">
                  <c:v>0.76518377924166692</c:v>
                </c:pt>
                <c:pt idx="8">
                  <c:v>0.76420197166016568</c:v>
                </c:pt>
                <c:pt idx="9">
                  <c:v>0.75087506756400646</c:v>
                </c:pt>
                <c:pt idx="10">
                  <c:v>0.71606191037246947</c:v>
                </c:pt>
                <c:pt idx="11">
                  <c:v>0.68068099788321657</c:v>
                </c:pt>
                <c:pt idx="12">
                  <c:v>0.672660567608376</c:v>
                </c:pt>
                <c:pt idx="13">
                  <c:v>0.66984168157692736</c:v>
                </c:pt>
                <c:pt idx="14">
                  <c:v>0.6535950597427771</c:v>
                </c:pt>
                <c:pt idx="15">
                  <c:v>0.64354658053964464</c:v>
                </c:pt>
                <c:pt idx="16">
                  <c:v>0.63196523299442964</c:v>
                </c:pt>
                <c:pt idx="17">
                  <c:v>0.60381859551730888</c:v>
                </c:pt>
                <c:pt idx="18">
                  <c:v>0.57215577834687614</c:v>
                </c:pt>
                <c:pt idx="19">
                  <c:v>0.42851362978807822</c:v>
                </c:pt>
                <c:pt idx="20">
                  <c:v>0.11047856153305376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06776"/>
        <c:axId val="311910696"/>
      </c:lineChart>
      <c:catAx>
        <c:axId val="31191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915400"/>
        <c:crosses val="autoZero"/>
        <c:auto val="1"/>
        <c:lblAlgn val="ctr"/>
        <c:lblOffset val="100"/>
        <c:noMultiLvlLbl val="0"/>
      </c:catAx>
      <c:valAx>
        <c:axId val="3119154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915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106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906776"/>
        <c:crosses val="max"/>
        <c:crossBetween val="between"/>
      </c:valAx>
      <c:catAx>
        <c:axId val="311906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106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Provincia Constitucional del Callao</c:v>
                </c:pt>
                <c:pt idx="3">
                  <c:v>Puno</c:v>
                </c:pt>
                <c:pt idx="4">
                  <c:v>Lambayeque</c:v>
                </c:pt>
                <c:pt idx="5">
                  <c:v>Arequipa</c:v>
                </c:pt>
                <c:pt idx="6">
                  <c:v>Lima</c:v>
                </c:pt>
                <c:pt idx="7">
                  <c:v>Moquegua</c:v>
                </c:pt>
                <c:pt idx="8">
                  <c:v>Piura</c:v>
                </c:pt>
                <c:pt idx="9">
                  <c:v>Tacna</c:v>
                </c:pt>
                <c:pt idx="10">
                  <c:v>Tumbes</c:v>
                </c:pt>
                <c:pt idx="11">
                  <c:v>Ica</c:v>
                </c:pt>
              </c:strCache>
            </c:strRef>
          </c:cat>
          <c:val>
            <c:numRef>
              <c:f>'FPA Dpto'!$O$7:$O$18</c:f>
              <c:numCache>
                <c:formatCode>#,##0.0</c:formatCode>
                <c:ptCount val="12"/>
                <c:pt idx="0">
                  <c:v>1.8327108823360971</c:v>
                </c:pt>
                <c:pt idx="1">
                  <c:v>12.420071910119018</c:v>
                </c:pt>
                <c:pt idx="2">
                  <c:v>13.316559426332603</c:v>
                </c:pt>
                <c:pt idx="3">
                  <c:v>1.2268751667893814</c:v>
                </c:pt>
                <c:pt idx="4">
                  <c:v>11.208683411443062</c:v>
                </c:pt>
                <c:pt idx="5">
                  <c:v>7.4365523064893084</c:v>
                </c:pt>
                <c:pt idx="6">
                  <c:v>6.548636345107731</c:v>
                </c:pt>
                <c:pt idx="7">
                  <c:v>1.1763482828176501</c:v>
                </c:pt>
                <c:pt idx="8">
                  <c:v>8.052367523199317</c:v>
                </c:pt>
                <c:pt idx="9">
                  <c:v>2.0859034180138627</c:v>
                </c:pt>
                <c:pt idx="10">
                  <c:v>0.36542669374780862</c:v>
                </c:pt>
                <c:pt idx="11">
                  <c:v>0.72205984888234265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17752"/>
        <c:axId val="311907168"/>
      </c:barChart>
      <c:lineChart>
        <c:grouping val="standard"/>
        <c:varyColors val="0"/>
        <c:ser>
          <c:idx val="1"/>
          <c:order val="1"/>
          <c:tx>
            <c:strRef>
              <c:f>'FPA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Provincia Constitucional del Callao</c:v>
                </c:pt>
                <c:pt idx="3">
                  <c:v>Puno</c:v>
                </c:pt>
                <c:pt idx="4">
                  <c:v>Lambayeque</c:v>
                </c:pt>
                <c:pt idx="5">
                  <c:v>Arequipa</c:v>
                </c:pt>
                <c:pt idx="6">
                  <c:v>Lima</c:v>
                </c:pt>
                <c:pt idx="7">
                  <c:v>Moquegua</c:v>
                </c:pt>
                <c:pt idx="8">
                  <c:v>Piura</c:v>
                </c:pt>
                <c:pt idx="9">
                  <c:v>Tacna</c:v>
                </c:pt>
                <c:pt idx="10">
                  <c:v>Tumbes</c:v>
                </c:pt>
                <c:pt idx="11">
                  <c:v>Ica</c:v>
                </c:pt>
              </c:strCache>
            </c:strRef>
          </c:cat>
          <c:val>
            <c:numRef>
              <c:f>'FPA Dpto'!$P$7:$P$18</c:f>
              <c:numCache>
                <c:formatCode>0%</c:formatCode>
                <c:ptCount val="12"/>
                <c:pt idx="0">
                  <c:v>0.96027556466932962</c:v>
                </c:pt>
                <c:pt idx="1">
                  <c:v>0.91373574577686711</c:v>
                </c:pt>
                <c:pt idx="2">
                  <c:v>0.66040145258077398</c:v>
                </c:pt>
                <c:pt idx="3">
                  <c:v>0.64855797032473028</c:v>
                </c:pt>
                <c:pt idx="4">
                  <c:v>0.62995984652370329</c:v>
                </c:pt>
                <c:pt idx="5">
                  <c:v>0.56043138153177441</c:v>
                </c:pt>
                <c:pt idx="6">
                  <c:v>0.48970891212835549</c:v>
                </c:pt>
                <c:pt idx="7">
                  <c:v>0.44381641657859627</c:v>
                </c:pt>
                <c:pt idx="8">
                  <c:v>0.40154552682140449</c:v>
                </c:pt>
                <c:pt idx="9">
                  <c:v>0.37973542866466437</c:v>
                </c:pt>
                <c:pt idx="10">
                  <c:v>0.30527372694767674</c:v>
                </c:pt>
                <c:pt idx="11">
                  <c:v>0.16133494019200456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15792"/>
        <c:axId val="311912656"/>
      </c:lineChart>
      <c:catAx>
        <c:axId val="311917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907168"/>
        <c:crosses val="autoZero"/>
        <c:auto val="1"/>
        <c:lblAlgn val="ctr"/>
        <c:lblOffset val="100"/>
        <c:noMultiLvlLbl val="0"/>
      </c:catAx>
      <c:valAx>
        <c:axId val="311907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917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12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915792"/>
        <c:crosses val="max"/>
        <c:crossBetween val="between"/>
      </c:valAx>
      <c:catAx>
        <c:axId val="31191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12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Dpto'!$N$7:$N$12</c:f>
              <c:strCache>
                <c:ptCount val="6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Ayacucho</c:v>
                </c:pt>
                <c:pt idx="4">
                  <c:v>Cajamarca</c:v>
                </c:pt>
                <c:pt idx="5">
                  <c:v>Junín</c:v>
                </c:pt>
              </c:strCache>
            </c:strRef>
          </c:cat>
          <c:val>
            <c:numRef>
              <c:f>'GCA Dpto'!$O$7:$O$12</c:f>
              <c:numCache>
                <c:formatCode>#,##0.0</c:formatCode>
                <c:ptCount val="6"/>
                <c:pt idx="0">
                  <c:v>1.0189330073595047E-2</c:v>
                </c:pt>
                <c:pt idx="1">
                  <c:v>1.0626957048468353</c:v>
                </c:pt>
                <c:pt idx="2">
                  <c:v>2.9712092028353738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07952"/>
        <c:axId val="311913048"/>
      </c:barChart>
      <c:lineChart>
        <c:grouping val="standard"/>
        <c:varyColors val="0"/>
        <c:ser>
          <c:idx val="1"/>
          <c:order val="1"/>
          <c:tx>
            <c:strRef>
              <c:f>'GCA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Dpto'!$N$7:$N$12</c:f>
              <c:strCache>
                <c:ptCount val="6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Ayacucho</c:v>
                </c:pt>
                <c:pt idx="4">
                  <c:v>Cajamarca</c:v>
                </c:pt>
                <c:pt idx="5">
                  <c:v>Junín</c:v>
                </c:pt>
              </c:strCache>
            </c:strRef>
          </c:cat>
          <c:val>
            <c:numRef>
              <c:f>'GCA Dpto'!$P$7:$P$12</c:f>
              <c:numCache>
                <c:formatCode>0%</c:formatCode>
                <c:ptCount val="6"/>
                <c:pt idx="0">
                  <c:v>0.83587613401107852</c:v>
                </c:pt>
                <c:pt idx="1">
                  <c:v>0.7362315108961841</c:v>
                </c:pt>
                <c:pt idx="2">
                  <c:v>0.60106428079263963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16968"/>
        <c:axId val="311910304"/>
      </c:lineChart>
      <c:catAx>
        <c:axId val="31190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913048"/>
        <c:crosses val="autoZero"/>
        <c:auto val="1"/>
        <c:lblAlgn val="ctr"/>
        <c:lblOffset val="100"/>
        <c:noMultiLvlLbl val="0"/>
      </c:catAx>
      <c:valAx>
        <c:axId val="3119130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907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10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916968"/>
        <c:crosses val="max"/>
        <c:crossBetween val="between"/>
      </c:valAx>
      <c:catAx>
        <c:axId val="311916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10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Dpto'!$N$7:$N$31</c:f>
              <c:strCache>
                <c:ptCount val="25"/>
                <c:pt idx="0">
                  <c:v>Junín</c:v>
                </c:pt>
                <c:pt idx="1">
                  <c:v>Loreto</c:v>
                </c:pt>
                <c:pt idx="2">
                  <c:v>La Libertad</c:v>
                </c:pt>
                <c:pt idx="3">
                  <c:v>Pasco</c:v>
                </c:pt>
                <c:pt idx="4">
                  <c:v>Apurímac</c:v>
                </c:pt>
                <c:pt idx="5">
                  <c:v>Huancavelica</c:v>
                </c:pt>
                <c:pt idx="6">
                  <c:v>Cajamarca</c:v>
                </c:pt>
                <c:pt idx="7">
                  <c:v>Amazonas</c:v>
                </c:pt>
                <c:pt idx="8">
                  <c:v>Arequipa</c:v>
                </c:pt>
                <c:pt idx="9">
                  <c:v>Ayacucho</c:v>
                </c:pt>
                <c:pt idx="10">
                  <c:v>Cusco</c:v>
                </c:pt>
                <c:pt idx="11">
                  <c:v>Piura</c:v>
                </c:pt>
                <c:pt idx="12">
                  <c:v>Ancash</c:v>
                </c:pt>
                <c:pt idx="13">
                  <c:v>Huánuco</c:v>
                </c:pt>
                <c:pt idx="14">
                  <c:v>Puno</c:v>
                </c:pt>
                <c:pt idx="15">
                  <c:v>Lima</c:v>
                </c:pt>
                <c:pt idx="16">
                  <c:v>Ica</c:v>
                </c:pt>
                <c:pt idx="17">
                  <c:v>Moquegua</c:v>
                </c:pt>
                <c:pt idx="18">
                  <c:v>San Martín</c:v>
                </c:pt>
                <c:pt idx="19">
                  <c:v>Ucayali</c:v>
                </c:pt>
                <c:pt idx="20">
                  <c:v>Tacna</c:v>
                </c:pt>
                <c:pt idx="21">
                  <c:v>Lambayeque</c:v>
                </c:pt>
                <c:pt idx="22">
                  <c:v>Tumbes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'PENSION Dpto'!$O$7:$O$31</c:f>
              <c:numCache>
                <c:formatCode>#,##0.0</c:formatCode>
                <c:ptCount val="25"/>
                <c:pt idx="0">
                  <c:v>28.550300444492915</c:v>
                </c:pt>
                <c:pt idx="1">
                  <c:v>21.19691340369581</c:v>
                </c:pt>
                <c:pt idx="2">
                  <c:v>29.064738762911386</c:v>
                </c:pt>
                <c:pt idx="3">
                  <c:v>7.6402470355619245</c:v>
                </c:pt>
                <c:pt idx="4">
                  <c:v>33.815067282966183</c:v>
                </c:pt>
                <c:pt idx="5">
                  <c:v>28.054551918038321</c:v>
                </c:pt>
                <c:pt idx="6">
                  <c:v>63.819276453267243</c:v>
                </c:pt>
                <c:pt idx="7">
                  <c:v>15.081582037670396</c:v>
                </c:pt>
                <c:pt idx="8">
                  <c:v>10.839617564110677</c:v>
                </c:pt>
                <c:pt idx="9">
                  <c:v>40.231593902729315</c:v>
                </c:pt>
                <c:pt idx="10">
                  <c:v>43.967322965431727</c:v>
                </c:pt>
                <c:pt idx="11">
                  <c:v>45.911893375669905</c:v>
                </c:pt>
                <c:pt idx="12">
                  <c:v>38.800717257525903</c:v>
                </c:pt>
                <c:pt idx="13">
                  <c:v>35.700082199150373</c:v>
                </c:pt>
                <c:pt idx="14">
                  <c:v>70.727557963424857</c:v>
                </c:pt>
                <c:pt idx="15">
                  <c:v>36.472078866144642</c:v>
                </c:pt>
                <c:pt idx="16">
                  <c:v>7.3103449841372372</c:v>
                </c:pt>
                <c:pt idx="17">
                  <c:v>3.6554215340910425</c:v>
                </c:pt>
                <c:pt idx="18">
                  <c:v>21.194701079576937</c:v>
                </c:pt>
                <c:pt idx="19">
                  <c:v>10.537723257235378</c:v>
                </c:pt>
                <c:pt idx="20">
                  <c:v>2.8050973096122815</c:v>
                </c:pt>
                <c:pt idx="21">
                  <c:v>19.903095710926859</c:v>
                </c:pt>
                <c:pt idx="22">
                  <c:v>4.0817306217722678</c:v>
                </c:pt>
                <c:pt idx="23">
                  <c:v>4.2466231712787073</c:v>
                </c:pt>
                <c:pt idx="24">
                  <c:v>1.3442216875201611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08736"/>
        <c:axId val="311909128"/>
      </c:barChart>
      <c:lineChart>
        <c:grouping val="standard"/>
        <c:varyColors val="0"/>
        <c:ser>
          <c:idx val="1"/>
          <c:order val="1"/>
          <c:tx>
            <c:strRef>
              <c:f>'PENSION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Dpto'!$N$7:$N$31</c:f>
              <c:strCache>
                <c:ptCount val="25"/>
                <c:pt idx="0">
                  <c:v>Junín</c:v>
                </c:pt>
                <c:pt idx="1">
                  <c:v>Loreto</c:v>
                </c:pt>
                <c:pt idx="2">
                  <c:v>La Libertad</c:v>
                </c:pt>
                <c:pt idx="3">
                  <c:v>Pasco</c:v>
                </c:pt>
                <c:pt idx="4">
                  <c:v>Apurímac</c:v>
                </c:pt>
                <c:pt idx="5">
                  <c:v>Huancavelica</c:v>
                </c:pt>
                <c:pt idx="6">
                  <c:v>Cajamarca</c:v>
                </c:pt>
                <c:pt idx="7">
                  <c:v>Amazonas</c:v>
                </c:pt>
                <c:pt idx="8">
                  <c:v>Arequipa</c:v>
                </c:pt>
                <c:pt idx="9">
                  <c:v>Ayacucho</c:v>
                </c:pt>
                <c:pt idx="10">
                  <c:v>Cusco</c:v>
                </c:pt>
                <c:pt idx="11">
                  <c:v>Piura</c:v>
                </c:pt>
                <c:pt idx="12">
                  <c:v>Ancash</c:v>
                </c:pt>
                <c:pt idx="13">
                  <c:v>Huánuco</c:v>
                </c:pt>
                <c:pt idx="14">
                  <c:v>Puno</c:v>
                </c:pt>
                <c:pt idx="15">
                  <c:v>Lima</c:v>
                </c:pt>
                <c:pt idx="16">
                  <c:v>Ica</c:v>
                </c:pt>
                <c:pt idx="17">
                  <c:v>Moquegua</c:v>
                </c:pt>
                <c:pt idx="18">
                  <c:v>San Martín</c:v>
                </c:pt>
                <c:pt idx="19">
                  <c:v>Ucayali</c:v>
                </c:pt>
                <c:pt idx="20">
                  <c:v>Tacna</c:v>
                </c:pt>
                <c:pt idx="21">
                  <c:v>Lambayeque</c:v>
                </c:pt>
                <c:pt idx="22">
                  <c:v>Tumbes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'PENSION Dpto'!$P$7:$P$31</c:f>
              <c:numCache>
                <c:formatCode>0%</c:formatCode>
                <c:ptCount val="25"/>
                <c:pt idx="0">
                  <c:v>0.82957528384739554</c:v>
                </c:pt>
                <c:pt idx="1">
                  <c:v>0.82925492033752035</c:v>
                </c:pt>
                <c:pt idx="2">
                  <c:v>0.82920248784411854</c:v>
                </c:pt>
                <c:pt idx="3">
                  <c:v>0.82891156966493584</c:v>
                </c:pt>
                <c:pt idx="4">
                  <c:v>0.82865494322913025</c:v>
                </c:pt>
                <c:pt idx="5">
                  <c:v>0.82792466789341901</c:v>
                </c:pt>
                <c:pt idx="6">
                  <c:v>0.82789134052379665</c:v>
                </c:pt>
                <c:pt idx="7">
                  <c:v>0.82786751280729265</c:v>
                </c:pt>
                <c:pt idx="8">
                  <c:v>0.82784940613919933</c:v>
                </c:pt>
                <c:pt idx="9">
                  <c:v>0.82747316598763254</c:v>
                </c:pt>
                <c:pt idx="10">
                  <c:v>0.82722621153557552</c:v>
                </c:pt>
                <c:pt idx="11">
                  <c:v>0.82705473555542375</c:v>
                </c:pt>
                <c:pt idx="12">
                  <c:v>0.82670822583184278</c:v>
                </c:pt>
                <c:pt idx="13">
                  <c:v>0.82633512879457338</c:v>
                </c:pt>
                <c:pt idx="14">
                  <c:v>0.82590003048012472</c:v>
                </c:pt>
                <c:pt idx="15">
                  <c:v>0.82585127327809793</c:v>
                </c:pt>
                <c:pt idx="16">
                  <c:v>0.8256891959022038</c:v>
                </c:pt>
                <c:pt idx="17">
                  <c:v>0.82419176721534515</c:v>
                </c:pt>
                <c:pt idx="18">
                  <c:v>0.82383209336634744</c:v>
                </c:pt>
                <c:pt idx="19">
                  <c:v>0.82243417542060537</c:v>
                </c:pt>
                <c:pt idx="20">
                  <c:v>0.82035860845460096</c:v>
                </c:pt>
                <c:pt idx="21">
                  <c:v>0.82001976191264703</c:v>
                </c:pt>
                <c:pt idx="22">
                  <c:v>0.81714790988363128</c:v>
                </c:pt>
                <c:pt idx="23">
                  <c:v>0.81672976602350933</c:v>
                </c:pt>
                <c:pt idx="24">
                  <c:v>0.80901864138589075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13440"/>
        <c:axId val="311911872"/>
      </c:lineChart>
      <c:catAx>
        <c:axId val="3119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909128"/>
        <c:crosses val="autoZero"/>
        <c:auto val="1"/>
        <c:lblAlgn val="ctr"/>
        <c:lblOffset val="100"/>
        <c:noMultiLvlLbl val="0"/>
      </c:catAx>
      <c:valAx>
        <c:axId val="3119091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908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11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913440"/>
        <c:crosses val="max"/>
        <c:crossBetween val="between"/>
      </c:valAx>
      <c:catAx>
        <c:axId val="311913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11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Dpto'!$N$7:$N$31</c:f>
              <c:strCache>
                <c:ptCount val="25"/>
                <c:pt idx="0">
                  <c:v>Tumbes</c:v>
                </c:pt>
                <c:pt idx="1">
                  <c:v>Huancavelica</c:v>
                </c:pt>
                <c:pt idx="2">
                  <c:v>Piura</c:v>
                </c:pt>
                <c:pt idx="3">
                  <c:v>Amazonas</c:v>
                </c:pt>
                <c:pt idx="4">
                  <c:v>Tacna</c:v>
                </c:pt>
                <c:pt idx="5">
                  <c:v>Ucayali</c:v>
                </c:pt>
                <c:pt idx="6">
                  <c:v>Loreto</c:v>
                </c:pt>
                <c:pt idx="7">
                  <c:v>Ica</c:v>
                </c:pt>
                <c:pt idx="8">
                  <c:v>Cusco</c:v>
                </c:pt>
                <c:pt idx="9">
                  <c:v>Provincia Constitucional del Callao</c:v>
                </c:pt>
                <c:pt idx="10">
                  <c:v>Arequipa</c:v>
                </c:pt>
                <c:pt idx="11">
                  <c:v>Ayacucho</c:v>
                </c:pt>
                <c:pt idx="12">
                  <c:v>Apurímac</c:v>
                </c:pt>
                <c:pt idx="13">
                  <c:v>San Martín</c:v>
                </c:pt>
                <c:pt idx="14">
                  <c:v>Cajamarca</c:v>
                </c:pt>
                <c:pt idx="15">
                  <c:v>Madre de Dios</c:v>
                </c:pt>
                <c:pt idx="16">
                  <c:v>Puno</c:v>
                </c:pt>
                <c:pt idx="17">
                  <c:v>Moquegua</c:v>
                </c:pt>
                <c:pt idx="18">
                  <c:v>Lima</c:v>
                </c:pt>
                <c:pt idx="19">
                  <c:v>Huánuco</c:v>
                </c:pt>
                <c:pt idx="20">
                  <c:v>Lambayeque</c:v>
                </c:pt>
                <c:pt idx="21">
                  <c:v>La Libertad</c:v>
                </c:pt>
                <c:pt idx="22">
                  <c:v>Ancash</c:v>
                </c:pt>
                <c:pt idx="23">
                  <c:v>Pasco</c:v>
                </c:pt>
                <c:pt idx="24">
                  <c:v>Junín</c:v>
                </c:pt>
              </c:strCache>
            </c:strRef>
          </c:cat>
          <c:val>
            <c:numRef>
              <c:f>'ENT Dpto'!$O$7:$O$31</c:f>
              <c:numCache>
                <c:formatCode>#,##0.0</c:formatCode>
                <c:ptCount val="25"/>
                <c:pt idx="0">
                  <c:v>5.2276905163404725</c:v>
                </c:pt>
                <c:pt idx="1">
                  <c:v>4.9516556163716263</c:v>
                </c:pt>
                <c:pt idx="2">
                  <c:v>28.122185840251507</c:v>
                </c:pt>
                <c:pt idx="3">
                  <c:v>3.512444464557952</c:v>
                </c:pt>
                <c:pt idx="4">
                  <c:v>4.6115554530594105</c:v>
                </c:pt>
                <c:pt idx="5">
                  <c:v>1.6143502114342776</c:v>
                </c:pt>
                <c:pt idx="6">
                  <c:v>10.669650220036813</c:v>
                </c:pt>
                <c:pt idx="7">
                  <c:v>10.704040084033545</c:v>
                </c:pt>
                <c:pt idx="8">
                  <c:v>7.9225432041291661</c:v>
                </c:pt>
                <c:pt idx="9">
                  <c:v>17.873624030283498</c:v>
                </c:pt>
                <c:pt idx="10">
                  <c:v>14.645686422943717</c:v>
                </c:pt>
                <c:pt idx="11">
                  <c:v>5.8538789600059991</c:v>
                </c:pt>
                <c:pt idx="12">
                  <c:v>5.7174822719212504</c:v>
                </c:pt>
                <c:pt idx="13">
                  <c:v>7.8352883205390382</c:v>
                </c:pt>
                <c:pt idx="14">
                  <c:v>15.392162114773885</c:v>
                </c:pt>
                <c:pt idx="15">
                  <c:v>2.2698837842812036</c:v>
                </c:pt>
                <c:pt idx="16">
                  <c:v>10.972048105194304</c:v>
                </c:pt>
                <c:pt idx="17">
                  <c:v>1.8822260573580849</c:v>
                </c:pt>
                <c:pt idx="18">
                  <c:v>106.49980459411276</c:v>
                </c:pt>
                <c:pt idx="19">
                  <c:v>8.2898122305995621</c:v>
                </c:pt>
                <c:pt idx="20">
                  <c:v>11.287599872425385</c:v>
                </c:pt>
                <c:pt idx="21">
                  <c:v>13.380296634607205</c:v>
                </c:pt>
                <c:pt idx="22">
                  <c:v>5.0016179415553692</c:v>
                </c:pt>
                <c:pt idx="23">
                  <c:v>1.5663985482917535</c:v>
                </c:pt>
                <c:pt idx="24">
                  <c:v>5.3279639031562063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463464"/>
        <c:axId val="303463856"/>
      </c:barChart>
      <c:lineChart>
        <c:grouping val="standard"/>
        <c:varyColors val="0"/>
        <c:ser>
          <c:idx val="1"/>
          <c:order val="1"/>
          <c:tx>
            <c:strRef>
              <c:f>'ENT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Dpto'!$N$7:$N$31</c:f>
              <c:strCache>
                <c:ptCount val="25"/>
                <c:pt idx="0">
                  <c:v>Tumbes</c:v>
                </c:pt>
                <c:pt idx="1">
                  <c:v>Huancavelica</c:v>
                </c:pt>
                <c:pt idx="2">
                  <c:v>Piura</c:v>
                </c:pt>
                <c:pt idx="3">
                  <c:v>Amazonas</c:v>
                </c:pt>
                <c:pt idx="4">
                  <c:v>Tacna</c:v>
                </c:pt>
                <c:pt idx="5">
                  <c:v>Ucayali</c:v>
                </c:pt>
                <c:pt idx="6">
                  <c:v>Loreto</c:v>
                </c:pt>
                <c:pt idx="7">
                  <c:v>Ica</c:v>
                </c:pt>
                <c:pt idx="8">
                  <c:v>Cusco</c:v>
                </c:pt>
                <c:pt idx="9">
                  <c:v>Provincia Constitucional del Callao</c:v>
                </c:pt>
                <c:pt idx="10">
                  <c:v>Arequipa</c:v>
                </c:pt>
                <c:pt idx="11">
                  <c:v>Ayacucho</c:v>
                </c:pt>
                <c:pt idx="12">
                  <c:v>Apurímac</c:v>
                </c:pt>
                <c:pt idx="13">
                  <c:v>San Martín</c:v>
                </c:pt>
                <c:pt idx="14">
                  <c:v>Cajamarca</c:v>
                </c:pt>
                <c:pt idx="15">
                  <c:v>Madre de Dios</c:v>
                </c:pt>
                <c:pt idx="16">
                  <c:v>Puno</c:v>
                </c:pt>
                <c:pt idx="17">
                  <c:v>Moquegua</c:v>
                </c:pt>
                <c:pt idx="18">
                  <c:v>Lima</c:v>
                </c:pt>
                <c:pt idx="19">
                  <c:v>Huánuco</c:v>
                </c:pt>
                <c:pt idx="20">
                  <c:v>Lambayeque</c:v>
                </c:pt>
                <c:pt idx="21">
                  <c:v>La Libertad</c:v>
                </c:pt>
                <c:pt idx="22">
                  <c:v>Ancash</c:v>
                </c:pt>
                <c:pt idx="23">
                  <c:v>Pasco</c:v>
                </c:pt>
                <c:pt idx="24">
                  <c:v>Junín</c:v>
                </c:pt>
              </c:strCache>
            </c:strRef>
          </c:cat>
          <c:val>
            <c:numRef>
              <c:f>'ENT Dpto'!$P$7:$P$31</c:f>
              <c:numCache>
                <c:formatCode>0%</c:formatCode>
                <c:ptCount val="25"/>
                <c:pt idx="0">
                  <c:v>0.92257329118219245</c:v>
                </c:pt>
                <c:pt idx="1">
                  <c:v>0.92242273080179005</c:v>
                </c:pt>
                <c:pt idx="2">
                  <c:v>0.91063672295773768</c:v>
                </c:pt>
                <c:pt idx="3">
                  <c:v>0.90237739793608696</c:v>
                </c:pt>
                <c:pt idx="4">
                  <c:v>0.89472007095189565</c:v>
                </c:pt>
                <c:pt idx="5">
                  <c:v>0.89330537689379663</c:v>
                </c:pt>
                <c:pt idx="6">
                  <c:v>0.88270641364207614</c:v>
                </c:pt>
                <c:pt idx="7">
                  <c:v>0.87966356643674859</c:v>
                </c:pt>
                <c:pt idx="8">
                  <c:v>0.87871407361517062</c:v>
                </c:pt>
                <c:pt idx="9">
                  <c:v>0.8774943699939266</c:v>
                </c:pt>
                <c:pt idx="10">
                  <c:v>0.87457380620709402</c:v>
                </c:pt>
                <c:pt idx="11">
                  <c:v>0.8724972508474006</c:v>
                </c:pt>
                <c:pt idx="12">
                  <c:v>0.86420311790053284</c:v>
                </c:pt>
                <c:pt idx="13">
                  <c:v>0.85850988335203371</c:v>
                </c:pt>
                <c:pt idx="14">
                  <c:v>0.85023603107758305</c:v>
                </c:pt>
                <c:pt idx="15">
                  <c:v>0.849041257767986</c:v>
                </c:pt>
                <c:pt idx="16">
                  <c:v>0.84002411844703861</c:v>
                </c:pt>
                <c:pt idx="17">
                  <c:v>0.8391806876790725</c:v>
                </c:pt>
                <c:pt idx="18">
                  <c:v>0.83778192097054793</c:v>
                </c:pt>
                <c:pt idx="19">
                  <c:v>0.83519027814476787</c:v>
                </c:pt>
                <c:pt idx="20">
                  <c:v>0.83283190759616288</c:v>
                </c:pt>
                <c:pt idx="21">
                  <c:v>0.83024093855895398</c:v>
                </c:pt>
                <c:pt idx="22">
                  <c:v>0.78120435889029438</c:v>
                </c:pt>
                <c:pt idx="23">
                  <c:v>0.75513578538569548</c:v>
                </c:pt>
                <c:pt idx="24">
                  <c:v>0.75471079891894965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464248"/>
        <c:axId val="303467384"/>
      </c:lineChart>
      <c:catAx>
        <c:axId val="303463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463856"/>
        <c:crosses val="autoZero"/>
        <c:auto val="1"/>
        <c:lblAlgn val="ctr"/>
        <c:lblOffset val="100"/>
        <c:noMultiLvlLbl val="0"/>
      </c:catAx>
      <c:valAx>
        <c:axId val="3034638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463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467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464248"/>
        <c:crosses val="max"/>
        <c:crossBetween val="between"/>
      </c:valAx>
      <c:catAx>
        <c:axId val="303464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467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Dpto'!$N$7:$N$31</c:f>
              <c:strCache>
                <c:ptCount val="25"/>
                <c:pt idx="0">
                  <c:v>Provincia Constitucional del Callao</c:v>
                </c:pt>
                <c:pt idx="1">
                  <c:v>Cajamarca</c:v>
                </c:pt>
                <c:pt idx="2">
                  <c:v>Arequipa</c:v>
                </c:pt>
                <c:pt idx="3">
                  <c:v>Tacna</c:v>
                </c:pt>
                <c:pt idx="4">
                  <c:v>Piura</c:v>
                </c:pt>
                <c:pt idx="5">
                  <c:v>Moquegua</c:v>
                </c:pt>
                <c:pt idx="6">
                  <c:v>Ayacucho</c:v>
                </c:pt>
                <c:pt idx="7">
                  <c:v>La Libertad</c:v>
                </c:pt>
                <c:pt idx="8">
                  <c:v>Apurímac</c:v>
                </c:pt>
                <c:pt idx="9">
                  <c:v>Huancavelica</c:v>
                </c:pt>
                <c:pt idx="10">
                  <c:v>Ica</c:v>
                </c:pt>
                <c:pt idx="11">
                  <c:v>Ancash</c:v>
                </c:pt>
                <c:pt idx="12">
                  <c:v>Tumbes</c:v>
                </c:pt>
                <c:pt idx="13">
                  <c:v>Junín</c:v>
                </c:pt>
                <c:pt idx="14">
                  <c:v>Lambayeque</c:v>
                </c:pt>
                <c:pt idx="15">
                  <c:v>Huánuco</c:v>
                </c:pt>
                <c:pt idx="16">
                  <c:v>Puno</c:v>
                </c:pt>
                <c:pt idx="17">
                  <c:v>Amazonas</c:v>
                </c:pt>
                <c:pt idx="18">
                  <c:v>Lima</c:v>
                </c:pt>
                <c:pt idx="19">
                  <c:v>Cusco</c:v>
                </c:pt>
                <c:pt idx="20">
                  <c:v>Ucayali</c:v>
                </c:pt>
                <c:pt idx="21">
                  <c:v>Pasco</c:v>
                </c:pt>
                <c:pt idx="22">
                  <c:v>Loreto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Dpto'!$O$7:$O$31</c:f>
              <c:numCache>
                <c:formatCode>#,##0.0</c:formatCode>
                <c:ptCount val="25"/>
                <c:pt idx="0">
                  <c:v>3.9764685873455252</c:v>
                </c:pt>
                <c:pt idx="1">
                  <c:v>20.591832704095562</c:v>
                </c:pt>
                <c:pt idx="2">
                  <c:v>8.0635038521047235</c:v>
                </c:pt>
                <c:pt idx="3">
                  <c:v>3.8850846630416136</c:v>
                </c:pt>
                <c:pt idx="4">
                  <c:v>10.840666648212965</c:v>
                </c:pt>
                <c:pt idx="5">
                  <c:v>3.238177414515627</c:v>
                </c:pt>
                <c:pt idx="6">
                  <c:v>16.691216340347673</c:v>
                </c:pt>
                <c:pt idx="7">
                  <c:v>10.784481852690936</c:v>
                </c:pt>
                <c:pt idx="8">
                  <c:v>14.795867871635396</c:v>
                </c:pt>
                <c:pt idx="9">
                  <c:v>14.930420586464898</c:v>
                </c:pt>
                <c:pt idx="10">
                  <c:v>4.0876288333839756</c:v>
                </c:pt>
                <c:pt idx="11">
                  <c:v>12.071295910145817</c:v>
                </c:pt>
                <c:pt idx="12">
                  <c:v>3.7729724084836143</c:v>
                </c:pt>
                <c:pt idx="13">
                  <c:v>11.982213520660354</c:v>
                </c:pt>
                <c:pt idx="14">
                  <c:v>3.9324754245701468</c:v>
                </c:pt>
                <c:pt idx="15">
                  <c:v>10.800829106539076</c:v>
                </c:pt>
                <c:pt idx="16">
                  <c:v>14.142514452293907</c:v>
                </c:pt>
                <c:pt idx="17">
                  <c:v>6.0684228058298588</c:v>
                </c:pt>
                <c:pt idx="18">
                  <c:v>42.80510042291224</c:v>
                </c:pt>
                <c:pt idx="19">
                  <c:v>15.067241270701549</c:v>
                </c:pt>
                <c:pt idx="20">
                  <c:v>5.5331991248660914</c:v>
                </c:pt>
                <c:pt idx="21">
                  <c:v>3.8600107967892843</c:v>
                </c:pt>
                <c:pt idx="22">
                  <c:v>7.9974940216811037</c:v>
                </c:pt>
                <c:pt idx="23">
                  <c:v>3.7921378318755399</c:v>
                </c:pt>
                <c:pt idx="24">
                  <c:v>0.19804496928002177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20496"/>
        <c:axId val="311919320"/>
      </c:barChart>
      <c:lineChart>
        <c:grouping val="standard"/>
        <c:varyColors val="0"/>
        <c:ser>
          <c:idx val="1"/>
          <c:order val="1"/>
          <c:tx>
            <c:strRef>
              <c:f>'CUNA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Dpto'!$N$7:$N$31</c:f>
              <c:strCache>
                <c:ptCount val="25"/>
                <c:pt idx="0">
                  <c:v>Provincia Constitucional del Callao</c:v>
                </c:pt>
                <c:pt idx="1">
                  <c:v>Cajamarca</c:v>
                </c:pt>
                <c:pt idx="2">
                  <c:v>Arequipa</c:v>
                </c:pt>
                <c:pt idx="3">
                  <c:v>Tacna</c:v>
                </c:pt>
                <c:pt idx="4">
                  <c:v>Piura</c:v>
                </c:pt>
                <c:pt idx="5">
                  <c:v>Moquegua</c:v>
                </c:pt>
                <c:pt idx="6">
                  <c:v>Ayacucho</c:v>
                </c:pt>
                <c:pt idx="7">
                  <c:v>La Libertad</c:v>
                </c:pt>
                <c:pt idx="8">
                  <c:v>Apurímac</c:v>
                </c:pt>
                <c:pt idx="9">
                  <c:v>Huancavelica</c:v>
                </c:pt>
                <c:pt idx="10">
                  <c:v>Ica</c:v>
                </c:pt>
                <c:pt idx="11">
                  <c:v>Ancash</c:v>
                </c:pt>
                <c:pt idx="12">
                  <c:v>Tumbes</c:v>
                </c:pt>
                <c:pt idx="13">
                  <c:v>Junín</c:v>
                </c:pt>
                <c:pt idx="14">
                  <c:v>Lambayeque</c:v>
                </c:pt>
                <c:pt idx="15">
                  <c:v>Huánuco</c:v>
                </c:pt>
                <c:pt idx="16">
                  <c:v>Puno</c:v>
                </c:pt>
                <c:pt idx="17">
                  <c:v>Amazonas</c:v>
                </c:pt>
                <c:pt idx="18">
                  <c:v>Lima</c:v>
                </c:pt>
                <c:pt idx="19">
                  <c:v>Cusco</c:v>
                </c:pt>
                <c:pt idx="20">
                  <c:v>Ucayali</c:v>
                </c:pt>
                <c:pt idx="21">
                  <c:v>Pasco</c:v>
                </c:pt>
                <c:pt idx="22">
                  <c:v>Loreto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Dpto'!$P$7:$P$31</c:f>
              <c:numCache>
                <c:formatCode>0%</c:formatCode>
                <c:ptCount val="25"/>
                <c:pt idx="0">
                  <c:v>0.82396284550828969</c:v>
                </c:pt>
                <c:pt idx="1">
                  <c:v>0.8236551548042107</c:v>
                </c:pt>
                <c:pt idx="2">
                  <c:v>0.82121001621182221</c:v>
                </c:pt>
                <c:pt idx="3">
                  <c:v>0.81809116285842065</c:v>
                </c:pt>
                <c:pt idx="4">
                  <c:v>0.80753201125327734</c:v>
                </c:pt>
                <c:pt idx="5">
                  <c:v>0.80491268481232559</c:v>
                </c:pt>
                <c:pt idx="6">
                  <c:v>0.79807303745585745</c:v>
                </c:pt>
                <c:pt idx="7">
                  <c:v>0.7967695815396304</c:v>
                </c:pt>
                <c:pt idx="8">
                  <c:v>0.79488573128879958</c:v>
                </c:pt>
                <c:pt idx="9">
                  <c:v>0.78904336532391617</c:v>
                </c:pt>
                <c:pt idx="10">
                  <c:v>0.78900405894981829</c:v>
                </c:pt>
                <c:pt idx="11">
                  <c:v>0.78782855989930312</c:v>
                </c:pt>
                <c:pt idx="12">
                  <c:v>0.78020808909524841</c:v>
                </c:pt>
                <c:pt idx="13">
                  <c:v>0.77593818046194729</c:v>
                </c:pt>
                <c:pt idx="14">
                  <c:v>0.77413036507096966</c:v>
                </c:pt>
                <c:pt idx="15">
                  <c:v>0.7702689527449228</c:v>
                </c:pt>
                <c:pt idx="16">
                  <c:v>0.76956223026137671</c:v>
                </c:pt>
                <c:pt idx="17">
                  <c:v>0.7663262728590462</c:v>
                </c:pt>
                <c:pt idx="18">
                  <c:v>0.75987471199719336</c:v>
                </c:pt>
                <c:pt idx="19">
                  <c:v>0.74633890251160773</c:v>
                </c:pt>
                <c:pt idx="20">
                  <c:v>0.72355968680082539</c:v>
                </c:pt>
                <c:pt idx="21">
                  <c:v>0.71041840339050555</c:v>
                </c:pt>
                <c:pt idx="22">
                  <c:v>0.66184784428867327</c:v>
                </c:pt>
                <c:pt idx="23">
                  <c:v>0.64198236540496667</c:v>
                </c:pt>
                <c:pt idx="24">
                  <c:v>0.1557275616714279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20888"/>
        <c:axId val="311921280"/>
      </c:lineChart>
      <c:catAx>
        <c:axId val="31192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919320"/>
        <c:crosses val="autoZero"/>
        <c:auto val="1"/>
        <c:lblAlgn val="ctr"/>
        <c:lblOffset val="100"/>
        <c:noMultiLvlLbl val="0"/>
      </c:catAx>
      <c:valAx>
        <c:axId val="311919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920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21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1920888"/>
        <c:crosses val="max"/>
        <c:crossBetween val="between"/>
      </c:valAx>
      <c:catAx>
        <c:axId val="311920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212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Dpto'!$N$7:$N$20</c:f>
              <c:strCache>
                <c:ptCount val="14"/>
                <c:pt idx="0">
                  <c:v>La Libertad</c:v>
                </c:pt>
                <c:pt idx="1">
                  <c:v>Cusco</c:v>
                </c:pt>
                <c:pt idx="2">
                  <c:v>Arequipa</c:v>
                </c:pt>
                <c:pt idx="3">
                  <c:v>Lambayeque</c:v>
                </c:pt>
                <c:pt idx="4">
                  <c:v>Junín</c:v>
                </c:pt>
                <c:pt idx="5">
                  <c:v>Ica</c:v>
                </c:pt>
                <c:pt idx="6">
                  <c:v>Cajamarca</c:v>
                </c:pt>
                <c:pt idx="7">
                  <c:v>Tacna</c:v>
                </c:pt>
                <c:pt idx="8">
                  <c:v>Lima</c:v>
                </c:pt>
                <c:pt idx="9">
                  <c:v>Moquegua</c:v>
                </c:pt>
                <c:pt idx="10">
                  <c:v>Ancash</c:v>
                </c:pt>
                <c:pt idx="11">
                  <c:v>Provincia Constitucional del Callao</c:v>
                </c:pt>
                <c:pt idx="12">
                  <c:v>Tumbes</c:v>
                </c:pt>
                <c:pt idx="13">
                  <c:v>Ucayali</c:v>
                </c:pt>
              </c:strCache>
            </c:strRef>
          </c:cat>
          <c:val>
            <c:numRef>
              <c:f>'CPJL Dpto'!$O$7:$O$20</c:f>
              <c:numCache>
                <c:formatCode>#,##0.0</c:formatCode>
                <c:ptCount val="14"/>
                <c:pt idx="0">
                  <c:v>4.1794185669829069</c:v>
                </c:pt>
                <c:pt idx="1">
                  <c:v>2.0003234306612181</c:v>
                </c:pt>
                <c:pt idx="2">
                  <c:v>3.3262208180616994</c:v>
                </c:pt>
                <c:pt idx="3">
                  <c:v>2.9663051674170777</c:v>
                </c:pt>
                <c:pt idx="4">
                  <c:v>1.1031354759616481</c:v>
                </c:pt>
                <c:pt idx="5">
                  <c:v>2.0778523505231137</c:v>
                </c:pt>
                <c:pt idx="6">
                  <c:v>1.4481981857974551</c:v>
                </c:pt>
                <c:pt idx="7">
                  <c:v>0.26358493744319944</c:v>
                </c:pt>
                <c:pt idx="8">
                  <c:v>25.392316626804789</c:v>
                </c:pt>
                <c:pt idx="9">
                  <c:v>0.22978105528142845</c:v>
                </c:pt>
                <c:pt idx="10">
                  <c:v>3.2111285451947849</c:v>
                </c:pt>
                <c:pt idx="11">
                  <c:v>2.8351037972121622</c:v>
                </c:pt>
                <c:pt idx="12">
                  <c:v>8.8746120000000012E-2</c:v>
                </c:pt>
                <c:pt idx="13">
                  <c:v>6.9881449999999998E-2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21672"/>
        <c:axId val="311922064"/>
      </c:barChart>
      <c:lineChart>
        <c:grouping val="standard"/>
        <c:varyColors val="0"/>
        <c:ser>
          <c:idx val="1"/>
          <c:order val="1"/>
          <c:tx>
            <c:strRef>
              <c:f>'CPJL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Dpto'!$N$7:$N$20</c:f>
              <c:strCache>
                <c:ptCount val="14"/>
                <c:pt idx="0">
                  <c:v>La Libertad</c:v>
                </c:pt>
                <c:pt idx="1">
                  <c:v>Cusco</c:v>
                </c:pt>
                <c:pt idx="2">
                  <c:v>Arequipa</c:v>
                </c:pt>
                <c:pt idx="3">
                  <c:v>Lambayeque</c:v>
                </c:pt>
                <c:pt idx="4">
                  <c:v>Junín</c:v>
                </c:pt>
                <c:pt idx="5">
                  <c:v>Ica</c:v>
                </c:pt>
                <c:pt idx="6">
                  <c:v>Cajamarca</c:v>
                </c:pt>
                <c:pt idx="7">
                  <c:v>Tacna</c:v>
                </c:pt>
                <c:pt idx="8">
                  <c:v>Lima</c:v>
                </c:pt>
                <c:pt idx="9">
                  <c:v>Moquegua</c:v>
                </c:pt>
                <c:pt idx="10">
                  <c:v>Ancash</c:v>
                </c:pt>
                <c:pt idx="11">
                  <c:v>Provincia Constitucional del Callao</c:v>
                </c:pt>
                <c:pt idx="12">
                  <c:v>Tumbes</c:v>
                </c:pt>
                <c:pt idx="13">
                  <c:v>Ucayali</c:v>
                </c:pt>
              </c:strCache>
            </c:strRef>
          </c:cat>
          <c:val>
            <c:numRef>
              <c:f>'CPJL Dpto'!$P$7:$P$20</c:f>
              <c:numCache>
                <c:formatCode>0%</c:formatCode>
                <c:ptCount val="14"/>
                <c:pt idx="0">
                  <c:v>0.96421871776204304</c:v>
                </c:pt>
                <c:pt idx="1">
                  <c:v>0.95206528144268732</c:v>
                </c:pt>
                <c:pt idx="2">
                  <c:v>0.93656787781548623</c:v>
                </c:pt>
                <c:pt idx="3">
                  <c:v>0.93074716228730581</c:v>
                </c:pt>
                <c:pt idx="4">
                  <c:v>0.89753965691154758</c:v>
                </c:pt>
                <c:pt idx="5">
                  <c:v>0.87560522422148146</c:v>
                </c:pt>
                <c:pt idx="6">
                  <c:v>0.83882521795897658</c:v>
                </c:pt>
                <c:pt idx="7">
                  <c:v>0.82195114612980902</c:v>
                </c:pt>
                <c:pt idx="8">
                  <c:v>0.81732122019092956</c:v>
                </c:pt>
                <c:pt idx="9">
                  <c:v>0.80249028334443373</c:v>
                </c:pt>
                <c:pt idx="10">
                  <c:v>0.76375828843048477</c:v>
                </c:pt>
                <c:pt idx="11">
                  <c:v>0.73352489590981373</c:v>
                </c:pt>
                <c:pt idx="12">
                  <c:v>9.5524541462154486E-2</c:v>
                </c:pt>
                <c:pt idx="13">
                  <c:v>7.2041023769539483E-2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50768"/>
        <c:axId val="311919712"/>
      </c:lineChart>
      <c:catAx>
        <c:axId val="31192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1922064"/>
        <c:crosses val="autoZero"/>
        <c:auto val="1"/>
        <c:lblAlgn val="ctr"/>
        <c:lblOffset val="100"/>
        <c:noMultiLvlLbl val="0"/>
      </c:catAx>
      <c:valAx>
        <c:axId val="3119220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1921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1919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50768"/>
        <c:crosses val="max"/>
        <c:crossBetween val="between"/>
      </c:valAx>
      <c:catAx>
        <c:axId val="31575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919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Dpto'!$N$7:$N$31</c:f>
              <c:strCache>
                <c:ptCount val="25"/>
                <c:pt idx="0">
                  <c:v>Tumbes</c:v>
                </c:pt>
                <c:pt idx="1">
                  <c:v>Madre de Dios</c:v>
                </c:pt>
                <c:pt idx="2">
                  <c:v>Lima</c:v>
                </c:pt>
                <c:pt idx="3">
                  <c:v>Piura</c:v>
                </c:pt>
                <c:pt idx="4">
                  <c:v>Ica</c:v>
                </c:pt>
                <c:pt idx="5">
                  <c:v>Loreto</c:v>
                </c:pt>
                <c:pt idx="6">
                  <c:v>Cusco</c:v>
                </c:pt>
                <c:pt idx="7">
                  <c:v>Moquegua</c:v>
                </c:pt>
                <c:pt idx="8">
                  <c:v>Amazonas</c:v>
                </c:pt>
                <c:pt idx="9">
                  <c:v>Ancash</c:v>
                </c:pt>
                <c:pt idx="10">
                  <c:v>Huancavelica</c:v>
                </c:pt>
                <c:pt idx="11">
                  <c:v>Cajamarca</c:v>
                </c:pt>
                <c:pt idx="12">
                  <c:v>Junín</c:v>
                </c:pt>
                <c:pt idx="13">
                  <c:v>Apurímac</c:v>
                </c:pt>
                <c:pt idx="14">
                  <c:v>La Libertad</c:v>
                </c:pt>
                <c:pt idx="15">
                  <c:v>Ucayali</c:v>
                </c:pt>
                <c:pt idx="16">
                  <c:v>San Martín</c:v>
                </c:pt>
                <c:pt idx="17">
                  <c:v>Arequipa</c:v>
                </c:pt>
                <c:pt idx="18">
                  <c:v>Puno</c:v>
                </c:pt>
                <c:pt idx="19">
                  <c:v>Huánuco</c:v>
                </c:pt>
                <c:pt idx="20">
                  <c:v>Ayacucho</c:v>
                </c:pt>
                <c:pt idx="21">
                  <c:v>Tacna</c:v>
                </c:pt>
                <c:pt idx="22">
                  <c:v>Provincia Constitucional del Callao</c:v>
                </c:pt>
                <c:pt idx="23">
                  <c:v>Pasco</c:v>
                </c:pt>
                <c:pt idx="24">
                  <c:v>Lambayeque</c:v>
                </c:pt>
              </c:strCache>
            </c:strRef>
          </c:cat>
          <c:val>
            <c:numRef>
              <c:f>'IDPP Dpto'!$O$7:$O$31</c:f>
              <c:numCache>
                <c:formatCode>#,##0.0</c:formatCode>
                <c:ptCount val="25"/>
                <c:pt idx="0">
                  <c:v>1.104148151921216</c:v>
                </c:pt>
                <c:pt idx="1">
                  <c:v>1.2601489434357926</c:v>
                </c:pt>
                <c:pt idx="2">
                  <c:v>125.40814174061772</c:v>
                </c:pt>
                <c:pt idx="3">
                  <c:v>14.97585640317965</c:v>
                </c:pt>
                <c:pt idx="4">
                  <c:v>12.781016647104027</c:v>
                </c:pt>
                <c:pt idx="5">
                  <c:v>3.6281169062647987</c:v>
                </c:pt>
                <c:pt idx="6">
                  <c:v>33.824279520453757</c:v>
                </c:pt>
                <c:pt idx="7">
                  <c:v>2.4346340604360996</c:v>
                </c:pt>
                <c:pt idx="8">
                  <c:v>3.3008157461468004</c:v>
                </c:pt>
                <c:pt idx="9">
                  <c:v>8.3912575629376018</c:v>
                </c:pt>
                <c:pt idx="10">
                  <c:v>4.7912262424825416</c:v>
                </c:pt>
                <c:pt idx="11">
                  <c:v>9.7075494338270314</c:v>
                </c:pt>
                <c:pt idx="12">
                  <c:v>3.6909888049525579</c:v>
                </c:pt>
                <c:pt idx="13">
                  <c:v>6.100781647313628</c:v>
                </c:pt>
                <c:pt idx="14">
                  <c:v>11.225831318914326</c:v>
                </c:pt>
                <c:pt idx="15">
                  <c:v>2.3045800447601739</c:v>
                </c:pt>
                <c:pt idx="16">
                  <c:v>4.4694035391669606</c:v>
                </c:pt>
                <c:pt idx="17">
                  <c:v>23.59350550302128</c:v>
                </c:pt>
                <c:pt idx="18">
                  <c:v>18.326762490697615</c:v>
                </c:pt>
                <c:pt idx="19">
                  <c:v>4.3332404527172921</c:v>
                </c:pt>
                <c:pt idx="20">
                  <c:v>1.5223280092797715</c:v>
                </c:pt>
                <c:pt idx="21">
                  <c:v>3.0329934546791688</c:v>
                </c:pt>
                <c:pt idx="22">
                  <c:v>8.4903256068314761</c:v>
                </c:pt>
                <c:pt idx="23">
                  <c:v>1.8407029512758042</c:v>
                </c:pt>
                <c:pt idx="24">
                  <c:v>3.2227036207829571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751160"/>
        <c:axId val="315753120"/>
      </c:barChart>
      <c:lineChart>
        <c:grouping val="standard"/>
        <c:varyColors val="0"/>
        <c:ser>
          <c:idx val="1"/>
          <c:order val="1"/>
          <c:tx>
            <c:strRef>
              <c:f>'IDPP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Dpto'!$N$7:$N$31</c:f>
              <c:strCache>
                <c:ptCount val="25"/>
                <c:pt idx="0">
                  <c:v>Tumbes</c:v>
                </c:pt>
                <c:pt idx="1">
                  <c:v>Madre de Dios</c:v>
                </c:pt>
                <c:pt idx="2">
                  <c:v>Lima</c:v>
                </c:pt>
                <c:pt idx="3">
                  <c:v>Piura</c:v>
                </c:pt>
                <c:pt idx="4">
                  <c:v>Ica</c:v>
                </c:pt>
                <c:pt idx="5">
                  <c:v>Loreto</c:v>
                </c:pt>
                <c:pt idx="6">
                  <c:v>Cusco</c:v>
                </c:pt>
                <c:pt idx="7">
                  <c:v>Moquegua</c:v>
                </c:pt>
                <c:pt idx="8">
                  <c:v>Amazonas</c:v>
                </c:pt>
                <c:pt idx="9">
                  <c:v>Ancash</c:v>
                </c:pt>
                <c:pt idx="10">
                  <c:v>Huancavelica</c:v>
                </c:pt>
                <c:pt idx="11">
                  <c:v>Cajamarca</c:v>
                </c:pt>
                <c:pt idx="12">
                  <c:v>Junín</c:v>
                </c:pt>
                <c:pt idx="13">
                  <c:v>Apurímac</c:v>
                </c:pt>
                <c:pt idx="14">
                  <c:v>La Libertad</c:v>
                </c:pt>
                <c:pt idx="15">
                  <c:v>Ucayali</c:v>
                </c:pt>
                <c:pt idx="16">
                  <c:v>San Martín</c:v>
                </c:pt>
                <c:pt idx="17">
                  <c:v>Arequipa</c:v>
                </c:pt>
                <c:pt idx="18">
                  <c:v>Puno</c:v>
                </c:pt>
                <c:pt idx="19">
                  <c:v>Huánuco</c:v>
                </c:pt>
                <c:pt idx="20">
                  <c:v>Ayacucho</c:v>
                </c:pt>
                <c:pt idx="21">
                  <c:v>Tacna</c:v>
                </c:pt>
                <c:pt idx="22">
                  <c:v>Provincia Constitucional del Callao</c:v>
                </c:pt>
                <c:pt idx="23">
                  <c:v>Pasco</c:v>
                </c:pt>
                <c:pt idx="24">
                  <c:v>Lambayeque</c:v>
                </c:pt>
              </c:strCache>
            </c:strRef>
          </c:cat>
          <c:val>
            <c:numRef>
              <c:f>'IDPP Dpto'!$P$7:$P$31</c:f>
              <c:numCache>
                <c:formatCode>0%</c:formatCode>
                <c:ptCount val="25"/>
                <c:pt idx="0">
                  <c:v>0.83252139603641495</c:v>
                </c:pt>
                <c:pt idx="1">
                  <c:v>0.8060460015158224</c:v>
                </c:pt>
                <c:pt idx="2">
                  <c:v>0.74693255632505107</c:v>
                </c:pt>
                <c:pt idx="3">
                  <c:v>0.70809686472069522</c:v>
                </c:pt>
                <c:pt idx="4">
                  <c:v>0.69712279981867664</c:v>
                </c:pt>
                <c:pt idx="5">
                  <c:v>0.6652941120003053</c:v>
                </c:pt>
                <c:pt idx="6">
                  <c:v>0.63907049265749061</c:v>
                </c:pt>
                <c:pt idx="7">
                  <c:v>0.63642660334627699</c:v>
                </c:pt>
                <c:pt idx="8">
                  <c:v>0.6274681674049255</c:v>
                </c:pt>
                <c:pt idx="9">
                  <c:v>0.61288479054040546</c:v>
                </c:pt>
                <c:pt idx="10">
                  <c:v>0.58291770937206655</c:v>
                </c:pt>
                <c:pt idx="11">
                  <c:v>0.56020015757815111</c:v>
                </c:pt>
                <c:pt idx="12">
                  <c:v>0.55959624121090246</c:v>
                </c:pt>
                <c:pt idx="13">
                  <c:v>0.55427961216606259</c:v>
                </c:pt>
                <c:pt idx="14">
                  <c:v>0.54151892305261906</c:v>
                </c:pt>
                <c:pt idx="15">
                  <c:v>0.51734360743327557</c:v>
                </c:pt>
                <c:pt idx="16">
                  <c:v>0.50389625107156633</c:v>
                </c:pt>
                <c:pt idx="17">
                  <c:v>0.48345318423975303</c:v>
                </c:pt>
                <c:pt idx="18">
                  <c:v>0.46670476573947933</c:v>
                </c:pt>
                <c:pt idx="19">
                  <c:v>0.41490583584115387</c:v>
                </c:pt>
                <c:pt idx="20">
                  <c:v>0.39771247280482891</c:v>
                </c:pt>
                <c:pt idx="21">
                  <c:v>0.3531830213596619</c:v>
                </c:pt>
                <c:pt idx="22">
                  <c:v>0.2624364970328032</c:v>
                </c:pt>
                <c:pt idx="23">
                  <c:v>0.21701870414513721</c:v>
                </c:pt>
                <c:pt idx="24">
                  <c:v>0.20404118609691096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52728"/>
        <c:axId val="315751552"/>
      </c:lineChart>
      <c:catAx>
        <c:axId val="31575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5753120"/>
        <c:crosses val="autoZero"/>
        <c:auto val="1"/>
        <c:lblAlgn val="ctr"/>
        <c:lblOffset val="100"/>
        <c:noMultiLvlLbl val="0"/>
      </c:catAx>
      <c:valAx>
        <c:axId val="3157531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57511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57515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52728"/>
        <c:crosses val="max"/>
        <c:crossBetween val="between"/>
      </c:valAx>
      <c:catAx>
        <c:axId val="315752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7515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Dpto'!$N$7:$N$16</c:f>
              <c:strCache>
                <c:ptCount val="10"/>
                <c:pt idx="0">
                  <c:v>Ica</c:v>
                </c:pt>
                <c:pt idx="1">
                  <c:v>Ancash</c:v>
                </c:pt>
                <c:pt idx="2">
                  <c:v>Loreto</c:v>
                </c:pt>
                <c:pt idx="3">
                  <c:v>Moquegua</c:v>
                </c:pt>
                <c:pt idx="4">
                  <c:v>Huánuco</c:v>
                </c:pt>
                <c:pt idx="5">
                  <c:v>La Libertad</c:v>
                </c:pt>
                <c:pt idx="6">
                  <c:v>Tumbes</c:v>
                </c:pt>
                <c:pt idx="7">
                  <c:v>Lima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Dpto'!$O$7:$O$16</c:f>
              <c:numCache>
                <c:formatCode>#,##0.0</c:formatCode>
                <c:ptCount val="10"/>
                <c:pt idx="0">
                  <c:v>0.60640292437048537</c:v>
                </c:pt>
                <c:pt idx="1">
                  <c:v>1.1295550270727135</c:v>
                </c:pt>
                <c:pt idx="2">
                  <c:v>0.70800771202454915</c:v>
                </c:pt>
                <c:pt idx="3">
                  <c:v>0.62438667018900362</c:v>
                </c:pt>
                <c:pt idx="4">
                  <c:v>0.65464556088173431</c:v>
                </c:pt>
                <c:pt idx="5">
                  <c:v>0.67886070843719715</c:v>
                </c:pt>
                <c:pt idx="6">
                  <c:v>0.56231492365924818</c:v>
                </c:pt>
                <c:pt idx="7">
                  <c:v>51.910689909659666</c:v>
                </c:pt>
                <c:pt idx="8">
                  <c:v>0.57777529767838276</c:v>
                </c:pt>
                <c:pt idx="9">
                  <c:v>0.28185214069444103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751944"/>
        <c:axId val="315753512"/>
      </c:barChart>
      <c:lineChart>
        <c:grouping val="standard"/>
        <c:varyColors val="0"/>
        <c:ser>
          <c:idx val="1"/>
          <c:order val="1"/>
          <c:tx>
            <c:strRef>
              <c:f>'FCL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Dpto'!$N$7:$N$16</c:f>
              <c:strCache>
                <c:ptCount val="10"/>
                <c:pt idx="0">
                  <c:v>Ica</c:v>
                </c:pt>
                <c:pt idx="1">
                  <c:v>Ancash</c:v>
                </c:pt>
                <c:pt idx="2">
                  <c:v>Loreto</c:v>
                </c:pt>
                <c:pt idx="3">
                  <c:v>Moquegua</c:v>
                </c:pt>
                <c:pt idx="4">
                  <c:v>Huánuco</c:v>
                </c:pt>
                <c:pt idx="5">
                  <c:v>La Libertad</c:v>
                </c:pt>
                <c:pt idx="6">
                  <c:v>Tumbes</c:v>
                </c:pt>
                <c:pt idx="7">
                  <c:v>Lima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Dpto'!$P$7:$P$16</c:f>
              <c:numCache>
                <c:formatCode>0%</c:formatCode>
                <c:ptCount val="10"/>
                <c:pt idx="0">
                  <c:v>0.8506858823445449</c:v>
                </c:pt>
                <c:pt idx="1">
                  <c:v>0.8486941319155159</c:v>
                </c:pt>
                <c:pt idx="2">
                  <c:v>0.83276899971717844</c:v>
                </c:pt>
                <c:pt idx="3">
                  <c:v>0.82971444428808816</c:v>
                </c:pt>
                <c:pt idx="4">
                  <c:v>0.8211779946660186</c:v>
                </c:pt>
                <c:pt idx="5">
                  <c:v>0.8094491378458718</c:v>
                </c:pt>
                <c:pt idx="6">
                  <c:v>0.77391911384862555</c:v>
                </c:pt>
                <c:pt idx="7">
                  <c:v>0.75861546362866683</c:v>
                </c:pt>
                <c:pt idx="8">
                  <c:v>0.64150354260816311</c:v>
                </c:pt>
                <c:pt idx="9">
                  <c:v>0.5823391336662006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43712"/>
        <c:axId val="315749984"/>
      </c:lineChart>
      <c:catAx>
        <c:axId val="31575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5753512"/>
        <c:crosses val="autoZero"/>
        <c:auto val="1"/>
        <c:lblAlgn val="ctr"/>
        <c:lblOffset val="100"/>
        <c:noMultiLvlLbl val="0"/>
      </c:catAx>
      <c:valAx>
        <c:axId val="3157535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57519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57499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43712"/>
        <c:crosses val="max"/>
        <c:crossBetween val="between"/>
      </c:valAx>
      <c:catAx>
        <c:axId val="31574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7499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Dpto'!$N$7:$N$31</c:f>
              <c:strCache>
                <c:ptCount val="25"/>
                <c:pt idx="0">
                  <c:v>Cusco</c:v>
                </c:pt>
                <c:pt idx="1">
                  <c:v>Ica</c:v>
                </c:pt>
                <c:pt idx="2">
                  <c:v>Provincia Constitucional del Callao</c:v>
                </c:pt>
                <c:pt idx="3">
                  <c:v>San Martín</c:v>
                </c:pt>
                <c:pt idx="4">
                  <c:v>Ucayali</c:v>
                </c:pt>
                <c:pt idx="5">
                  <c:v>Arequipa</c:v>
                </c:pt>
                <c:pt idx="6">
                  <c:v>Madre de Dios</c:v>
                </c:pt>
                <c:pt idx="7">
                  <c:v>Ayacucho</c:v>
                </c:pt>
                <c:pt idx="8">
                  <c:v>Piura</c:v>
                </c:pt>
                <c:pt idx="9">
                  <c:v>Moquegua</c:v>
                </c:pt>
                <c:pt idx="10">
                  <c:v>Huancavelica</c:v>
                </c:pt>
                <c:pt idx="11">
                  <c:v>Amazonas</c:v>
                </c:pt>
                <c:pt idx="12">
                  <c:v>Apurímac</c:v>
                </c:pt>
                <c:pt idx="13">
                  <c:v>La Libertad</c:v>
                </c:pt>
                <c:pt idx="14">
                  <c:v>Huánuco</c:v>
                </c:pt>
                <c:pt idx="15">
                  <c:v>Cajamarca</c:v>
                </c:pt>
                <c:pt idx="16">
                  <c:v>Junín</c:v>
                </c:pt>
                <c:pt idx="17">
                  <c:v>Lima</c:v>
                </c:pt>
                <c:pt idx="18">
                  <c:v>Lambayeque</c:v>
                </c:pt>
                <c:pt idx="19">
                  <c:v>Tacna</c:v>
                </c:pt>
                <c:pt idx="20">
                  <c:v>Ancash</c:v>
                </c:pt>
                <c:pt idx="21">
                  <c:v>Pasco</c:v>
                </c:pt>
                <c:pt idx="22">
                  <c:v>Tumbes</c:v>
                </c:pt>
                <c:pt idx="23">
                  <c:v>Loreto</c:v>
                </c:pt>
                <c:pt idx="24">
                  <c:v>Puno</c:v>
                </c:pt>
              </c:strCache>
            </c:strRef>
          </c:cat>
          <c:val>
            <c:numRef>
              <c:f>'RMEU Dpto'!$O$7:$O$31</c:f>
              <c:numCache>
                <c:formatCode>#,##0.0</c:formatCode>
                <c:ptCount val="25"/>
                <c:pt idx="0">
                  <c:v>1.9919513480952502</c:v>
                </c:pt>
                <c:pt idx="1">
                  <c:v>1.9410245265661956</c:v>
                </c:pt>
                <c:pt idx="2">
                  <c:v>22.665179045523832</c:v>
                </c:pt>
                <c:pt idx="3">
                  <c:v>2.2286221386401999</c:v>
                </c:pt>
                <c:pt idx="4">
                  <c:v>2.0410508964721323</c:v>
                </c:pt>
                <c:pt idx="5">
                  <c:v>4.9575750436252868</c:v>
                </c:pt>
                <c:pt idx="6">
                  <c:v>1.7146892683171422</c:v>
                </c:pt>
                <c:pt idx="7">
                  <c:v>3.776389064802895</c:v>
                </c:pt>
                <c:pt idx="8">
                  <c:v>2.3130905241475204</c:v>
                </c:pt>
                <c:pt idx="9">
                  <c:v>0.45326634313930703</c:v>
                </c:pt>
                <c:pt idx="10">
                  <c:v>0.90749838962968787</c:v>
                </c:pt>
                <c:pt idx="11">
                  <c:v>2.1156472019378443</c:v>
                </c:pt>
                <c:pt idx="12">
                  <c:v>0.25945748976274036</c:v>
                </c:pt>
                <c:pt idx="13">
                  <c:v>8.4202654240760619</c:v>
                </c:pt>
                <c:pt idx="14">
                  <c:v>5.2298158214116937</c:v>
                </c:pt>
                <c:pt idx="15">
                  <c:v>4.5310099649784412</c:v>
                </c:pt>
                <c:pt idx="16">
                  <c:v>1.5655086763527801</c:v>
                </c:pt>
                <c:pt idx="17">
                  <c:v>145.88292231009689</c:v>
                </c:pt>
                <c:pt idx="18">
                  <c:v>4.7162917188063602</c:v>
                </c:pt>
                <c:pt idx="19">
                  <c:v>1.0370989223862714</c:v>
                </c:pt>
                <c:pt idx="20">
                  <c:v>1.0508546220732877</c:v>
                </c:pt>
                <c:pt idx="21">
                  <c:v>1.3056200042791664E-3</c:v>
                </c:pt>
                <c:pt idx="22">
                  <c:v>1.1010172294457101</c:v>
                </c:pt>
                <c:pt idx="23">
                  <c:v>4.4765868722974247</c:v>
                </c:pt>
                <c:pt idx="24">
                  <c:v>4.9445900039162115E-3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749200"/>
        <c:axId val="315748024"/>
      </c:barChart>
      <c:lineChart>
        <c:grouping val="standard"/>
        <c:varyColors val="0"/>
        <c:ser>
          <c:idx val="1"/>
          <c:order val="1"/>
          <c:tx>
            <c:strRef>
              <c:f>'RMEU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Dpto'!$N$7:$N$31</c:f>
              <c:strCache>
                <c:ptCount val="25"/>
                <c:pt idx="0">
                  <c:v>Cusco</c:v>
                </c:pt>
                <c:pt idx="1">
                  <c:v>Ica</c:v>
                </c:pt>
                <c:pt idx="2">
                  <c:v>Provincia Constitucional del Callao</c:v>
                </c:pt>
                <c:pt idx="3">
                  <c:v>San Martín</c:v>
                </c:pt>
                <c:pt idx="4">
                  <c:v>Ucayali</c:v>
                </c:pt>
                <c:pt idx="5">
                  <c:v>Arequipa</c:v>
                </c:pt>
                <c:pt idx="6">
                  <c:v>Madre de Dios</c:v>
                </c:pt>
                <c:pt idx="7">
                  <c:v>Ayacucho</c:v>
                </c:pt>
                <c:pt idx="8">
                  <c:v>Piura</c:v>
                </c:pt>
                <c:pt idx="9">
                  <c:v>Moquegua</c:v>
                </c:pt>
                <c:pt idx="10">
                  <c:v>Huancavelica</c:v>
                </c:pt>
                <c:pt idx="11">
                  <c:v>Amazonas</c:v>
                </c:pt>
                <c:pt idx="12">
                  <c:v>Apurímac</c:v>
                </c:pt>
                <c:pt idx="13">
                  <c:v>La Libertad</c:v>
                </c:pt>
                <c:pt idx="14">
                  <c:v>Huánuco</c:v>
                </c:pt>
                <c:pt idx="15">
                  <c:v>Cajamarca</c:v>
                </c:pt>
                <c:pt idx="16">
                  <c:v>Junín</c:v>
                </c:pt>
                <c:pt idx="17">
                  <c:v>Lima</c:v>
                </c:pt>
                <c:pt idx="18">
                  <c:v>Lambayeque</c:v>
                </c:pt>
                <c:pt idx="19">
                  <c:v>Tacna</c:v>
                </c:pt>
                <c:pt idx="20">
                  <c:v>Ancash</c:v>
                </c:pt>
                <c:pt idx="21">
                  <c:v>Pasco</c:v>
                </c:pt>
                <c:pt idx="22">
                  <c:v>Tumbes</c:v>
                </c:pt>
                <c:pt idx="23">
                  <c:v>Loreto</c:v>
                </c:pt>
                <c:pt idx="24">
                  <c:v>Puno</c:v>
                </c:pt>
              </c:strCache>
            </c:strRef>
          </c:cat>
          <c:val>
            <c:numRef>
              <c:f>'RMEU Dpto'!$P$7:$P$31</c:f>
              <c:numCache>
                <c:formatCode>0%</c:formatCode>
                <c:ptCount val="25"/>
                <c:pt idx="0">
                  <c:v>0.95105905690797565</c:v>
                </c:pt>
                <c:pt idx="1">
                  <c:v>0.93212189107719245</c:v>
                </c:pt>
                <c:pt idx="2">
                  <c:v>0.92675704717312835</c:v>
                </c:pt>
                <c:pt idx="3">
                  <c:v>0.91224475171405417</c:v>
                </c:pt>
                <c:pt idx="4">
                  <c:v>0.90101444212534021</c:v>
                </c:pt>
                <c:pt idx="5">
                  <c:v>0.89526587027740401</c:v>
                </c:pt>
                <c:pt idx="6">
                  <c:v>0.89285666887819815</c:v>
                </c:pt>
                <c:pt idx="7">
                  <c:v>0.88909559024894802</c:v>
                </c:pt>
                <c:pt idx="8">
                  <c:v>0.88507572176861316</c:v>
                </c:pt>
                <c:pt idx="9">
                  <c:v>0.88429617467035326</c:v>
                </c:pt>
                <c:pt idx="10">
                  <c:v>0.85733081940158495</c:v>
                </c:pt>
                <c:pt idx="11">
                  <c:v>0.84990736310346837</c:v>
                </c:pt>
                <c:pt idx="12">
                  <c:v>0.8483827070384482</c:v>
                </c:pt>
                <c:pt idx="13">
                  <c:v>0.84230989545643786</c:v>
                </c:pt>
                <c:pt idx="14">
                  <c:v>0.832385921934363</c:v>
                </c:pt>
                <c:pt idx="15">
                  <c:v>0.83190932868836809</c:v>
                </c:pt>
                <c:pt idx="16">
                  <c:v>0.82166338616484003</c:v>
                </c:pt>
                <c:pt idx="17">
                  <c:v>0.8190340641733298</c:v>
                </c:pt>
                <c:pt idx="18">
                  <c:v>0.80346985493059242</c:v>
                </c:pt>
                <c:pt idx="19">
                  <c:v>0.80244604501182404</c:v>
                </c:pt>
                <c:pt idx="20">
                  <c:v>0.72748776535051474</c:v>
                </c:pt>
                <c:pt idx="21">
                  <c:v>0.65281000213958318</c:v>
                </c:pt>
                <c:pt idx="22">
                  <c:v>0.59287773256393794</c:v>
                </c:pt>
                <c:pt idx="23">
                  <c:v>0.4549011225111298</c:v>
                </c:pt>
                <c:pt idx="24">
                  <c:v>3.8479000193898966E-2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46064"/>
        <c:axId val="315739008"/>
      </c:lineChart>
      <c:catAx>
        <c:axId val="31574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5748024"/>
        <c:crosses val="autoZero"/>
        <c:auto val="1"/>
        <c:lblAlgn val="ctr"/>
        <c:lblOffset val="100"/>
        <c:noMultiLvlLbl val="0"/>
      </c:catAx>
      <c:valAx>
        <c:axId val="315748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57492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5739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46064"/>
        <c:crosses val="max"/>
        <c:crossBetween val="between"/>
      </c:valAx>
      <c:catAx>
        <c:axId val="31574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739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Dpto'!$N$7:$N$31</c:f>
              <c:strCache>
                <c:ptCount val="25"/>
                <c:pt idx="0">
                  <c:v>Tumbes</c:v>
                </c:pt>
                <c:pt idx="1">
                  <c:v>Pasco</c:v>
                </c:pt>
                <c:pt idx="2">
                  <c:v>Cajamarca</c:v>
                </c:pt>
                <c:pt idx="3">
                  <c:v>Lambayeque</c:v>
                </c:pt>
                <c:pt idx="4">
                  <c:v>Madre de Dios</c:v>
                </c:pt>
                <c:pt idx="5">
                  <c:v>Ancash</c:v>
                </c:pt>
                <c:pt idx="6">
                  <c:v>San Martín</c:v>
                </c:pt>
                <c:pt idx="7">
                  <c:v>Piura</c:v>
                </c:pt>
                <c:pt idx="8">
                  <c:v>Ica</c:v>
                </c:pt>
                <c:pt idx="9">
                  <c:v>Loreto</c:v>
                </c:pt>
                <c:pt idx="10">
                  <c:v>Huánuco</c:v>
                </c:pt>
                <c:pt idx="11">
                  <c:v>Arequipa</c:v>
                </c:pt>
                <c:pt idx="12">
                  <c:v>Ucayali</c:v>
                </c:pt>
                <c:pt idx="13">
                  <c:v>Cusco</c:v>
                </c:pt>
                <c:pt idx="14">
                  <c:v>Moquegua</c:v>
                </c:pt>
                <c:pt idx="15">
                  <c:v>La Libertad</c:v>
                </c:pt>
                <c:pt idx="16">
                  <c:v>Amazonas</c:v>
                </c:pt>
                <c:pt idx="17">
                  <c:v>Puno</c:v>
                </c:pt>
                <c:pt idx="18">
                  <c:v>Ayacucho</c:v>
                </c:pt>
                <c:pt idx="19">
                  <c:v>Provincia Constitucional del Callao</c:v>
                </c:pt>
                <c:pt idx="20">
                  <c:v>Tacna</c:v>
                </c:pt>
                <c:pt idx="21">
                  <c:v>Apurímac</c:v>
                </c:pt>
                <c:pt idx="22">
                  <c:v>Lima</c:v>
                </c:pt>
                <c:pt idx="23">
                  <c:v>Junín</c:v>
                </c:pt>
                <c:pt idx="24">
                  <c:v>Huancavelica</c:v>
                </c:pt>
              </c:strCache>
            </c:strRef>
          </c:cat>
          <c:val>
            <c:numRef>
              <c:f>'INJD Dpto'!$O$7:$O$31</c:f>
              <c:numCache>
                <c:formatCode>#,##0.0</c:formatCode>
                <c:ptCount val="25"/>
                <c:pt idx="0">
                  <c:v>2.4911717694241355</c:v>
                </c:pt>
                <c:pt idx="1">
                  <c:v>1.3187774112733439</c:v>
                </c:pt>
                <c:pt idx="2">
                  <c:v>2.7626481729945898</c:v>
                </c:pt>
                <c:pt idx="3">
                  <c:v>2.565766999311577</c:v>
                </c:pt>
                <c:pt idx="4">
                  <c:v>0.29794180625271582</c:v>
                </c:pt>
                <c:pt idx="5">
                  <c:v>4.296161220945514</c:v>
                </c:pt>
                <c:pt idx="6">
                  <c:v>1.5741891617426158</c:v>
                </c:pt>
                <c:pt idx="7">
                  <c:v>4.8168854898948581</c:v>
                </c:pt>
                <c:pt idx="8">
                  <c:v>2.7964904563207695</c:v>
                </c:pt>
                <c:pt idx="9">
                  <c:v>2.8162455564095121</c:v>
                </c:pt>
                <c:pt idx="10">
                  <c:v>0.70205857204191469</c:v>
                </c:pt>
                <c:pt idx="11">
                  <c:v>5.260786910809724</c:v>
                </c:pt>
                <c:pt idx="12">
                  <c:v>1.538599788837947</c:v>
                </c:pt>
                <c:pt idx="13">
                  <c:v>2.863587496118345</c:v>
                </c:pt>
                <c:pt idx="14">
                  <c:v>0.94321149808983318</c:v>
                </c:pt>
                <c:pt idx="15">
                  <c:v>3.9684809899875462</c:v>
                </c:pt>
                <c:pt idx="16">
                  <c:v>0.44417666126984234</c:v>
                </c:pt>
                <c:pt idx="17">
                  <c:v>1.8962331237529659</c:v>
                </c:pt>
                <c:pt idx="18">
                  <c:v>1.1980209828981347</c:v>
                </c:pt>
                <c:pt idx="19">
                  <c:v>4.573759951387049</c:v>
                </c:pt>
                <c:pt idx="20">
                  <c:v>0.93545318889346807</c:v>
                </c:pt>
                <c:pt idx="21">
                  <c:v>0.76392960536558141</c:v>
                </c:pt>
                <c:pt idx="22">
                  <c:v>51.835675800794199</c:v>
                </c:pt>
                <c:pt idx="23">
                  <c:v>2.7829218660708754</c:v>
                </c:pt>
                <c:pt idx="24">
                  <c:v>0.61157012847961967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742536"/>
        <c:axId val="315743320"/>
      </c:barChart>
      <c:lineChart>
        <c:grouping val="standard"/>
        <c:varyColors val="0"/>
        <c:ser>
          <c:idx val="1"/>
          <c:order val="1"/>
          <c:tx>
            <c:strRef>
              <c:f>'INJD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Dpto'!$N$7:$N$31</c:f>
              <c:strCache>
                <c:ptCount val="25"/>
                <c:pt idx="0">
                  <c:v>Tumbes</c:v>
                </c:pt>
                <c:pt idx="1">
                  <c:v>Pasco</c:v>
                </c:pt>
                <c:pt idx="2">
                  <c:v>Cajamarca</c:v>
                </c:pt>
                <c:pt idx="3">
                  <c:v>Lambayeque</c:v>
                </c:pt>
                <c:pt idx="4">
                  <c:v>Madre de Dios</c:v>
                </c:pt>
                <c:pt idx="5">
                  <c:v>Ancash</c:v>
                </c:pt>
                <c:pt idx="6">
                  <c:v>San Martín</c:v>
                </c:pt>
                <c:pt idx="7">
                  <c:v>Piura</c:v>
                </c:pt>
                <c:pt idx="8">
                  <c:v>Ica</c:v>
                </c:pt>
                <c:pt idx="9">
                  <c:v>Loreto</c:v>
                </c:pt>
                <c:pt idx="10">
                  <c:v>Huánuco</c:v>
                </c:pt>
                <c:pt idx="11">
                  <c:v>Arequipa</c:v>
                </c:pt>
                <c:pt idx="12">
                  <c:v>Ucayali</c:v>
                </c:pt>
                <c:pt idx="13">
                  <c:v>Cusco</c:v>
                </c:pt>
                <c:pt idx="14">
                  <c:v>Moquegua</c:v>
                </c:pt>
                <c:pt idx="15">
                  <c:v>La Libertad</c:v>
                </c:pt>
                <c:pt idx="16">
                  <c:v>Amazonas</c:v>
                </c:pt>
                <c:pt idx="17">
                  <c:v>Puno</c:v>
                </c:pt>
                <c:pt idx="18">
                  <c:v>Ayacucho</c:v>
                </c:pt>
                <c:pt idx="19">
                  <c:v>Provincia Constitucional del Callao</c:v>
                </c:pt>
                <c:pt idx="20">
                  <c:v>Tacna</c:v>
                </c:pt>
                <c:pt idx="21">
                  <c:v>Apurímac</c:v>
                </c:pt>
                <c:pt idx="22">
                  <c:v>Lima</c:v>
                </c:pt>
                <c:pt idx="23">
                  <c:v>Junín</c:v>
                </c:pt>
                <c:pt idx="24">
                  <c:v>Huancavelica</c:v>
                </c:pt>
              </c:strCache>
            </c:strRef>
          </c:cat>
          <c:val>
            <c:numRef>
              <c:f>'INJD Dpto'!$P$7:$P$31</c:f>
              <c:numCache>
                <c:formatCode>0%</c:formatCode>
                <c:ptCount val="25"/>
                <c:pt idx="0">
                  <c:v>0.96726654390261657</c:v>
                </c:pt>
                <c:pt idx="1">
                  <c:v>0.9236520117674103</c:v>
                </c:pt>
                <c:pt idx="2">
                  <c:v>0.91570836161615754</c:v>
                </c:pt>
                <c:pt idx="3">
                  <c:v>0.91170575144970356</c:v>
                </c:pt>
                <c:pt idx="4">
                  <c:v>0.89962892495301938</c:v>
                </c:pt>
                <c:pt idx="5">
                  <c:v>0.8961679870072019</c:v>
                </c:pt>
                <c:pt idx="6">
                  <c:v>0.89147518114344049</c:v>
                </c:pt>
                <c:pt idx="7">
                  <c:v>0.88536151986106992</c:v>
                </c:pt>
                <c:pt idx="8">
                  <c:v>0.87920432014803307</c:v>
                </c:pt>
                <c:pt idx="9">
                  <c:v>0.87590496526061712</c:v>
                </c:pt>
                <c:pt idx="10">
                  <c:v>0.87524178973498679</c:v>
                </c:pt>
                <c:pt idx="11">
                  <c:v>0.84603486281003104</c:v>
                </c:pt>
                <c:pt idx="12">
                  <c:v>0.84573859431143539</c:v>
                </c:pt>
                <c:pt idx="13">
                  <c:v>0.84461118430966098</c:v>
                </c:pt>
                <c:pt idx="14">
                  <c:v>0.82886464686669181</c:v>
                </c:pt>
                <c:pt idx="15">
                  <c:v>0.82711357135273089</c:v>
                </c:pt>
                <c:pt idx="16">
                  <c:v>0.82541693228668911</c:v>
                </c:pt>
                <c:pt idx="17">
                  <c:v>0.81141468923042148</c:v>
                </c:pt>
                <c:pt idx="18">
                  <c:v>0.80057802518511201</c:v>
                </c:pt>
                <c:pt idx="19">
                  <c:v>0.79744732873153523</c:v>
                </c:pt>
                <c:pt idx="20">
                  <c:v>0.7887024743087383</c:v>
                </c:pt>
                <c:pt idx="21">
                  <c:v>0.77886035843681523</c:v>
                </c:pt>
                <c:pt idx="22">
                  <c:v>0.77123419222315948</c:v>
                </c:pt>
                <c:pt idx="23">
                  <c:v>0.75602538069130187</c:v>
                </c:pt>
                <c:pt idx="24">
                  <c:v>0.68369365593819587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44104"/>
        <c:axId val="315750376"/>
      </c:lineChart>
      <c:catAx>
        <c:axId val="31574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5743320"/>
        <c:crosses val="autoZero"/>
        <c:auto val="1"/>
        <c:lblAlgn val="ctr"/>
        <c:lblOffset val="100"/>
        <c:noMultiLvlLbl val="0"/>
      </c:catAx>
      <c:valAx>
        <c:axId val="315743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5742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57503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44104"/>
        <c:crosses val="max"/>
        <c:crossBetween val="between"/>
      </c:valAx>
      <c:catAx>
        <c:axId val="315744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7503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Dpto'!$N$7:$N$31</c:f>
              <c:strCache>
                <c:ptCount val="25"/>
                <c:pt idx="0">
                  <c:v>Loreto</c:v>
                </c:pt>
                <c:pt idx="1">
                  <c:v>Pasco</c:v>
                </c:pt>
                <c:pt idx="2">
                  <c:v>San Martín</c:v>
                </c:pt>
                <c:pt idx="3">
                  <c:v>Ayacucho</c:v>
                </c:pt>
                <c:pt idx="4">
                  <c:v>Tacna</c:v>
                </c:pt>
                <c:pt idx="5">
                  <c:v>Cajamarca</c:v>
                </c:pt>
                <c:pt idx="6">
                  <c:v>Ancash</c:v>
                </c:pt>
                <c:pt idx="7">
                  <c:v>Amazonas</c:v>
                </c:pt>
                <c:pt idx="8">
                  <c:v>Tumbes</c:v>
                </c:pt>
                <c:pt idx="9">
                  <c:v>Cusco</c:v>
                </c:pt>
                <c:pt idx="10">
                  <c:v>Puno</c:v>
                </c:pt>
                <c:pt idx="11">
                  <c:v>Huancavelica</c:v>
                </c:pt>
                <c:pt idx="12">
                  <c:v>Ica</c:v>
                </c:pt>
                <c:pt idx="13">
                  <c:v>Piura</c:v>
                </c:pt>
                <c:pt idx="14">
                  <c:v>La Libertad</c:v>
                </c:pt>
                <c:pt idx="15">
                  <c:v>Ucayali</c:v>
                </c:pt>
                <c:pt idx="16">
                  <c:v>Madre de Dios</c:v>
                </c:pt>
                <c:pt idx="17">
                  <c:v>Apurímac</c:v>
                </c:pt>
                <c:pt idx="18">
                  <c:v>Moquegua</c:v>
                </c:pt>
                <c:pt idx="19">
                  <c:v>Lima</c:v>
                </c:pt>
                <c:pt idx="20">
                  <c:v>Huánuco</c:v>
                </c:pt>
                <c:pt idx="21">
                  <c:v>Junín</c:v>
                </c:pt>
                <c:pt idx="22">
                  <c:v>Lambayeque</c:v>
                </c:pt>
                <c:pt idx="23">
                  <c:v>Arequipa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'CDNU Dpto'!$O$7:$O$31</c:f>
              <c:numCache>
                <c:formatCode>#,##0.0</c:formatCode>
                <c:ptCount val="25"/>
                <c:pt idx="0">
                  <c:v>3.8674127277188681</c:v>
                </c:pt>
                <c:pt idx="1">
                  <c:v>1.2794391678279149</c:v>
                </c:pt>
                <c:pt idx="2">
                  <c:v>6.3179658503385552</c:v>
                </c:pt>
                <c:pt idx="3">
                  <c:v>3.5341317203703415</c:v>
                </c:pt>
                <c:pt idx="4">
                  <c:v>0.93739477031705387</c:v>
                </c:pt>
                <c:pt idx="5">
                  <c:v>9.7138168287166575</c:v>
                </c:pt>
                <c:pt idx="6">
                  <c:v>5.9294144748508266</c:v>
                </c:pt>
                <c:pt idx="7">
                  <c:v>7.0274570498651485</c:v>
                </c:pt>
                <c:pt idx="8">
                  <c:v>4.6338168362695304</c:v>
                </c:pt>
                <c:pt idx="9">
                  <c:v>4.7153169407603759</c:v>
                </c:pt>
                <c:pt idx="10">
                  <c:v>5.044590322685429</c:v>
                </c:pt>
                <c:pt idx="11">
                  <c:v>1.1021961771038149</c:v>
                </c:pt>
                <c:pt idx="12">
                  <c:v>3.4998402535043311</c:v>
                </c:pt>
                <c:pt idx="13">
                  <c:v>2.3816396665280353</c:v>
                </c:pt>
                <c:pt idx="14">
                  <c:v>4.4984376950844158</c:v>
                </c:pt>
                <c:pt idx="15">
                  <c:v>1.904507436408492</c:v>
                </c:pt>
                <c:pt idx="16">
                  <c:v>3.6703237878915917</c:v>
                </c:pt>
                <c:pt idx="17">
                  <c:v>3.3686971046200456</c:v>
                </c:pt>
                <c:pt idx="18">
                  <c:v>1.3852351918340586</c:v>
                </c:pt>
                <c:pt idx="19">
                  <c:v>13.085940502935268</c:v>
                </c:pt>
                <c:pt idx="20">
                  <c:v>2.658533969485303</c:v>
                </c:pt>
                <c:pt idx="21">
                  <c:v>3.3724530624456146</c:v>
                </c:pt>
                <c:pt idx="22">
                  <c:v>2.1079795561578472</c:v>
                </c:pt>
                <c:pt idx="23">
                  <c:v>6.8392777296277174</c:v>
                </c:pt>
                <c:pt idx="24">
                  <c:v>0.61411531754893733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741752"/>
        <c:axId val="315744496"/>
      </c:barChart>
      <c:lineChart>
        <c:grouping val="standard"/>
        <c:varyColors val="0"/>
        <c:ser>
          <c:idx val="1"/>
          <c:order val="1"/>
          <c:tx>
            <c:strRef>
              <c:f>'CDNU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Dpto'!$N$7:$N$31</c:f>
              <c:strCache>
                <c:ptCount val="25"/>
                <c:pt idx="0">
                  <c:v>Loreto</c:v>
                </c:pt>
                <c:pt idx="1">
                  <c:v>Pasco</c:v>
                </c:pt>
                <c:pt idx="2">
                  <c:v>San Martín</c:v>
                </c:pt>
                <c:pt idx="3">
                  <c:v>Ayacucho</c:v>
                </c:pt>
                <c:pt idx="4">
                  <c:v>Tacna</c:v>
                </c:pt>
                <c:pt idx="5">
                  <c:v>Cajamarca</c:v>
                </c:pt>
                <c:pt idx="6">
                  <c:v>Ancash</c:v>
                </c:pt>
                <c:pt idx="7">
                  <c:v>Amazonas</c:v>
                </c:pt>
                <c:pt idx="8">
                  <c:v>Tumbes</c:v>
                </c:pt>
                <c:pt idx="9">
                  <c:v>Cusco</c:v>
                </c:pt>
                <c:pt idx="10">
                  <c:v>Puno</c:v>
                </c:pt>
                <c:pt idx="11">
                  <c:v>Huancavelica</c:v>
                </c:pt>
                <c:pt idx="12">
                  <c:v>Ica</c:v>
                </c:pt>
                <c:pt idx="13">
                  <c:v>Piura</c:v>
                </c:pt>
                <c:pt idx="14">
                  <c:v>La Libertad</c:v>
                </c:pt>
                <c:pt idx="15">
                  <c:v>Ucayali</c:v>
                </c:pt>
                <c:pt idx="16">
                  <c:v>Madre de Dios</c:v>
                </c:pt>
                <c:pt idx="17">
                  <c:v>Apurímac</c:v>
                </c:pt>
                <c:pt idx="18">
                  <c:v>Moquegua</c:v>
                </c:pt>
                <c:pt idx="19">
                  <c:v>Lima</c:v>
                </c:pt>
                <c:pt idx="20">
                  <c:v>Huánuco</c:v>
                </c:pt>
                <c:pt idx="21">
                  <c:v>Junín</c:v>
                </c:pt>
                <c:pt idx="22">
                  <c:v>Lambayeque</c:v>
                </c:pt>
                <c:pt idx="23">
                  <c:v>Arequipa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'CDNU Dpto'!$P$7:$P$31</c:f>
              <c:numCache>
                <c:formatCode>0%</c:formatCode>
                <c:ptCount val="25"/>
                <c:pt idx="0">
                  <c:v>0.95400417667615411</c:v>
                </c:pt>
                <c:pt idx="1">
                  <c:v>0.95303299224719007</c:v>
                </c:pt>
                <c:pt idx="2">
                  <c:v>0.94566920682630107</c:v>
                </c:pt>
                <c:pt idx="3">
                  <c:v>0.9229459525785223</c:v>
                </c:pt>
                <c:pt idx="4">
                  <c:v>0.90938745546368327</c:v>
                </c:pt>
                <c:pt idx="5">
                  <c:v>0.89441668032164778</c:v>
                </c:pt>
                <c:pt idx="6">
                  <c:v>0.88908205506058002</c:v>
                </c:pt>
                <c:pt idx="7">
                  <c:v>0.88782442583404175</c:v>
                </c:pt>
                <c:pt idx="8">
                  <c:v>0.88248284885056172</c:v>
                </c:pt>
                <c:pt idx="9">
                  <c:v>0.87538736596666555</c:v>
                </c:pt>
                <c:pt idx="10">
                  <c:v>0.87114372287564479</c:v>
                </c:pt>
                <c:pt idx="11">
                  <c:v>0.87002689112613296</c:v>
                </c:pt>
                <c:pt idx="12">
                  <c:v>0.8624453347350759</c:v>
                </c:pt>
                <c:pt idx="13">
                  <c:v>0.84643383721703447</c:v>
                </c:pt>
                <c:pt idx="14">
                  <c:v>0.84366118110533173</c:v>
                </c:pt>
                <c:pt idx="15">
                  <c:v>0.82544905918179745</c:v>
                </c:pt>
                <c:pt idx="16">
                  <c:v>0.82180271665613391</c:v>
                </c:pt>
                <c:pt idx="17">
                  <c:v>0.81607141584770659</c:v>
                </c:pt>
                <c:pt idx="18">
                  <c:v>0.81295482782900363</c:v>
                </c:pt>
                <c:pt idx="19">
                  <c:v>0.80586892154992751</c:v>
                </c:pt>
                <c:pt idx="20">
                  <c:v>0.78913186793016266</c:v>
                </c:pt>
                <c:pt idx="21">
                  <c:v>0.78875300038932172</c:v>
                </c:pt>
                <c:pt idx="22">
                  <c:v>0.77333237808903876</c:v>
                </c:pt>
                <c:pt idx="23">
                  <c:v>0.69904289792749907</c:v>
                </c:pt>
                <c:pt idx="24">
                  <c:v>0.64000212343774732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48416"/>
        <c:axId val="315744888"/>
      </c:lineChart>
      <c:catAx>
        <c:axId val="315741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5744496"/>
        <c:crosses val="autoZero"/>
        <c:auto val="1"/>
        <c:lblAlgn val="ctr"/>
        <c:lblOffset val="100"/>
        <c:noMultiLvlLbl val="0"/>
      </c:catAx>
      <c:valAx>
        <c:axId val="3157444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5741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57448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48416"/>
        <c:crosses val="max"/>
        <c:crossBetween val="between"/>
      </c:valAx>
      <c:catAx>
        <c:axId val="31574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7448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Dpto'!$N$7:$N$31</c:f>
              <c:strCache>
                <c:ptCount val="25"/>
                <c:pt idx="0">
                  <c:v>Tumbes</c:v>
                </c:pt>
                <c:pt idx="1">
                  <c:v>Ucayali</c:v>
                </c:pt>
                <c:pt idx="2">
                  <c:v>Cusco</c:v>
                </c:pt>
                <c:pt idx="3">
                  <c:v>Piura</c:v>
                </c:pt>
                <c:pt idx="4">
                  <c:v>Junín</c:v>
                </c:pt>
                <c:pt idx="5">
                  <c:v>Loreto</c:v>
                </c:pt>
                <c:pt idx="6">
                  <c:v>Madre de Dios</c:v>
                </c:pt>
                <c:pt idx="7">
                  <c:v>La Libertad</c:v>
                </c:pt>
                <c:pt idx="8">
                  <c:v>Huancavelica</c:v>
                </c:pt>
                <c:pt idx="9">
                  <c:v>Ancash</c:v>
                </c:pt>
                <c:pt idx="10">
                  <c:v>Provincia Constitucional del Callao</c:v>
                </c:pt>
                <c:pt idx="11">
                  <c:v>Arequipa</c:v>
                </c:pt>
                <c:pt idx="12">
                  <c:v>Ayacucho</c:v>
                </c:pt>
                <c:pt idx="13">
                  <c:v>San Martín</c:v>
                </c:pt>
                <c:pt idx="14">
                  <c:v>Lambayeque</c:v>
                </c:pt>
                <c:pt idx="15">
                  <c:v>Huánuco</c:v>
                </c:pt>
                <c:pt idx="16">
                  <c:v>Lima</c:v>
                </c:pt>
                <c:pt idx="17">
                  <c:v>Amazonas</c:v>
                </c:pt>
                <c:pt idx="18">
                  <c:v>Apurímac</c:v>
                </c:pt>
                <c:pt idx="19">
                  <c:v>Puno</c:v>
                </c:pt>
                <c:pt idx="20">
                  <c:v>Ica</c:v>
                </c:pt>
                <c:pt idx="21">
                  <c:v>Cajamarca</c:v>
                </c:pt>
                <c:pt idx="22">
                  <c:v>Moquegua</c:v>
                </c:pt>
                <c:pt idx="23">
                  <c:v>Pasco</c:v>
                </c:pt>
                <c:pt idx="24">
                  <c:v>Tacna</c:v>
                </c:pt>
              </c:strCache>
            </c:strRef>
          </c:cat>
          <c:val>
            <c:numRef>
              <c:f>'MIB Dpto'!$O$7:$O$31</c:f>
              <c:numCache>
                <c:formatCode>#,##0.0</c:formatCode>
                <c:ptCount val="25"/>
                <c:pt idx="0">
                  <c:v>9.9101359121593866</c:v>
                </c:pt>
                <c:pt idx="1">
                  <c:v>45.06382551586303</c:v>
                </c:pt>
                <c:pt idx="2">
                  <c:v>89.134424516219099</c:v>
                </c:pt>
                <c:pt idx="3">
                  <c:v>69.475292583833266</c:v>
                </c:pt>
                <c:pt idx="4">
                  <c:v>34.809216178295685</c:v>
                </c:pt>
                <c:pt idx="5">
                  <c:v>31.435608650882095</c:v>
                </c:pt>
                <c:pt idx="6">
                  <c:v>10.088949096223741</c:v>
                </c:pt>
                <c:pt idx="7">
                  <c:v>44.03041607608899</c:v>
                </c:pt>
                <c:pt idx="8">
                  <c:v>12.747293999789905</c:v>
                </c:pt>
                <c:pt idx="9">
                  <c:v>32.400845229728048</c:v>
                </c:pt>
                <c:pt idx="10">
                  <c:v>14.248359432609307</c:v>
                </c:pt>
                <c:pt idx="11">
                  <c:v>51.073353748717651</c:v>
                </c:pt>
                <c:pt idx="12">
                  <c:v>38.052296028802751</c:v>
                </c:pt>
                <c:pt idx="13">
                  <c:v>26.302882622064477</c:v>
                </c:pt>
                <c:pt idx="14">
                  <c:v>42.631802938933554</c:v>
                </c:pt>
                <c:pt idx="15">
                  <c:v>15.02345515867837</c:v>
                </c:pt>
                <c:pt idx="16">
                  <c:v>110.19428276220447</c:v>
                </c:pt>
                <c:pt idx="17">
                  <c:v>15.706797922482313</c:v>
                </c:pt>
                <c:pt idx="18">
                  <c:v>23.842818027078774</c:v>
                </c:pt>
                <c:pt idx="19">
                  <c:v>38.773262994279733</c:v>
                </c:pt>
                <c:pt idx="20">
                  <c:v>22.045054689962445</c:v>
                </c:pt>
                <c:pt idx="21">
                  <c:v>26.994907297871162</c:v>
                </c:pt>
                <c:pt idx="22">
                  <c:v>1.1720986117273444</c:v>
                </c:pt>
                <c:pt idx="23">
                  <c:v>4.5612378332337826</c:v>
                </c:pt>
                <c:pt idx="24">
                  <c:v>1.4319355987482076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739400"/>
        <c:axId val="315739792"/>
      </c:barChart>
      <c:lineChart>
        <c:grouping val="standard"/>
        <c:varyColors val="0"/>
        <c:ser>
          <c:idx val="1"/>
          <c:order val="1"/>
          <c:tx>
            <c:strRef>
              <c:f>'MIB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Dpto'!$N$7:$N$31</c:f>
              <c:strCache>
                <c:ptCount val="25"/>
                <c:pt idx="0">
                  <c:v>Tumbes</c:v>
                </c:pt>
                <c:pt idx="1">
                  <c:v>Ucayali</c:v>
                </c:pt>
                <c:pt idx="2">
                  <c:v>Cusco</c:v>
                </c:pt>
                <c:pt idx="3">
                  <c:v>Piura</c:v>
                </c:pt>
                <c:pt idx="4">
                  <c:v>Junín</c:v>
                </c:pt>
                <c:pt idx="5">
                  <c:v>Loreto</c:v>
                </c:pt>
                <c:pt idx="6">
                  <c:v>Madre de Dios</c:v>
                </c:pt>
                <c:pt idx="7">
                  <c:v>La Libertad</c:v>
                </c:pt>
                <c:pt idx="8">
                  <c:v>Huancavelica</c:v>
                </c:pt>
                <c:pt idx="9">
                  <c:v>Ancash</c:v>
                </c:pt>
                <c:pt idx="10">
                  <c:v>Provincia Constitucional del Callao</c:v>
                </c:pt>
                <c:pt idx="11">
                  <c:v>Arequipa</c:v>
                </c:pt>
                <c:pt idx="12">
                  <c:v>Ayacucho</c:v>
                </c:pt>
                <c:pt idx="13">
                  <c:v>San Martín</c:v>
                </c:pt>
                <c:pt idx="14">
                  <c:v>Lambayeque</c:v>
                </c:pt>
                <c:pt idx="15">
                  <c:v>Huánuco</c:v>
                </c:pt>
                <c:pt idx="16">
                  <c:v>Lima</c:v>
                </c:pt>
                <c:pt idx="17">
                  <c:v>Amazonas</c:v>
                </c:pt>
                <c:pt idx="18">
                  <c:v>Apurímac</c:v>
                </c:pt>
                <c:pt idx="19">
                  <c:v>Puno</c:v>
                </c:pt>
                <c:pt idx="20">
                  <c:v>Ica</c:v>
                </c:pt>
                <c:pt idx="21">
                  <c:v>Cajamarca</c:v>
                </c:pt>
                <c:pt idx="22">
                  <c:v>Moquegua</c:v>
                </c:pt>
                <c:pt idx="23">
                  <c:v>Pasco</c:v>
                </c:pt>
                <c:pt idx="24">
                  <c:v>Tacna</c:v>
                </c:pt>
              </c:strCache>
            </c:strRef>
          </c:cat>
          <c:val>
            <c:numRef>
              <c:f>'MIB Dpto'!$P$7:$P$31</c:f>
              <c:numCache>
                <c:formatCode>0%</c:formatCode>
                <c:ptCount val="25"/>
                <c:pt idx="0">
                  <c:v>0.82454963543170046</c:v>
                </c:pt>
                <c:pt idx="1">
                  <c:v>0.65834723606184631</c:v>
                </c:pt>
                <c:pt idx="2">
                  <c:v>0.62532705279895628</c:v>
                </c:pt>
                <c:pt idx="3">
                  <c:v>0.59409527946520402</c:v>
                </c:pt>
                <c:pt idx="4">
                  <c:v>0.58239647976141173</c:v>
                </c:pt>
                <c:pt idx="5">
                  <c:v>0.5505588375028917</c:v>
                </c:pt>
                <c:pt idx="6">
                  <c:v>0.54990736154783171</c:v>
                </c:pt>
                <c:pt idx="7">
                  <c:v>0.52508025257766011</c:v>
                </c:pt>
                <c:pt idx="8">
                  <c:v>0.49861279941218883</c:v>
                </c:pt>
                <c:pt idx="9">
                  <c:v>0.47937360567841758</c:v>
                </c:pt>
                <c:pt idx="10">
                  <c:v>0.47898790850302131</c:v>
                </c:pt>
                <c:pt idx="11">
                  <c:v>0.45387984060094994</c:v>
                </c:pt>
                <c:pt idx="12">
                  <c:v>0.45312854987146578</c:v>
                </c:pt>
                <c:pt idx="13">
                  <c:v>0.44816764032311007</c:v>
                </c:pt>
                <c:pt idx="14">
                  <c:v>0.44721791332680777</c:v>
                </c:pt>
                <c:pt idx="15">
                  <c:v>0.43543314920210952</c:v>
                </c:pt>
                <c:pt idx="16">
                  <c:v>0.41687968645012685</c:v>
                </c:pt>
                <c:pt idx="17">
                  <c:v>0.40519110274027242</c:v>
                </c:pt>
                <c:pt idx="18">
                  <c:v>0.36244612959561123</c:v>
                </c:pt>
                <c:pt idx="19">
                  <c:v>0.34776771998990913</c:v>
                </c:pt>
                <c:pt idx="20">
                  <c:v>0.31627896475734896</c:v>
                </c:pt>
                <c:pt idx="21">
                  <c:v>0.30139704230928038</c:v>
                </c:pt>
                <c:pt idx="22">
                  <c:v>0.18692678536380269</c:v>
                </c:pt>
                <c:pt idx="23">
                  <c:v>0.17053694176445733</c:v>
                </c:pt>
                <c:pt idx="24">
                  <c:v>0.15191545129704795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46456"/>
        <c:axId val="315742144"/>
      </c:lineChart>
      <c:catAx>
        <c:axId val="315739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5739792"/>
        <c:crosses val="autoZero"/>
        <c:auto val="1"/>
        <c:lblAlgn val="ctr"/>
        <c:lblOffset val="100"/>
        <c:noMultiLvlLbl val="0"/>
      </c:catAx>
      <c:valAx>
        <c:axId val="315739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5739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5742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46456"/>
        <c:crosses val="max"/>
        <c:crossBetween val="between"/>
      </c:valAx>
      <c:catAx>
        <c:axId val="315746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742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Dpto'!$N$7:$N$29</c:f>
              <c:strCache>
                <c:ptCount val="23"/>
                <c:pt idx="0">
                  <c:v>Tumbes</c:v>
                </c:pt>
                <c:pt idx="1">
                  <c:v>Lima</c:v>
                </c:pt>
                <c:pt idx="2">
                  <c:v>Ayacucho</c:v>
                </c:pt>
                <c:pt idx="3">
                  <c:v>Cusco</c:v>
                </c:pt>
                <c:pt idx="4">
                  <c:v>Tacna</c:v>
                </c:pt>
                <c:pt idx="5">
                  <c:v>La Libertad</c:v>
                </c:pt>
                <c:pt idx="6">
                  <c:v>San Martín</c:v>
                </c:pt>
                <c:pt idx="7">
                  <c:v>Cajamarca</c:v>
                </c:pt>
                <c:pt idx="8">
                  <c:v>Pasco</c:v>
                </c:pt>
                <c:pt idx="9">
                  <c:v>Loreto</c:v>
                </c:pt>
                <c:pt idx="10">
                  <c:v>Ancash</c:v>
                </c:pt>
                <c:pt idx="11">
                  <c:v>Junín</c:v>
                </c:pt>
                <c:pt idx="12">
                  <c:v>Arequipa</c:v>
                </c:pt>
                <c:pt idx="13">
                  <c:v>Amazonas</c:v>
                </c:pt>
                <c:pt idx="14">
                  <c:v>Puno</c:v>
                </c:pt>
                <c:pt idx="15">
                  <c:v>Ica</c:v>
                </c:pt>
                <c:pt idx="16">
                  <c:v>Huancavelica</c:v>
                </c:pt>
                <c:pt idx="17">
                  <c:v>Huánuco</c:v>
                </c:pt>
                <c:pt idx="18">
                  <c:v>Lambayeque</c:v>
                </c:pt>
                <c:pt idx="19">
                  <c:v>Piura</c:v>
                </c:pt>
                <c:pt idx="20">
                  <c:v>Apurímac</c:v>
                </c:pt>
                <c:pt idx="21">
                  <c:v>Provincia Constitucional del Callao</c:v>
                </c:pt>
                <c:pt idx="22">
                  <c:v>Madre de Dios</c:v>
                </c:pt>
              </c:strCache>
            </c:strRef>
          </c:cat>
          <c:val>
            <c:numRef>
              <c:f>'UN Dpto'!$O$7:$O$29</c:f>
              <c:numCache>
                <c:formatCode>#,##0.0</c:formatCode>
                <c:ptCount val="23"/>
                <c:pt idx="0">
                  <c:v>0.12617620974034072</c:v>
                </c:pt>
                <c:pt idx="1">
                  <c:v>181.33465058726765</c:v>
                </c:pt>
                <c:pt idx="2">
                  <c:v>6.4526680241942413E-2</c:v>
                </c:pt>
                <c:pt idx="3">
                  <c:v>2.8816121868326281</c:v>
                </c:pt>
                <c:pt idx="4">
                  <c:v>0.76890108636425503</c:v>
                </c:pt>
                <c:pt idx="5">
                  <c:v>0.31740460863130332</c:v>
                </c:pt>
                <c:pt idx="6">
                  <c:v>1.7981464366555882</c:v>
                </c:pt>
                <c:pt idx="7">
                  <c:v>1.6306034368664151</c:v>
                </c:pt>
                <c:pt idx="8">
                  <c:v>4.9714422955415616</c:v>
                </c:pt>
                <c:pt idx="9">
                  <c:v>0.78433116563570504</c:v>
                </c:pt>
                <c:pt idx="10">
                  <c:v>4.2815735358155731</c:v>
                </c:pt>
                <c:pt idx="11">
                  <c:v>6.7171757649640318</c:v>
                </c:pt>
                <c:pt idx="12">
                  <c:v>2.7464999351650476E-2</c:v>
                </c:pt>
                <c:pt idx="13">
                  <c:v>0.83593137111370208</c:v>
                </c:pt>
                <c:pt idx="14">
                  <c:v>0.34192114327872991</c:v>
                </c:pt>
                <c:pt idx="15">
                  <c:v>0.72830523515550039</c:v>
                </c:pt>
                <c:pt idx="16">
                  <c:v>0.36569486627899722</c:v>
                </c:pt>
                <c:pt idx="17">
                  <c:v>6.565827040178263</c:v>
                </c:pt>
                <c:pt idx="18">
                  <c:v>1.1328015029430389</c:v>
                </c:pt>
                <c:pt idx="19">
                  <c:v>0.39902942627423554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746848"/>
        <c:axId val="315740576"/>
      </c:barChart>
      <c:lineChart>
        <c:grouping val="standard"/>
        <c:varyColors val="0"/>
        <c:ser>
          <c:idx val="1"/>
          <c:order val="1"/>
          <c:tx>
            <c:strRef>
              <c:f>'UN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Dpto'!$N$7:$N$29</c:f>
              <c:strCache>
                <c:ptCount val="23"/>
                <c:pt idx="0">
                  <c:v>Tumbes</c:v>
                </c:pt>
                <c:pt idx="1">
                  <c:v>Lima</c:v>
                </c:pt>
                <c:pt idx="2">
                  <c:v>Ayacucho</c:v>
                </c:pt>
                <c:pt idx="3">
                  <c:v>Cusco</c:v>
                </c:pt>
                <c:pt idx="4">
                  <c:v>Tacna</c:v>
                </c:pt>
                <c:pt idx="5">
                  <c:v>La Libertad</c:v>
                </c:pt>
                <c:pt idx="6">
                  <c:v>San Martín</c:v>
                </c:pt>
                <c:pt idx="7">
                  <c:v>Cajamarca</c:v>
                </c:pt>
                <c:pt idx="8">
                  <c:v>Pasco</c:v>
                </c:pt>
                <c:pt idx="9">
                  <c:v>Loreto</c:v>
                </c:pt>
                <c:pt idx="10">
                  <c:v>Ancash</c:v>
                </c:pt>
                <c:pt idx="11">
                  <c:v>Junín</c:v>
                </c:pt>
                <c:pt idx="12">
                  <c:v>Arequipa</c:v>
                </c:pt>
                <c:pt idx="13">
                  <c:v>Amazonas</c:v>
                </c:pt>
                <c:pt idx="14">
                  <c:v>Puno</c:v>
                </c:pt>
                <c:pt idx="15">
                  <c:v>Ica</c:v>
                </c:pt>
                <c:pt idx="16">
                  <c:v>Huancavelica</c:v>
                </c:pt>
                <c:pt idx="17">
                  <c:v>Huánuco</c:v>
                </c:pt>
                <c:pt idx="18">
                  <c:v>Lambayeque</c:v>
                </c:pt>
                <c:pt idx="19">
                  <c:v>Piura</c:v>
                </c:pt>
                <c:pt idx="20">
                  <c:v>Apurímac</c:v>
                </c:pt>
                <c:pt idx="21">
                  <c:v>Provincia Constitucional del Callao</c:v>
                </c:pt>
                <c:pt idx="22">
                  <c:v>Madre de Dios</c:v>
                </c:pt>
              </c:strCache>
            </c:strRef>
          </c:cat>
          <c:val>
            <c:numRef>
              <c:f>'UN Dpto'!$P$7:$P$29</c:f>
              <c:numCache>
                <c:formatCode>0%</c:formatCode>
                <c:ptCount val="23"/>
                <c:pt idx="0">
                  <c:v>0.91494358287776245</c:v>
                </c:pt>
                <c:pt idx="1">
                  <c:v>0.88583943878148252</c:v>
                </c:pt>
                <c:pt idx="2">
                  <c:v>0.88251268845743691</c:v>
                </c:pt>
                <c:pt idx="3">
                  <c:v>0.82970674667493249</c:v>
                </c:pt>
                <c:pt idx="4">
                  <c:v>0.82965148683636081</c:v>
                </c:pt>
                <c:pt idx="5">
                  <c:v>0.8287261682840692</c:v>
                </c:pt>
                <c:pt idx="6">
                  <c:v>0.7211043132624616</c:v>
                </c:pt>
                <c:pt idx="7">
                  <c:v>0.69498726123615695</c:v>
                </c:pt>
                <c:pt idx="8">
                  <c:v>0.69367971753262359</c:v>
                </c:pt>
                <c:pt idx="9">
                  <c:v>0.65699722036275821</c:v>
                </c:pt>
                <c:pt idx="10">
                  <c:v>0.64484471743448135</c:v>
                </c:pt>
                <c:pt idx="11">
                  <c:v>0.61964165271862481</c:v>
                </c:pt>
                <c:pt idx="12">
                  <c:v>0.60661276066018377</c:v>
                </c:pt>
                <c:pt idx="13">
                  <c:v>0.59412828759996683</c:v>
                </c:pt>
                <c:pt idx="14">
                  <c:v>0.49255826821334403</c:v>
                </c:pt>
                <c:pt idx="15">
                  <c:v>0.446827008179704</c:v>
                </c:pt>
                <c:pt idx="16">
                  <c:v>0.44250860801923159</c:v>
                </c:pt>
                <c:pt idx="17">
                  <c:v>0.43937878796372004</c:v>
                </c:pt>
                <c:pt idx="18">
                  <c:v>0.31464261194769266</c:v>
                </c:pt>
                <c:pt idx="19">
                  <c:v>0.26116388446689204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40184"/>
        <c:axId val="315745280"/>
      </c:lineChart>
      <c:catAx>
        <c:axId val="3157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5740576"/>
        <c:crosses val="autoZero"/>
        <c:auto val="1"/>
        <c:lblAlgn val="ctr"/>
        <c:lblOffset val="100"/>
        <c:noMultiLvlLbl val="0"/>
      </c:catAx>
      <c:valAx>
        <c:axId val="3157405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57468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5745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40184"/>
        <c:crosses val="max"/>
        <c:crossBetween val="between"/>
      </c:valAx>
      <c:catAx>
        <c:axId val="31574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7452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Dpto'!$O$7</c:f>
              <c:numCache>
                <c:formatCode>#,##0.0</c:formatCode>
                <c:ptCount val="1"/>
                <c:pt idx="0">
                  <c:v>6.8116732271591136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745672"/>
        <c:axId val="315747240"/>
      </c:barChart>
      <c:lineChart>
        <c:grouping val="standard"/>
        <c:varyColors val="0"/>
        <c:ser>
          <c:idx val="1"/>
          <c:order val="1"/>
          <c:tx>
            <c:strRef>
              <c:f>'FA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Dpto'!$P$7</c:f>
              <c:numCache>
                <c:formatCode>0%</c:formatCode>
                <c:ptCount val="1"/>
                <c:pt idx="0">
                  <c:v>0.33948735484296139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47632"/>
        <c:axId val="315749592"/>
      </c:lineChart>
      <c:catAx>
        <c:axId val="315745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5747240"/>
        <c:crosses val="autoZero"/>
        <c:auto val="1"/>
        <c:lblAlgn val="ctr"/>
        <c:lblOffset val="100"/>
        <c:noMultiLvlLbl val="0"/>
      </c:catAx>
      <c:valAx>
        <c:axId val="3157472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5745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57495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5747632"/>
        <c:crosses val="max"/>
        <c:crossBetween val="between"/>
      </c:valAx>
      <c:catAx>
        <c:axId val="31574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7495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Dpto'!$N$7:$N$32</c:f>
              <c:strCache>
                <c:ptCount val="26"/>
                <c:pt idx="0">
                  <c:v>Embajadas en el Exterior</c:v>
                </c:pt>
                <c:pt idx="1">
                  <c:v>Cusco</c:v>
                </c:pt>
                <c:pt idx="2">
                  <c:v>Ucayali</c:v>
                </c:pt>
                <c:pt idx="3">
                  <c:v>Tacna</c:v>
                </c:pt>
                <c:pt idx="4">
                  <c:v>San Martín</c:v>
                </c:pt>
                <c:pt idx="5">
                  <c:v>Apurímac</c:v>
                </c:pt>
                <c:pt idx="6">
                  <c:v>Provincia Constitucional del Callao</c:v>
                </c:pt>
                <c:pt idx="7">
                  <c:v>Huancavelica</c:v>
                </c:pt>
                <c:pt idx="8">
                  <c:v>Piura</c:v>
                </c:pt>
                <c:pt idx="9">
                  <c:v>Ica</c:v>
                </c:pt>
                <c:pt idx="10">
                  <c:v>Lambayeque</c:v>
                </c:pt>
                <c:pt idx="11">
                  <c:v>Cajamarca</c:v>
                </c:pt>
                <c:pt idx="12">
                  <c:v>Ancash</c:v>
                </c:pt>
                <c:pt idx="13">
                  <c:v>Puno</c:v>
                </c:pt>
                <c:pt idx="14">
                  <c:v>Arequipa</c:v>
                </c:pt>
                <c:pt idx="15">
                  <c:v>Ayacucho</c:v>
                </c:pt>
                <c:pt idx="16">
                  <c:v>Tumbes</c:v>
                </c:pt>
                <c:pt idx="17">
                  <c:v>La Libertad</c:v>
                </c:pt>
                <c:pt idx="18">
                  <c:v>Madre de Dios</c:v>
                </c:pt>
                <c:pt idx="19">
                  <c:v>Loreto</c:v>
                </c:pt>
                <c:pt idx="20">
                  <c:v>Huánuco</c:v>
                </c:pt>
                <c:pt idx="21">
                  <c:v>Lima</c:v>
                </c:pt>
                <c:pt idx="22">
                  <c:v>Junín</c:v>
                </c:pt>
                <c:pt idx="23">
                  <c:v>Pasco</c:v>
                </c:pt>
                <c:pt idx="24">
                  <c:v>Moquegua</c:v>
                </c:pt>
                <c:pt idx="25">
                  <c:v>Amazonas</c:v>
                </c:pt>
              </c:strCache>
            </c:strRef>
          </c:cat>
          <c:val>
            <c:numRef>
              <c:f>'CANCER Dpto'!$O$7:$O$32</c:f>
              <c:numCache>
                <c:formatCode>#,##0.0</c:formatCode>
                <c:ptCount val="26"/>
                <c:pt idx="0">
                  <c:v>15.225303210406532</c:v>
                </c:pt>
                <c:pt idx="1">
                  <c:v>9.9975175405407946</c:v>
                </c:pt>
                <c:pt idx="2">
                  <c:v>4.2111499902740732</c:v>
                </c:pt>
                <c:pt idx="3">
                  <c:v>5.7419185034142624</c:v>
                </c:pt>
                <c:pt idx="4">
                  <c:v>7.6112297529177031</c:v>
                </c:pt>
                <c:pt idx="5">
                  <c:v>6.6865198217085204</c:v>
                </c:pt>
                <c:pt idx="6">
                  <c:v>14.299894535947608</c:v>
                </c:pt>
                <c:pt idx="7">
                  <c:v>3.3504665190256588</c:v>
                </c:pt>
                <c:pt idx="8">
                  <c:v>8.816186440198436</c:v>
                </c:pt>
                <c:pt idx="9">
                  <c:v>6.0972049792743883</c:v>
                </c:pt>
                <c:pt idx="10">
                  <c:v>20.538133040757046</c:v>
                </c:pt>
                <c:pt idx="11">
                  <c:v>12.458941856482337</c:v>
                </c:pt>
                <c:pt idx="12">
                  <c:v>5.7657505475267303</c:v>
                </c:pt>
                <c:pt idx="13">
                  <c:v>7.732560449240359</c:v>
                </c:pt>
                <c:pt idx="14">
                  <c:v>16.940971063506112</c:v>
                </c:pt>
                <c:pt idx="15">
                  <c:v>9.4154493385482461</c:v>
                </c:pt>
                <c:pt idx="16">
                  <c:v>3.7627994382112782</c:v>
                </c:pt>
                <c:pt idx="17">
                  <c:v>20.979870381314232</c:v>
                </c:pt>
                <c:pt idx="18">
                  <c:v>1.4616534194399144</c:v>
                </c:pt>
                <c:pt idx="19">
                  <c:v>5.6899667899721074</c:v>
                </c:pt>
                <c:pt idx="20">
                  <c:v>6.438467023249407</c:v>
                </c:pt>
                <c:pt idx="21">
                  <c:v>294.12882631150404</c:v>
                </c:pt>
                <c:pt idx="22">
                  <c:v>35.769578117705933</c:v>
                </c:pt>
                <c:pt idx="23">
                  <c:v>1.0947985210703253</c:v>
                </c:pt>
                <c:pt idx="24">
                  <c:v>1.0126237510374021</c:v>
                </c:pt>
                <c:pt idx="25">
                  <c:v>1.608160720104771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466208"/>
        <c:axId val="303461896"/>
      </c:barChart>
      <c:lineChart>
        <c:grouping val="standard"/>
        <c:varyColors val="0"/>
        <c:ser>
          <c:idx val="1"/>
          <c:order val="1"/>
          <c:tx>
            <c:strRef>
              <c:f>'CANCER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Dpto'!$N$7:$N$32</c:f>
              <c:strCache>
                <c:ptCount val="26"/>
                <c:pt idx="0">
                  <c:v>Embajadas en el Exterior</c:v>
                </c:pt>
                <c:pt idx="1">
                  <c:v>Cusco</c:v>
                </c:pt>
                <c:pt idx="2">
                  <c:v>Ucayali</c:v>
                </c:pt>
                <c:pt idx="3">
                  <c:v>Tacna</c:v>
                </c:pt>
                <c:pt idx="4">
                  <c:v>San Martín</c:v>
                </c:pt>
                <c:pt idx="5">
                  <c:v>Apurímac</c:v>
                </c:pt>
                <c:pt idx="6">
                  <c:v>Provincia Constitucional del Callao</c:v>
                </c:pt>
                <c:pt idx="7">
                  <c:v>Huancavelica</c:v>
                </c:pt>
                <c:pt idx="8">
                  <c:v>Piura</c:v>
                </c:pt>
                <c:pt idx="9">
                  <c:v>Ica</c:v>
                </c:pt>
                <c:pt idx="10">
                  <c:v>Lambayeque</c:v>
                </c:pt>
                <c:pt idx="11">
                  <c:v>Cajamarca</c:v>
                </c:pt>
                <c:pt idx="12">
                  <c:v>Ancash</c:v>
                </c:pt>
                <c:pt idx="13">
                  <c:v>Puno</c:v>
                </c:pt>
                <c:pt idx="14">
                  <c:v>Arequipa</c:v>
                </c:pt>
                <c:pt idx="15">
                  <c:v>Ayacucho</c:v>
                </c:pt>
                <c:pt idx="16">
                  <c:v>Tumbes</c:v>
                </c:pt>
                <c:pt idx="17">
                  <c:v>La Libertad</c:v>
                </c:pt>
                <c:pt idx="18">
                  <c:v>Madre de Dios</c:v>
                </c:pt>
                <c:pt idx="19">
                  <c:v>Loreto</c:v>
                </c:pt>
                <c:pt idx="20">
                  <c:v>Huánuco</c:v>
                </c:pt>
                <c:pt idx="21">
                  <c:v>Lima</c:v>
                </c:pt>
                <c:pt idx="22">
                  <c:v>Junín</c:v>
                </c:pt>
                <c:pt idx="23">
                  <c:v>Pasco</c:v>
                </c:pt>
                <c:pt idx="24">
                  <c:v>Moquegua</c:v>
                </c:pt>
                <c:pt idx="25">
                  <c:v>Amazonas</c:v>
                </c:pt>
              </c:strCache>
            </c:strRef>
          </c:cat>
          <c:val>
            <c:numRef>
              <c:f>'CANCER Dpto'!$P$7:$P$32</c:f>
              <c:numCache>
                <c:formatCode>0%</c:formatCode>
                <c:ptCount val="26"/>
                <c:pt idx="0">
                  <c:v>0.9388097073645999</c:v>
                </c:pt>
                <c:pt idx="1">
                  <c:v>0.92620754095509727</c:v>
                </c:pt>
                <c:pt idx="2">
                  <c:v>0.92088620392213827</c:v>
                </c:pt>
                <c:pt idx="3">
                  <c:v>0.88905367755789877</c:v>
                </c:pt>
                <c:pt idx="4">
                  <c:v>0.87639604869322973</c:v>
                </c:pt>
                <c:pt idx="5">
                  <c:v>0.87364751908600535</c:v>
                </c:pt>
                <c:pt idx="6">
                  <c:v>0.86262751740228749</c:v>
                </c:pt>
                <c:pt idx="7">
                  <c:v>0.85282983476384977</c:v>
                </c:pt>
                <c:pt idx="8">
                  <c:v>0.8510488008823881</c:v>
                </c:pt>
                <c:pt idx="9">
                  <c:v>0.84498374521490693</c:v>
                </c:pt>
                <c:pt idx="10">
                  <c:v>0.83779041941410459</c:v>
                </c:pt>
                <c:pt idx="11">
                  <c:v>0.81585637301674463</c:v>
                </c:pt>
                <c:pt idx="12">
                  <c:v>0.8152667275517963</c:v>
                </c:pt>
                <c:pt idx="13">
                  <c:v>0.81381743849428589</c:v>
                </c:pt>
                <c:pt idx="14">
                  <c:v>0.811856793771494</c:v>
                </c:pt>
                <c:pt idx="15">
                  <c:v>0.80498226802725825</c:v>
                </c:pt>
                <c:pt idx="16">
                  <c:v>0.8032141031275315</c:v>
                </c:pt>
                <c:pt idx="17">
                  <c:v>0.80239870433280869</c:v>
                </c:pt>
                <c:pt idx="18">
                  <c:v>0.8017265998511981</c:v>
                </c:pt>
                <c:pt idx="19">
                  <c:v>0.7994995005518698</c:v>
                </c:pt>
                <c:pt idx="20">
                  <c:v>0.76876135037732085</c:v>
                </c:pt>
                <c:pt idx="21">
                  <c:v>0.73584995533859565</c:v>
                </c:pt>
                <c:pt idx="22">
                  <c:v>0.72076068165432494</c:v>
                </c:pt>
                <c:pt idx="23">
                  <c:v>0.66107987862291684</c:v>
                </c:pt>
                <c:pt idx="24">
                  <c:v>0.58872241687813642</c:v>
                </c:pt>
                <c:pt idx="25">
                  <c:v>0.53515202059755695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466600"/>
        <c:axId val="303461112"/>
      </c:lineChart>
      <c:catAx>
        <c:axId val="3034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461896"/>
        <c:crosses val="autoZero"/>
        <c:auto val="1"/>
        <c:lblAlgn val="ctr"/>
        <c:lblOffset val="100"/>
        <c:noMultiLvlLbl val="0"/>
      </c:catAx>
      <c:valAx>
        <c:axId val="303461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466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46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466600"/>
        <c:crosses val="max"/>
        <c:crossBetween val="between"/>
      </c:valAx>
      <c:catAx>
        <c:axId val="303466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461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Dpto'!$N$7:$N$29</c:f>
              <c:strCache>
                <c:ptCount val="23"/>
                <c:pt idx="0">
                  <c:v>Madre de Dios</c:v>
                </c:pt>
                <c:pt idx="1">
                  <c:v>Moquegua</c:v>
                </c:pt>
                <c:pt idx="2">
                  <c:v>San Martín</c:v>
                </c:pt>
                <c:pt idx="3">
                  <c:v>Lambayeque</c:v>
                </c:pt>
                <c:pt idx="4">
                  <c:v>Huánuco</c:v>
                </c:pt>
                <c:pt idx="5">
                  <c:v>Ancash</c:v>
                </c:pt>
                <c:pt idx="6">
                  <c:v>Ucayali</c:v>
                </c:pt>
                <c:pt idx="7">
                  <c:v>Loreto</c:v>
                </c:pt>
                <c:pt idx="8">
                  <c:v>La Libertad</c:v>
                </c:pt>
                <c:pt idx="9">
                  <c:v>Amazonas</c:v>
                </c:pt>
                <c:pt idx="10">
                  <c:v>Junín</c:v>
                </c:pt>
                <c:pt idx="11">
                  <c:v>Tacna</c:v>
                </c:pt>
                <c:pt idx="12">
                  <c:v>Puno</c:v>
                </c:pt>
                <c:pt idx="13">
                  <c:v>Cusco</c:v>
                </c:pt>
                <c:pt idx="14">
                  <c:v>Apurímac</c:v>
                </c:pt>
                <c:pt idx="15">
                  <c:v>Piura</c:v>
                </c:pt>
                <c:pt idx="16">
                  <c:v>Lima</c:v>
                </c:pt>
                <c:pt idx="17">
                  <c:v>Huancavelica</c:v>
                </c:pt>
                <c:pt idx="18">
                  <c:v>Ayacucho</c:v>
                </c:pt>
                <c:pt idx="19">
                  <c:v>Cajamarca</c:v>
                </c:pt>
                <c:pt idx="20">
                  <c:v>Pasco</c:v>
                </c:pt>
                <c:pt idx="21">
                  <c:v>Arequipa</c:v>
                </c:pt>
                <c:pt idx="22">
                  <c:v>Ica</c:v>
                </c:pt>
              </c:strCache>
            </c:strRef>
          </c:cat>
          <c:val>
            <c:numRef>
              <c:f>'AHR Dpto'!$O$7:$O$29</c:f>
              <c:numCache>
                <c:formatCode>#,##0.0</c:formatCode>
                <c:ptCount val="23"/>
                <c:pt idx="0">
                  <c:v>1.2</c:v>
                </c:pt>
                <c:pt idx="1">
                  <c:v>2.2628999948501587</c:v>
                </c:pt>
                <c:pt idx="2">
                  <c:v>3.7565177544662727</c:v>
                </c:pt>
                <c:pt idx="3">
                  <c:v>1.0524648522259668</c:v>
                </c:pt>
                <c:pt idx="4">
                  <c:v>7.9308172106947641</c:v>
                </c:pt>
                <c:pt idx="5">
                  <c:v>2.3232612702482061</c:v>
                </c:pt>
                <c:pt idx="6">
                  <c:v>4.7596786912110449</c:v>
                </c:pt>
                <c:pt idx="7">
                  <c:v>34.353071270990476</c:v>
                </c:pt>
                <c:pt idx="8">
                  <c:v>2.9075836128390811</c:v>
                </c:pt>
                <c:pt idx="9">
                  <c:v>9.1435190687030197</c:v>
                </c:pt>
                <c:pt idx="10">
                  <c:v>5.7068486508215219</c:v>
                </c:pt>
                <c:pt idx="11">
                  <c:v>2.4370060435775804</c:v>
                </c:pt>
                <c:pt idx="12">
                  <c:v>31.929781979538674</c:v>
                </c:pt>
                <c:pt idx="13">
                  <c:v>29.147264433065573</c:v>
                </c:pt>
                <c:pt idx="14">
                  <c:v>30.432037479888379</c:v>
                </c:pt>
                <c:pt idx="15">
                  <c:v>3.7614510059585982</c:v>
                </c:pt>
                <c:pt idx="16">
                  <c:v>44.105048789259691</c:v>
                </c:pt>
                <c:pt idx="17">
                  <c:v>17.75533478867408</c:v>
                </c:pt>
                <c:pt idx="18">
                  <c:v>23.231837357154944</c:v>
                </c:pt>
                <c:pt idx="19">
                  <c:v>4.3941927151884563</c:v>
                </c:pt>
                <c:pt idx="20">
                  <c:v>1.4618499990612269E-2</c:v>
                </c:pt>
                <c:pt idx="21">
                  <c:v>3.8633890715828541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47144"/>
        <c:axId val="317251456"/>
      </c:barChart>
      <c:lineChart>
        <c:grouping val="standard"/>
        <c:varyColors val="0"/>
        <c:ser>
          <c:idx val="1"/>
          <c:order val="1"/>
          <c:tx>
            <c:strRef>
              <c:f>'AHR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Dpto'!$N$7:$N$29</c:f>
              <c:strCache>
                <c:ptCount val="23"/>
                <c:pt idx="0">
                  <c:v>Madre de Dios</c:v>
                </c:pt>
                <c:pt idx="1">
                  <c:v>Moquegua</c:v>
                </c:pt>
                <c:pt idx="2">
                  <c:v>San Martín</c:v>
                </c:pt>
                <c:pt idx="3">
                  <c:v>Lambayeque</c:v>
                </c:pt>
                <c:pt idx="4">
                  <c:v>Huánuco</c:v>
                </c:pt>
                <c:pt idx="5">
                  <c:v>Ancash</c:v>
                </c:pt>
                <c:pt idx="6">
                  <c:v>Ucayali</c:v>
                </c:pt>
                <c:pt idx="7">
                  <c:v>Loreto</c:v>
                </c:pt>
                <c:pt idx="8">
                  <c:v>La Libertad</c:v>
                </c:pt>
                <c:pt idx="9">
                  <c:v>Amazonas</c:v>
                </c:pt>
                <c:pt idx="10">
                  <c:v>Junín</c:v>
                </c:pt>
                <c:pt idx="11">
                  <c:v>Tacna</c:v>
                </c:pt>
                <c:pt idx="12">
                  <c:v>Puno</c:v>
                </c:pt>
                <c:pt idx="13">
                  <c:v>Cusco</c:v>
                </c:pt>
                <c:pt idx="14">
                  <c:v>Apurímac</c:v>
                </c:pt>
                <c:pt idx="15">
                  <c:v>Piura</c:v>
                </c:pt>
                <c:pt idx="16">
                  <c:v>Lima</c:v>
                </c:pt>
                <c:pt idx="17">
                  <c:v>Huancavelica</c:v>
                </c:pt>
                <c:pt idx="18">
                  <c:v>Ayacucho</c:v>
                </c:pt>
                <c:pt idx="19">
                  <c:v>Cajamarca</c:v>
                </c:pt>
                <c:pt idx="20">
                  <c:v>Pasco</c:v>
                </c:pt>
                <c:pt idx="21">
                  <c:v>Arequipa</c:v>
                </c:pt>
                <c:pt idx="22">
                  <c:v>Ica</c:v>
                </c:pt>
              </c:strCache>
            </c:strRef>
          </c:cat>
          <c:val>
            <c:numRef>
              <c:f>'AHR Dpto'!$P$7:$P$29</c:f>
              <c:numCache>
                <c:formatCode>0%</c:formatCode>
                <c:ptCount val="23"/>
                <c:pt idx="0">
                  <c:v>1</c:v>
                </c:pt>
                <c:pt idx="1">
                  <c:v>0.99999955581360311</c:v>
                </c:pt>
                <c:pt idx="2">
                  <c:v>0.99430859404298355</c:v>
                </c:pt>
                <c:pt idx="3">
                  <c:v>0.98779861584000117</c:v>
                </c:pt>
                <c:pt idx="4">
                  <c:v>0.97646857322658265</c:v>
                </c:pt>
                <c:pt idx="5">
                  <c:v>0.96787510534746302</c:v>
                </c:pt>
                <c:pt idx="6">
                  <c:v>0.96675394942825543</c:v>
                </c:pt>
                <c:pt idx="7">
                  <c:v>0.96132909764146968</c:v>
                </c:pt>
                <c:pt idx="8">
                  <c:v>0.93478930562313245</c:v>
                </c:pt>
                <c:pt idx="9">
                  <c:v>0.93367505915965843</c:v>
                </c:pt>
                <c:pt idx="10">
                  <c:v>0.93182775846317356</c:v>
                </c:pt>
                <c:pt idx="11">
                  <c:v>0.90962013042867018</c:v>
                </c:pt>
                <c:pt idx="12">
                  <c:v>0.88570293114301091</c:v>
                </c:pt>
                <c:pt idx="13">
                  <c:v>0.76286677727307273</c:v>
                </c:pt>
                <c:pt idx="14">
                  <c:v>0.76245086160044107</c:v>
                </c:pt>
                <c:pt idx="15">
                  <c:v>0.73719798908007672</c:v>
                </c:pt>
                <c:pt idx="16">
                  <c:v>0.73678181458543546</c:v>
                </c:pt>
                <c:pt idx="17">
                  <c:v>0.72153570090412267</c:v>
                </c:pt>
                <c:pt idx="18">
                  <c:v>0.62902846877783869</c:v>
                </c:pt>
                <c:pt idx="19">
                  <c:v>0.53273099406571178</c:v>
                </c:pt>
                <c:pt idx="20">
                  <c:v>0.41047060118527179</c:v>
                </c:pt>
                <c:pt idx="21">
                  <c:v>0.24836614750851765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48712"/>
        <c:axId val="317248320"/>
      </c:lineChart>
      <c:catAx>
        <c:axId val="317247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7251456"/>
        <c:crosses val="autoZero"/>
        <c:auto val="1"/>
        <c:lblAlgn val="ctr"/>
        <c:lblOffset val="100"/>
        <c:noMultiLvlLbl val="0"/>
      </c:catAx>
      <c:valAx>
        <c:axId val="3172514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7247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7248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7248712"/>
        <c:crosses val="max"/>
        <c:crossBetween val="between"/>
      </c:valAx>
      <c:catAx>
        <c:axId val="317248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2483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Lambayeque</c:v>
                </c:pt>
                <c:pt idx="2">
                  <c:v>Cusco</c:v>
                </c:pt>
                <c:pt idx="3">
                  <c:v>San Martín</c:v>
                </c:pt>
                <c:pt idx="4">
                  <c:v>Ica</c:v>
                </c:pt>
                <c:pt idx="5">
                  <c:v>Arequipa</c:v>
                </c:pt>
                <c:pt idx="6">
                  <c:v>La Libertad</c:v>
                </c:pt>
                <c:pt idx="7">
                  <c:v>Ancash</c:v>
                </c:pt>
                <c:pt idx="8">
                  <c:v>Junín</c:v>
                </c:pt>
                <c:pt idx="9">
                  <c:v>Lima</c:v>
                </c:pt>
                <c:pt idx="10">
                  <c:v>Tacna</c:v>
                </c:pt>
                <c:pt idx="11">
                  <c:v>Loreto</c:v>
                </c:pt>
                <c:pt idx="12">
                  <c:v>Ucayali</c:v>
                </c:pt>
                <c:pt idx="13">
                  <c:v>Amazonas</c:v>
                </c:pt>
                <c:pt idx="14">
                  <c:v>Puno</c:v>
                </c:pt>
                <c:pt idx="15">
                  <c:v>Cajamarca</c:v>
                </c:pt>
              </c:strCache>
            </c:strRef>
          </c:cat>
          <c:val>
            <c:numRef>
              <c:f>'SRAO Dpto'!$O$7:$O$22</c:f>
              <c:numCache>
                <c:formatCode>#,##0.0</c:formatCode>
                <c:ptCount val="16"/>
                <c:pt idx="0">
                  <c:v>17.657659622322456</c:v>
                </c:pt>
                <c:pt idx="1">
                  <c:v>21.610279593108981</c:v>
                </c:pt>
                <c:pt idx="2">
                  <c:v>16.669556125843819</c:v>
                </c:pt>
                <c:pt idx="3">
                  <c:v>11.496882547469527</c:v>
                </c:pt>
                <c:pt idx="4">
                  <c:v>14.449420648384937</c:v>
                </c:pt>
                <c:pt idx="5">
                  <c:v>21.65985049626768</c:v>
                </c:pt>
                <c:pt idx="6">
                  <c:v>20.276411162716055</c:v>
                </c:pt>
                <c:pt idx="7">
                  <c:v>11.484668594674766</c:v>
                </c:pt>
                <c:pt idx="8">
                  <c:v>16.025471636620438</c:v>
                </c:pt>
                <c:pt idx="9">
                  <c:v>234.19098432913594</c:v>
                </c:pt>
                <c:pt idx="10">
                  <c:v>16.700652348438695</c:v>
                </c:pt>
                <c:pt idx="11">
                  <c:v>7.4785865736714712</c:v>
                </c:pt>
                <c:pt idx="12">
                  <c:v>5.8297064805899241</c:v>
                </c:pt>
                <c:pt idx="13">
                  <c:v>0.24833552753925323</c:v>
                </c:pt>
                <c:pt idx="14">
                  <c:v>4.6000000089406967E-2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47536"/>
        <c:axId val="317255376"/>
      </c:barChart>
      <c:lineChart>
        <c:grouping val="standard"/>
        <c:varyColors val="0"/>
        <c:ser>
          <c:idx val="1"/>
          <c:order val="1"/>
          <c:tx>
            <c:strRef>
              <c:f>'SRAO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Lambayeque</c:v>
                </c:pt>
                <c:pt idx="2">
                  <c:v>Cusco</c:v>
                </c:pt>
                <c:pt idx="3">
                  <c:v>San Martín</c:v>
                </c:pt>
                <c:pt idx="4">
                  <c:v>Ica</c:v>
                </c:pt>
                <c:pt idx="5">
                  <c:v>Arequipa</c:v>
                </c:pt>
                <c:pt idx="6">
                  <c:v>La Libertad</c:v>
                </c:pt>
                <c:pt idx="7">
                  <c:v>Ancash</c:v>
                </c:pt>
                <c:pt idx="8">
                  <c:v>Junín</c:v>
                </c:pt>
                <c:pt idx="9">
                  <c:v>Lima</c:v>
                </c:pt>
                <c:pt idx="10">
                  <c:v>Tacna</c:v>
                </c:pt>
                <c:pt idx="11">
                  <c:v>Loreto</c:v>
                </c:pt>
                <c:pt idx="12">
                  <c:v>Ucayali</c:v>
                </c:pt>
                <c:pt idx="13">
                  <c:v>Amazonas</c:v>
                </c:pt>
                <c:pt idx="14">
                  <c:v>Puno</c:v>
                </c:pt>
                <c:pt idx="15">
                  <c:v>Cajamarca</c:v>
                </c:pt>
              </c:strCache>
            </c:strRef>
          </c:cat>
          <c:val>
            <c:numRef>
              <c:f>'SRAO Dpto'!$P$7:$P$22</c:f>
              <c:numCache>
                <c:formatCode>0%</c:formatCode>
                <c:ptCount val="16"/>
                <c:pt idx="0">
                  <c:v>0.78714943401859294</c:v>
                </c:pt>
                <c:pt idx="1">
                  <c:v>0.76628159215117175</c:v>
                </c:pt>
                <c:pt idx="2">
                  <c:v>0.75885130642639087</c:v>
                </c:pt>
                <c:pt idx="3">
                  <c:v>0.75832254117947329</c:v>
                </c:pt>
                <c:pt idx="4">
                  <c:v>0.73411438013392294</c:v>
                </c:pt>
                <c:pt idx="5">
                  <c:v>0.7203850520023708</c:v>
                </c:pt>
                <c:pt idx="6">
                  <c:v>0.69806545056174796</c:v>
                </c:pt>
                <c:pt idx="7">
                  <c:v>0.689153414037603</c:v>
                </c:pt>
                <c:pt idx="8">
                  <c:v>0.68879403286043706</c:v>
                </c:pt>
                <c:pt idx="9">
                  <c:v>0.66786504575740657</c:v>
                </c:pt>
                <c:pt idx="10">
                  <c:v>0.66762821422699703</c:v>
                </c:pt>
                <c:pt idx="11">
                  <c:v>0.66736121404806259</c:v>
                </c:pt>
                <c:pt idx="12">
                  <c:v>0.5533705265704244</c:v>
                </c:pt>
                <c:pt idx="13">
                  <c:v>0.41370568882930081</c:v>
                </c:pt>
                <c:pt idx="14">
                  <c:v>0.19166666703919572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44008"/>
        <c:axId val="317253024"/>
      </c:lineChart>
      <c:catAx>
        <c:axId val="31724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7255376"/>
        <c:crosses val="autoZero"/>
        <c:auto val="1"/>
        <c:lblAlgn val="ctr"/>
        <c:lblOffset val="100"/>
        <c:noMultiLvlLbl val="0"/>
      </c:catAx>
      <c:valAx>
        <c:axId val="3172553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7247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72530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7244008"/>
        <c:crosses val="max"/>
        <c:crossBetween val="between"/>
      </c:valAx>
      <c:catAx>
        <c:axId val="317244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2530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Dpto'!$O$7</c:f>
              <c:numCache>
                <c:formatCode>#,##0.0</c:formatCode>
                <c:ptCount val="1"/>
                <c:pt idx="0">
                  <c:v>22.579177411171095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53416"/>
        <c:axId val="317250672"/>
      </c:barChart>
      <c:lineChart>
        <c:grouping val="standard"/>
        <c:varyColors val="0"/>
        <c:ser>
          <c:idx val="1"/>
          <c:order val="1"/>
          <c:tx>
            <c:strRef>
              <c:f>'PC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Dpto'!$P$7</c:f>
              <c:numCache>
                <c:formatCode>0%</c:formatCode>
                <c:ptCount val="1"/>
                <c:pt idx="0">
                  <c:v>0.72667734251337335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51848"/>
        <c:axId val="317245576"/>
      </c:lineChart>
      <c:catAx>
        <c:axId val="317253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7250672"/>
        <c:crosses val="autoZero"/>
        <c:auto val="1"/>
        <c:lblAlgn val="ctr"/>
        <c:lblOffset val="100"/>
        <c:noMultiLvlLbl val="0"/>
      </c:catAx>
      <c:valAx>
        <c:axId val="3172506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72534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7245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7251848"/>
        <c:crosses val="max"/>
        <c:crossBetween val="between"/>
      </c:valAx>
      <c:catAx>
        <c:axId val="317251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245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Dpto'!$N$7:$N$30</c:f>
              <c:strCache>
                <c:ptCount val="24"/>
                <c:pt idx="0">
                  <c:v>Piura</c:v>
                </c:pt>
                <c:pt idx="1">
                  <c:v>Arequipa</c:v>
                </c:pt>
                <c:pt idx="2">
                  <c:v>La Libertad</c:v>
                </c:pt>
                <c:pt idx="3">
                  <c:v>Cajamarca</c:v>
                </c:pt>
                <c:pt idx="4">
                  <c:v>San Martín</c:v>
                </c:pt>
                <c:pt idx="5">
                  <c:v>Amazonas</c:v>
                </c:pt>
                <c:pt idx="6">
                  <c:v>Huánuco</c:v>
                </c:pt>
                <c:pt idx="7">
                  <c:v>Cusco</c:v>
                </c:pt>
                <c:pt idx="8">
                  <c:v>Apurímac</c:v>
                </c:pt>
                <c:pt idx="9">
                  <c:v>Loreto</c:v>
                </c:pt>
                <c:pt idx="10">
                  <c:v>Tacna</c:v>
                </c:pt>
                <c:pt idx="11">
                  <c:v>Huancavelica</c:v>
                </c:pt>
                <c:pt idx="12">
                  <c:v>Pasco</c:v>
                </c:pt>
                <c:pt idx="13">
                  <c:v>Junín</c:v>
                </c:pt>
                <c:pt idx="14">
                  <c:v>Madre de Dios</c:v>
                </c:pt>
                <c:pt idx="15">
                  <c:v>Ancash</c:v>
                </c:pt>
                <c:pt idx="16">
                  <c:v>Puno</c:v>
                </c:pt>
                <c:pt idx="17">
                  <c:v>Ayacucho</c:v>
                </c:pt>
                <c:pt idx="18">
                  <c:v>Moquegua</c:v>
                </c:pt>
                <c:pt idx="19">
                  <c:v>Tumbes</c:v>
                </c:pt>
                <c:pt idx="20">
                  <c:v>Lima</c:v>
                </c:pt>
                <c:pt idx="21">
                  <c:v>Ucayali</c:v>
                </c:pt>
                <c:pt idx="22">
                  <c:v>Lambayeque</c:v>
                </c:pt>
                <c:pt idx="23">
                  <c:v>Ica</c:v>
                </c:pt>
              </c:strCache>
            </c:strRef>
          </c:cat>
          <c:val>
            <c:numRef>
              <c:f>'AEQW Dpto'!$O$7:$O$30</c:f>
              <c:numCache>
                <c:formatCode>#,##0.0</c:formatCode>
                <c:ptCount val="24"/>
                <c:pt idx="0">
                  <c:v>70.858537570045684</c:v>
                </c:pt>
                <c:pt idx="1">
                  <c:v>29.81762179884079</c:v>
                </c:pt>
                <c:pt idx="2">
                  <c:v>80.607942373593943</c:v>
                </c:pt>
                <c:pt idx="3">
                  <c:v>87.106637588882791</c:v>
                </c:pt>
                <c:pt idx="4">
                  <c:v>44.431862514283132</c:v>
                </c:pt>
                <c:pt idx="5">
                  <c:v>35.137308485963679</c:v>
                </c:pt>
                <c:pt idx="6">
                  <c:v>62.955981082441127</c:v>
                </c:pt>
                <c:pt idx="7">
                  <c:v>61.971688589726583</c:v>
                </c:pt>
                <c:pt idx="8">
                  <c:v>32.364798467855003</c:v>
                </c:pt>
                <c:pt idx="9">
                  <c:v>79.727656576899662</c:v>
                </c:pt>
                <c:pt idx="10">
                  <c:v>7.9483040739915376</c:v>
                </c:pt>
                <c:pt idx="11">
                  <c:v>38.912932249855636</c:v>
                </c:pt>
                <c:pt idx="12">
                  <c:v>17.248471048492561</c:v>
                </c:pt>
                <c:pt idx="13">
                  <c:v>44.001861185533258</c:v>
                </c:pt>
                <c:pt idx="14">
                  <c:v>6.516549612264753</c:v>
                </c:pt>
                <c:pt idx="15">
                  <c:v>40.785399052605619</c:v>
                </c:pt>
                <c:pt idx="16">
                  <c:v>56.086636939119565</c:v>
                </c:pt>
                <c:pt idx="17">
                  <c:v>39.629186481861659</c:v>
                </c:pt>
                <c:pt idx="18">
                  <c:v>4.7510630928147535</c:v>
                </c:pt>
                <c:pt idx="19">
                  <c:v>8.1615982924423705</c:v>
                </c:pt>
                <c:pt idx="20">
                  <c:v>142.38916235060219</c:v>
                </c:pt>
                <c:pt idx="21">
                  <c:v>18.315045762785459</c:v>
                </c:pt>
                <c:pt idx="22">
                  <c:v>17.934847629676213</c:v>
                </c:pt>
                <c:pt idx="23">
                  <c:v>14.026482466156427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53808"/>
        <c:axId val="317245968"/>
      </c:barChart>
      <c:lineChart>
        <c:grouping val="standard"/>
        <c:varyColors val="0"/>
        <c:ser>
          <c:idx val="1"/>
          <c:order val="1"/>
          <c:tx>
            <c:strRef>
              <c:f>'AEQW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Dpto'!$N$7:$N$30</c:f>
              <c:strCache>
                <c:ptCount val="24"/>
                <c:pt idx="0">
                  <c:v>Piura</c:v>
                </c:pt>
                <c:pt idx="1">
                  <c:v>Arequipa</c:v>
                </c:pt>
                <c:pt idx="2">
                  <c:v>La Libertad</c:v>
                </c:pt>
                <c:pt idx="3">
                  <c:v>Cajamarca</c:v>
                </c:pt>
                <c:pt idx="4">
                  <c:v>San Martín</c:v>
                </c:pt>
                <c:pt idx="5">
                  <c:v>Amazonas</c:v>
                </c:pt>
                <c:pt idx="6">
                  <c:v>Huánuco</c:v>
                </c:pt>
                <c:pt idx="7">
                  <c:v>Cusco</c:v>
                </c:pt>
                <c:pt idx="8">
                  <c:v>Apurímac</c:v>
                </c:pt>
                <c:pt idx="9">
                  <c:v>Loreto</c:v>
                </c:pt>
                <c:pt idx="10">
                  <c:v>Tacna</c:v>
                </c:pt>
                <c:pt idx="11">
                  <c:v>Huancavelica</c:v>
                </c:pt>
                <c:pt idx="12">
                  <c:v>Pasco</c:v>
                </c:pt>
                <c:pt idx="13">
                  <c:v>Junín</c:v>
                </c:pt>
                <c:pt idx="14">
                  <c:v>Madre de Dios</c:v>
                </c:pt>
                <c:pt idx="15">
                  <c:v>Ancash</c:v>
                </c:pt>
                <c:pt idx="16">
                  <c:v>Puno</c:v>
                </c:pt>
                <c:pt idx="17">
                  <c:v>Ayacucho</c:v>
                </c:pt>
                <c:pt idx="18">
                  <c:v>Moquegua</c:v>
                </c:pt>
                <c:pt idx="19">
                  <c:v>Tumbes</c:v>
                </c:pt>
                <c:pt idx="20">
                  <c:v>Lima</c:v>
                </c:pt>
                <c:pt idx="21">
                  <c:v>Ucayali</c:v>
                </c:pt>
                <c:pt idx="22">
                  <c:v>Lambayeque</c:v>
                </c:pt>
                <c:pt idx="23">
                  <c:v>Ica</c:v>
                </c:pt>
              </c:strCache>
            </c:strRef>
          </c:cat>
          <c:val>
            <c:numRef>
              <c:f>'AEQW Dpto'!$P$7:$P$30</c:f>
              <c:numCache>
                <c:formatCode>0%</c:formatCode>
                <c:ptCount val="24"/>
                <c:pt idx="0">
                  <c:v>0.91038059280908434</c:v>
                </c:pt>
                <c:pt idx="1">
                  <c:v>0.90495842652510505</c:v>
                </c:pt>
                <c:pt idx="2">
                  <c:v>0.89308173128034685</c:v>
                </c:pt>
                <c:pt idx="3">
                  <c:v>0.86505430040427622</c:v>
                </c:pt>
                <c:pt idx="4">
                  <c:v>0.85267540910407558</c:v>
                </c:pt>
                <c:pt idx="5">
                  <c:v>0.84622266387177481</c:v>
                </c:pt>
                <c:pt idx="6">
                  <c:v>0.82334237113599451</c:v>
                </c:pt>
                <c:pt idx="7">
                  <c:v>0.81979144859150233</c:v>
                </c:pt>
                <c:pt idx="8">
                  <c:v>0.79983108341755127</c:v>
                </c:pt>
                <c:pt idx="9">
                  <c:v>0.79554461740423055</c:v>
                </c:pt>
                <c:pt idx="10">
                  <c:v>0.78063019766253394</c:v>
                </c:pt>
                <c:pt idx="11">
                  <c:v>0.77424776285632224</c:v>
                </c:pt>
                <c:pt idx="12">
                  <c:v>0.77013978175440823</c:v>
                </c:pt>
                <c:pt idx="13">
                  <c:v>0.76046968536626758</c:v>
                </c:pt>
                <c:pt idx="14">
                  <c:v>0.74307986696671136</c:v>
                </c:pt>
                <c:pt idx="15">
                  <c:v>0.7260943979459985</c:v>
                </c:pt>
                <c:pt idx="16">
                  <c:v>0.723026881829537</c:v>
                </c:pt>
                <c:pt idx="17">
                  <c:v>0.71259731737227006</c:v>
                </c:pt>
                <c:pt idx="18">
                  <c:v>0.69179858878671463</c:v>
                </c:pt>
                <c:pt idx="19">
                  <c:v>0.6469743023492831</c:v>
                </c:pt>
                <c:pt idx="20">
                  <c:v>0.60245482534566097</c:v>
                </c:pt>
                <c:pt idx="21">
                  <c:v>0.55463159873787971</c:v>
                </c:pt>
                <c:pt idx="22">
                  <c:v>0.4823323696467533</c:v>
                </c:pt>
                <c:pt idx="23">
                  <c:v>0.46291407177226324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43224"/>
        <c:axId val="317247928"/>
      </c:lineChart>
      <c:catAx>
        <c:axId val="3172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7245968"/>
        <c:crosses val="autoZero"/>
        <c:auto val="1"/>
        <c:lblAlgn val="ctr"/>
        <c:lblOffset val="100"/>
        <c:noMultiLvlLbl val="0"/>
      </c:catAx>
      <c:valAx>
        <c:axId val="317245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7253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7247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7243224"/>
        <c:crosses val="max"/>
        <c:crossBetween val="between"/>
      </c:valAx>
      <c:catAx>
        <c:axId val="317243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2479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Dpto'!$N$7:$N$30</c:f>
              <c:strCache>
                <c:ptCount val="24"/>
                <c:pt idx="0">
                  <c:v>Junín</c:v>
                </c:pt>
                <c:pt idx="1">
                  <c:v>Huánuco</c:v>
                </c:pt>
                <c:pt idx="2">
                  <c:v>Loreto</c:v>
                </c:pt>
                <c:pt idx="3">
                  <c:v>Cusco</c:v>
                </c:pt>
                <c:pt idx="4">
                  <c:v>La Libertad</c:v>
                </c:pt>
                <c:pt idx="5">
                  <c:v>Ica</c:v>
                </c:pt>
                <c:pt idx="6">
                  <c:v>Amazonas</c:v>
                </c:pt>
                <c:pt idx="7">
                  <c:v>Ayacucho</c:v>
                </c:pt>
                <c:pt idx="8">
                  <c:v>Arequipa</c:v>
                </c:pt>
                <c:pt idx="9">
                  <c:v>Lima</c:v>
                </c:pt>
                <c:pt idx="10">
                  <c:v>Moquegua</c:v>
                </c:pt>
                <c:pt idx="11">
                  <c:v>Piura</c:v>
                </c:pt>
                <c:pt idx="12">
                  <c:v>Huancavelica</c:v>
                </c:pt>
                <c:pt idx="13">
                  <c:v>Lambayeque</c:v>
                </c:pt>
                <c:pt idx="14">
                  <c:v>Ucayali</c:v>
                </c:pt>
                <c:pt idx="15">
                  <c:v>San Martín</c:v>
                </c:pt>
                <c:pt idx="16">
                  <c:v>Tumbes</c:v>
                </c:pt>
                <c:pt idx="17">
                  <c:v>Puno</c:v>
                </c:pt>
                <c:pt idx="18">
                  <c:v>Ancash</c:v>
                </c:pt>
                <c:pt idx="19">
                  <c:v>Pasco</c:v>
                </c:pt>
                <c:pt idx="20">
                  <c:v>Apurímac</c:v>
                </c:pt>
                <c:pt idx="21">
                  <c:v>Tacna</c:v>
                </c:pt>
                <c:pt idx="22">
                  <c:v>Cajamarca</c:v>
                </c:pt>
                <c:pt idx="23">
                  <c:v>Madre de Dios</c:v>
                </c:pt>
              </c:strCache>
            </c:strRef>
          </c:cat>
          <c:val>
            <c:numRef>
              <c:f>'PROE Dpto'!$O$7:$O$30</c:f>
              <c:numCache>
                <c:formatCode>#,##0.0</c:formatCode>
                <c:ptCount val="24"/>
                <c:pt idx="0">
                  <c:v>0.87266365289009762</c:v>
                </c:pt>
                <c:pt idx="1">
                  <c:v>0.40821413969161335</c:v>
                </c:pt>
                <c:pt idx="2">
                  <c:v>1.265629378972851</c:v>
                </c:pt>
                <c:pt idx="3">
                  <c:v>1.0091092188845057</c:v>
                </c:pt>
                <c:pt idx="4">
                  <c:v>2.4150417612442041</c:v>
                </c:pt>
                <c:pt idx="5">
                  <c:v>1.9404872970016371</c:v>
                </c:pt>
                <c:pt idx="6">
                  <c:v>0.2836660332787872</c:v>
                </c:pt>
                <c:pt idx="7">
                  <c:v>0.71839751860899592</c:v>
                </c:pt>
                <c:pt idx="8">
                  <c:v>2.9780218428067418</c:v>
                </c:pt>
                <c:pt idx="9">
                  <c:v>23.899949620918175</c:v>
                </c:pt>
                <c:pt idx="10">
                  <c:v>0.38619666072308517</c:v>
                </c:pt>
                <c:pt idx="11">
                  <c:v>1.7373411810058648</c:v>
                </c:pt>
                <c:pt idx="12">
                  <c:v>0.11566209115451366</c:v>
                </c:pt>
                <c:pt idx="13">
                  <c:v>1.6240830123579222</c:v>
                </c:pt>
                <c:pt idx="14">
                  <c:v>0.5636397225871066</c:v>
                </c:pt>
                <c:pt idx="15">
                  <c:v>0.73564167533351732</c:v>
                </c:pt>
                <c:pt idx="16">
                  <c:v>0.58257209400375198</c:v>
                </c:pt>
                <c:pt idx="17">
                  <c:v>0.69355514313189248</c:v>
                </c:pt>
                <c:pt idx="18">
                  <c:v>2.2678250468146479</c:v>
                </c:pt>
                <c:pt idx="19">
                  <c:v>0.36788715553217005</c:v>
                </c:pt>
                <c:pt idx="20">
                  <c:v>0.32005954036285922</c:v>
                </c:pt>
                <c:pt idx="21">
                  <c:v>0.55875410338221687</c:v>
                </c:pt>
                <c:pt idx="22">
                  <c:v>0.90193512393284703</c:v>
                </c:pt>
                <c:pt idx="23">
                  <c:v>0.21051652195592532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49104"/>
        <c:axId val="317254592"/>
      </c:barChart>
      <c:lineChart>
        <c:grouping val="standard"/>
        <c:varyColors val="0"/>
        <c:ser>
          <c:idx val="1"/>
          <c:order val="1"/>
          <c:tx>
            <c:strRef>
              <c:f>'PROE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Dpto'!$N$7:$N$30</c:f>
              <c:strCache>
                <c:ptCount val="24"/>
                <c:pt idx="0">
                  <c:v>Junín</c:v>
                </c:pt>
                <c:pt idx="1">
                  <c:v>Huánuco</c:v>
                </c:pt>
                <c:pt idx="2">
                  <c:v>Loreto</c:v>
                </c:pt>
                <c:pt idx="3">
                  <c:v>Cusco</c:v>
                </c:pt>
                <c:pt idx="4">
                  <c:v>La Libertad</c:v>
                </c:pt>
                <c:pt idx="5">
                  <c:v>Ica</c:v>
                </c:pt>
                <c:pt idx="6">
                  <c:v>Amazonas</c:v>
                </c:pt>
                <c:pt idx="7">
                  <c:v>Ayacucho</c:v>
                </c:pt>
                <c:pt idx="8">
                  <c:v>Arequipa</c:v>
                </c:pt>
                <c:pt idx="9">
                  <c:v>Lima</c:v>
                </c:pt>
                <c:pt idx="10">
                  <c:v>Moquegua</c:v>
                </c:pt>
                <c:pt idx="11">
                  <c:v>Piura</c:v>
                </c:pt>
                <c:pt idx="12">
                  <c:v>Huancavelica</c:v>
                </c:pt>
                <c:pt idx="13">
                  <c:v>Lambayeque</c:v>
                </c:pt>
                <c:pt idx="14">
                  <c:v>Ucayali</c:v>
                </c:pt>
                <c:pt idx="15">
                  <c:v>San Martín</c:v>
                </c:pt>
                <c:pt idx="16">
                  <c:v>Tumbes</c:v>
                </c:pt>
                <c:pt idx="17">
                  <c:v>Puno</c:v>
                </c:pt>
                <c:pt idx="18">
                  <c:v>Ancash</c:v>
                </c:pt>
                <c:pt idx="19">
                  <c:v>Pasco</c:v>
                </c:pt>
                <c:pt idx="20">
                  <c:v>Apurímac</c:v>
                </c:pt>
                <c:pt idx="21">
                  <c:v>Tacna</c:v>
                </c:pt>
                <c:pt idx="22">
                  <c:v>Cajamarca</c:v>
                </c:pt>
                <c:pt idx="23">
                  <c:v>Madre de Dios</c:v>
                </c:pt>
              </c:strCache>
            </c:strRef>
          </c:cat>
          <c:val>
            <c:numRef>
              <c:f>'PROE Dpto'!$P$7:$P$30</c:f>
              <c:numCache>
                <c:formatCode>0%</c:formatCode>
                <c:ptCount val="24"/>
                <c:pt idx="0">
                  <c:v>0.92152181816752132</c:v>
                </c:pt>
                <c:pt idx="1">
                  <c:v>0.89712858403116635</c:v>
                </c:pt>
                <c:pt idx="2">
                  <c:v>0.83123561920417799</c:v>
                </c:pt>
                <c:pt idx="3">
                  <c:v>0.81972489702518836</c:v>
                </c:pt>
                <c:pt idx="4">
                  <c:v>0.81797611525446723</c:v>
                </c:pt>
                <c:pt idx="5">
                  <c:v>0.81456620004652658</c:v>
                </c:pt>
                <c:pt idx="6">
                  <c:v>0.80496382841685832</c:v>
                </c:pt>
                <c:pt idx="7">
                  <c:v>0.80190287231460511</c:v>
                </c:pt>
                <c:pt idx="8">
                  <c:v>0.80134830109129529</c:v>
                </c:pt>
                <c:pt idx="9">
                  <c:v>0.79465437934180794</c:v>
                </c:pt>
                <c:pt idx="10">
                  <c:v>0.7483140712611297</c:v>
                </c:pt>
                <c:pt idx="11">
                  <c:v>0.74267947384241051</c:v>
                </c:pt>
                <c:pt idx="12">
                  <c:v>0.73481036793546317</c:v>
                </c:pt>
                <c:pt idx="13">
                  <c:v>0.73282793608384955</c:v>
                </c:pt>
                <c:pt idx="14">
                  <c:v>0.73049216951914375</c:v>
                </c:pt>
                <c:pt idx="15">
                  <c:v>0.71384512818938262</c:v>
                </c:pt>
                <c:pt idx="16">
                  <c:v>0.71170011630581376</c:v>
                </c:pt>
                <c:pt idx="17">
                  <c:v>0.70165717857287346</c:v>
                </c:pt>
                <c:pt idx="18">
                  <c:v>0.69910728913018483</c:v>
                </c:pt>
                <c:pt idx="19">
                  <c:v>0.67095227032381555</c:v>
                </c:pt>
                <c:pt idx="20">
                  <c:v>0.65939993481985082</c:v>
                </c:pt>
                <c:pt idx="21">
                  <c:v>0.65809095943623874</c:v>
                </c:pt>
                <c:pt idx="22">
                  <c:v>0.58764956101169452</c:v>
                </c:pt>
                <c:pt idx="23">
                  <c:v>0.53386552198294634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46360"/>
        <c:axId val="317244400"/>
      </c:lineChart>
      <c:catAx>
        <c:axId val="31724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7254592"/>
        <c:crosses val="autoZero"/>
        <c:auto val="1"/>
        <c:lblAlgn val="ctr"/>
        <c:lblOffset val="100"/>
        <c:noMultiLvlLbl val="0"/>
      </c:catAx>
      <c:valAx>
        <c:axId val="3172545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72491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7244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7246360"/>
        <c:crosses val="max"/>
        <c:crossBetween val="between"/>
      </c:valAx>
      <c:catAx>
        <c:axId val="317246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2444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Dpto'!$N$7:$N$30</c:f>
              <c:strCache>
                <c:ptCount val="24"/>
                <c:pt idx="0">
                  <c:v>Huánuco</c:v>
                </c:pt>
                <c:pt idx="1">
                  <c:v>Apurímac</c:v>
                </c:pt>
                <c:pt idx="2">
                  <c:v>Ica</c:v>
                </c:pt>
                <c:pt idx="3">
                  <c:v>Ayacucho</c:v>
                </c:pt>
                <c:pt idx="4">
                  <c:v>Cajamarca</c:v>
                </c:pt>
                <c:pt idx="5">
                  <c:v>Cusco</c:v>
                </c:pt>
                <c:pt idx="6">
                  <c:v>Lambayeque</c:v>
                </c:pt>
                <c:pt idx="7">
                  <c:v>Tacna</c:v>
                </c:pt>
                <c:pt idx="8">
                  <c:v>Arequipa</c:v>
                </c:pt>
                <c:pt idx="9">
                  <c:v>Junín</c:v>
                </c:pt>
                <c:pt idx="10">
                  <c:v>Puno</c:v>
                </c:pt>
                <c:pt idx="11">
                  <c:v>La Libertad</c:v>
                </c:pt>
                <c:pt idx="12">
                  <c:v>Ancash</c:v>
                </c:pt>
                <c:pt idx="13">
                  <c:v>Pasco</c:v>
                </c:pt>
                <c:pt idx="14">
                  <c:v>Loreto</c:v>
                </c:pt>
                <c:pt idx="15">
                  <c:v>Piura</c:v>
                </c:pt>
                <c:pt idx="16">
                  <c:v>Lima</c:v>
                </c:pt>
                <c:pt idx="17">
                  <c:v>Provincia Constitucional del Callao</c:v>
                </c:pt>
                <c:pt idx="18">
                  <c:v>Tumbes</c:v>
                </c:pt>
                <c:pt idx="19">
                  <c:v>Moquegua</c:v>
                </c:pt>
                <c:pt idx="20">
                  <c:v>Huancavelica</c:v>
                </c:pt>
                <c:pt idx="21">
                  <c:v>Ucayali</c:v>
                </c:pt>
                <c:pt idx="22">
                  <c:v>Madre de Dios</c:v>
                </c:pt>
                <c:pt idx="23">
                  <c:v>Amazonas</c:v>
                </c:pt>
              </c:strCache>
            </c:strRef>
          </c:cat>
          <c:val>
            <c:numRef>
              <c:f>'AONA Dpto'!$O$7:$O$30</c:f>
              <c:numCache>
                <c:formatCode>#,##0.0</c:formatCode>
                <c:ptCount val="24"/>
                <c:pt idx="0">
                  <c:v>2.3211947242706756</c:v>
                </c:pt>
                <c:pt idx="1">
                  <c:v>0.15789648734816758</c:v>
                </c:pt>
                <c:pt idx="2">
                  <c:v>2.5732272505348757</c:v>
                </c:pt>
                <c:pt idx="3">
                  <c:v>0.80226517452284829</c:v>
                </c:pt>
                <c:pt idx="4">
                  <c:v>0.22220675628012784</c:v>
                </c:pt>
                <c:pt idx="5">
                  <c:v>3.7959546638306474</c:v>
                </c:pt>
                <c:pt idx="6">
                  <c:v>3.2275452297240741</c:v>
                </c:pt>
                <c:pt idx="7">
                  <c:v>1.2941034717891364</c:v>
                </c:pt>
                <c:pt idx="8">
                  <c:v>3.7520484159278551</c:v>
                </c:pt>
                <c:pt idx="9">
                  <c:v>2.7346548543451288</c:v>
                </c:pt>
                <c:pt idx="10">
                  <c:v>3.5741534521634142</c:v>
                </c:pt>
                <c:pt idx="11">
                  <c:v>2.2703526124329527</c:v>
                </c:pt>
                <c:pt idx="12">
                  <c:v>2.668972604641187</c:v>
                </c:pt>
                <c:pt idx="13">
                  <c:v>0.15822179176700377</c:v>
                </c:pt>
                <c:pt idx="14">
                  <c:v>1.4450579668580761</c:v>
                </c:pt>
                <c:pt idx="15">
                  <c:v>1.641985032452874</c:v>
                </c:pt>
                <c:pt idx="16">
                  <c:v>46.718436348790277</c:v>
                </c:pt>
                <c:pt idx="17">
                  <c:v>3.3432641287272413</c:v>
                </c:pt>
                <c:pt idx="18">
                  <c:v>0.61256333362104787</c:v>
                </c:pt>
                <c:pt idx="19">
                  <c:v>0.4385049924347042</c:v>
                </c:pt>
                <c:pt idx="20">
                  <c:v>0.13589190187417632</c:v>
                </c:pt>
                <c:pt idx="21">
                  <c:v>0.1232107895668263</c:v>
                </c:pt>
                <c:pt idx="22">
                  <c:v>0.69222294070121493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49888"/>
        <c:axId val="317256944"/>
      </c:barChart>
      <c:lineChart>
        <c:grouping val="standard"/>
        <c:varyColors val="0"/>
        <c:ser>
          <c:idx val="1"/>
          <c:order val="1"/>
          <c:tx>
            <c:strRef>
              <c:f>'AONA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Dpto'!$N$7:$N$30</c:f>
              <c:strCache>
                <c:ptCount val="24"/>
                <c:pt idx="0">
                  <c:v>Huánuco</c:v>
                </c:pt>
                <c:pt idx="1">
                  <c:v>Apurímac</c:v>
                </c:pt>
                <c:pt idx="2">
                  <c:v>Ica</c:v>
                </c:pt>
                <c:pt idx="3">
                  <c:v>Ayacucho</c:v>
                </c:pt>
                <c:pt idx="4">
                  <c:v>Cajamarca</c:v>
                </c:pt>
                <c:pt idx="5">
                  <c:v>Cusco</c:v>
                </c:pt>
                <c:pt idx="6">
                  <c:v>Lambayeque</c:v>
                </c:pt>
                <c:pt idx="7">
                  <c:v>Tacna</c:v>
                </c:pt>
                <c:pt idx="8">
                  <c:v>Arequipa</c:v>
                </c:pt>
                <c:pt idx="9">
                  <c:v>Junín</c:v>
                </c:pt>
                <c:pt idx="10">
                  <c:v>Puno</c:v>
                </c:pt>
                <c:pt idx="11">
                  <c:v>La Libertad</c:v>
                </c:pt>
                <c:pt idx="12">
                  <c:v>Ancash</c:v>
                </c:pt>
                <c:pt idx="13">
                  <c:v>Pasco</c:v>
                </c:pt>
                <c:pt idx="14">
                  <c:v>Loreto</c:v>
                </c:pt>
                <c:pt idx="15">
                  <c:v>Piura</c:v>
                </c:pt>
                <c:pt idx="16">
                  <c:v>Lima</c:v>
                </c:pt>
                <c:pt idx="17">
                  <c:v>Provincia Constitucional del Callao</c:v>
                </c:pt>
                <c:pt idx="18">
                  <c:v>Tumbes</c:v>
                </c:pt>
                <c:pt idx="19">
                  <c:v>Moquegua</c:v>
                </c:pt>
                <c:pt idx="20">
                  <c:v>Huancavelica</c:v>
                </c:pt>
                <c:pt idx="21">
                  <c:v>Ucayali</c:v>
                </c:pt>
                <c:pt idx="22">
                  <c:v>Madre de Dios</c:v>
                </c:pt>
                <c:pt idx="23">
                  <c:v>Amazonas</c:v>
                </c:pt>
              </c:strCache>
            </c:strRef>
          </c:cat>
          <c:val>
            <c:numRef>
              <c:f>'AONA Dpto'!$P$7:$P$30</c:f>
              <c:numCache>
                <c:formatCode>0%</c:formatCode>
                <c:ptCount val="24"/>
                <c:pt idx="0">
                  <c:v>0.91609774478524231</c:v>
                </c:pt>
                <c:pt idx="1">
                  <c:v>0.89965920076217831</c:v>
                </c:pt>
                <c:pt idx="2">
                  <c:v>0.88760561178492503</c:v>
                </c:pt>
                <c:pt idx="3">
                  <c:v>0.88743300770533728</c:v>
                </c:pt>
                <c:pt idx="4">
                  <c:v>0.87359158782877744</c:v>
                </c:pt>
                <c:pt idx="5">
                  <c:v>0.86876356345405992</c:v>
                </c:pt>
                <c:pt idx="6">
                  <c:v>0.86389518246979125</c:v>
                </c:pt>
                <c:pt idx="7">
                  <c:v>0.8508028542279259</c:v>
                </c:pt>
                <c:pt idx="8">
                  <c:v>0.84522099606564038</c:v>
                </c:pt>
                <c:pt idx="9">
                  <c:v>0.84329035587185452</c:v>
                </c:pt>
                <c:pt idx="10">
                  <c:v>0.83419537262318522</c:v>
                </c:pt>
                <c:pt idx="11">
                  <c:v>0.82674712875003686</c:v>
                </c:pt>
                <c:pt idx="12">
                  <c:v>0.81408196435851776</c:v>
                </c:pt>
                <c:pt idx="13">
                  <c:v>0.81166435871959242</c:v>
                </c:pt>
                <c:pt idx="14">
                  <c:v>0.80673699801928966</c:v>
                </c:pt>
                <c:pt idx="15">
                  <c:v>0.78905435752411224</c:v>
                </c:pt>
                <c:pt idx="16">
                  <c:v>0.77601727940015885</c:v>
                </c:pt>
                <c:pt idx="17">
                  <c:v>0.77035918961003769</c:v>
                </c:pt>
                <c:pt idx="18">
                  <c:v>0.75251262078396697</c:v>
                </c:pt>
                <c:pt idx="19">
                  <c:v>0.68982142313133543</c:v>
                </c:pt>
                <c:pt idx="20">
                  <c:v>0.65289955545497325</c:v>
                </c:pt>
                <c:pt idx="21">
                  <c:v>0.63077949514836995</c:v>
                </c:pt>
                <c:pt idx="22">
                  <c:v>0.41907264676059763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58512"/>
        <c:axId val="317257336"/>
      </c:lineChart>
      <c:catAx>
        <c:axId val="3172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7256944"/>
        <c:crosses val="autoZero"/>
        <c:auto val="1"/>
        <c:lblAlgn val="ctr"/>
        <c:lblOffset val="100"/>
        <c:noMultiLvlLbl val="0"/>
      </c:catAx>
      <c:valAx>
        <c:axId val="3172569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72498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72573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7258512"/>
        <c:crosses val="max"/>
        <c:crossBetween val="between"/>
      </c:valAx>
      <c:catAx>
        <c:axId val="31725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2573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Dpto'!$N$7:$N$28</c:f>
              <c:strCache>
                <c:ptCount val="22"/>
                <c:pt idx="0">
                  <c:v>Arequipa</c:v>
                </c:pt>
                <c:pt idx="1">
                  <c:v>San Martín</c:v>
                </c:pt>
                <c:pt idx="2">
                  <c:v>Ayacucho</c:v>
                </c:pt>
                <c:pt idx="3">
                  <c:v>Apurímac</c:v>
                </c:pt>
                <c:pt idx="4">
                  <c:v>Lambayeque</c:v>
                </c:pt>
                <c:pt idx="5">
                  <c:v>Ucayali</c:v>
                </c:pt>
                <c:pt idx="6">
                  <c:v>Junín</c:v>
                </c:pt>
                <c:pt idx="7">
                  <c:v>Amazonas</c:v>
                </c:pt>
                <c:pt idx="8">
                  <c:v>Ancash</c:v>
                </c:pt>
                <c:pt idx="9">
                  <c:v>Cusco</c:v>
                </c:pt>
                <c:pt idx="10">
                  <c:v>La Libertad</c:v>
                </c:pt>
                <c:pt idx="11">
                  <c:v>Ica</c:v>
                </c:pt>
                <c:pt idx="12">
                  <c:v>Pasco</c:v>
                </c:pt>
                <c:pt idx="13">
                  <c:v>Piura</c:v>
                </c:pt>
                <c:pt idx="14">
                  <c:v>Lima</c:v>
                </c:pt>
                <c:pt idx="15">
                  <c:v>Puno</c:v>
                </c:pt>
                <c:pt idx="16">
                  <c:v>Huancavelica</c:v>
                </c:pt>
                <c:pt idx="17">
                  <c:v>Cajamarca</c:v>
                </c:pt>
                <c:pt idx="18">
                  <c:v>Huánuco</c:v>
                </c:pt>
                <c:pt idx="19">
                  <c:v>Loreto</c:v>
                </c:pt>
                <c:pt idx="20">
                  <c:v>Tacna</c:v>
                </c:pt>
                <c:pt idx="21">
                  <c:v>Moquegua</c:v>
                </c:pt>
              </c:strCache>
            </c:strRef>
          </c:cat>
          <c:val>
            <c:numRef>
              <c:f>'AHRE Dpto'!$O$7:$O$28</c:f>
              <c:numCache>
                <c:formatCode>#,##0.0</c:formatCode>
                <c:ptCount val="22"/>
                <c:pt idx="0">
                  <c:v>1.5806875683181532</c:v>
                </c:pt>
                <c:pt idx="1">
                  <c:v>7.9334415909764884</c:v>
                </c:pt>
                <c:pt idx="2">
                  <c:v>7.2803899355886017</c:v>
                </c:pt>
                <c:pt idx="3">
                  <c:v>2.8477922252483578</c:v>
                </c:pt>
                <c:pt idx="4">
                  <c:v>1.7493414654258459</c:v>
                </c:pt>
                <c:pt idx="5">
                  <c:v>1.7254727449341583</c:v>
                </c:pt>
                <c:pt idx="6">
                  <c:v>9.8345148439359544</c:v>
                </c:pt>
                <c:pt idx="7">
                  <c:v>3.3140051377694859</c:v>
                </c:pt>
                <c:pt idx="8">
                  <c:v>6.7998187344598167</c:v>
                </c:pt>
                <c:pt idx="9">
                  <c:v>5.391171848160317</c:v>
                </c:pt>
                <c:pt idx="10">
                  <c:v>4.3237345182249927</c:v>
                </c:pt>
                <c:pt idx="11">
                  <c:v>0.21570911545475127</c:v>
                </c:pt>
                <c:pt idx="12">
                  <c:v>3.8506024574504729</c:v>
                </c:pt>
                <c:pt idx="13">
                  <c:v>9.3929233210292846</c:v>
                </c:pt>
                <c:pt idx="14">
                  <c:v>11.327800073437096</c:v>
                </c:pt>
                <c:pt idx="15">
                  <c:v>11.687430731025863</c:v>
                </c:pt>
                <c:pt idx="16">
                  <c:v>7.170360539093223</c:v>
                </c:pt>
                <c:pt idx="17">
                  <c:v>6.6531710959819756</c:v>
                </c:pt>
                <c:pt idx="18">
                  <c:v>6.4733146714256913</c:v>
                </c:pt>
                <c:pt idx="19">
                  <c:v>7.1157692995001947</c:v>
                </c:pt>
                <c:pt idx="20">
                  <c:v>3.5424999999999996E-3</c:v>
                </c:pt>
                <c:pt idx="21">
                  <c:v>4.2100618958243727E-2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44792"/>
        <c:axId val="317257728"/>
      </c:barChart>
      <c:lineChart>
        <c:grouping val="standard"/>
        <c:varyColors val="0"/>
        <c:ser>
          <c:idx val="1"/>
          <c:order val="1"/>
          <c:tx>
            <c:strRef>
              <c:f>'AHRE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Dpto'!$N$7:$N$28</c:f>
              <c:strCache>
                <c:ptCount val="22"/>
                <c:pt idx="0">
                  <c:v>Arequipa</c:v>
                </c:pt>
                <c:pt idx="1">
                  <c:v>San Martín</c:v>
                </c:pt>
                <c:pt idx="2">
                  <c:v>Ayacucho</c:v>
                </c:pt>
                <c:pt idx="3">
                  <c:v>Apurímac</c:v>
                </c:pt>
                <c:pt idx="4">
                  <c:v>Lambayeque</c:v>
                </c:pt>
                <c:pt idx="5">
                  <c:v>Ucayali</c:v>
                </c:pt>
                <c:pt idx="6">
                  <c:v>Junín</c:v>
                </c:pt>
                <c:pt idx="7">
                  <c:v>Amazonas</c:v>
                </c:pt>
                <c:pt idx="8">
                  <c:v>Ancash</c:v>
                </c:pt>
                <c:pt idx="9">
                  <c:v>Cusco</c:v>
                </c:pt>
                <c:pt idx="10">
                  <c:v>La Libertad</c:v>
                </c:pt>
                <c:pt idx="11">
                  <c:v>Ica</c:v>
                </c:pt>
                <c:pt idx="12">
                  <c:v>Pasco</c:v>
                </c:pt>
                <c:pt idx="13">
                  <c:v>Piura</c:v>
                </c:pt>
                <c:pt idx="14">
                  <c:v>Lima</c:v>
                </c:pt>
                <c:pt idx="15">
                  <c:v>Puno</c:v>
                </c:pt>
                <c:pt idx="16">
                  <c:v>Huancavelica</c:v>
                </c:pt>
                <c:pt idx="17">
                  <c:v>Cajamarca</c:v>
                </c:pt>
                <c:pt idx="18">
                  <c:v>Huánuco</c:v>
                </c:pt>
                <c:pt idx="19">
                  <c:v>Loreto</c:v>
                </c:pt>
                <c:pt idx="20">
                  <c:v>Tacna</c:v>
                </c:pt>
                <c:pt idx="21">
                  <c:v>Moquegua</c:v>
                </c:pt>
              </c:strCache>
            </c:strRef>
          </c:cat>
          <c:val>
            <c:numRef>
              <c:f>'AHRE Dpto'!$P$7:$P$28</c:f>
              <c:numCache>
                <c:formatCode>0%</c:formatCode>
                <c:ptCount val="22"/>
                <c:pt idx="0">
                  <c:v>0.99910219044348003</c:v>
                </c:pt>
                <c:pt idx="1">
                  <c:v>0.99491566461338377</c:v>
                </c:pt>
                <c:pt idx="2">
                  <c:v>0.98764679241422093</c:v>
                </c:pt>
                <c:pt idx="3">
                  <c:v>0.98391187584957829</c:v>
                </c:pt>
                <c:pt idx="4">
                  <c:v>0.97914501638913554</c:v>
                </c:pt>
                <c:pt idx="5">
                  <c:v>0.9647791316650256</c:v>
                </c:pt>
                <c:pt idx="6">
                  <c:v>0.96180556915693394</c:v>
                </c:pt>
                <c:pt idx="7">
                  <c:v>0.95697824560502109</c:v>
                </c:pt>
                <c:pt idx="8">
                  <c:v>0.93984457520516318</c:v>
                </c:pt>
                <c:pt idx="9">
                  <c:v>0.93251282802706192</c:v>
                </c:pt>
                <c:pt idx="10">
                  <c:v>0.92318231306064902</c:v>
                </c:pt>
                <c:pt idx="11">
                  <c:v>0.86812507980517817</c:v>
                </c:pt>
                <c:pt idx="12">
                  <c:v>0.76769013805105268</c:v>
                </c:pt>
                <c:pt idx="13">
                  <c:v>0.76032190712513037</c:v>
                </c:pt>
                <c:pt idx="14">
                  <c:v>0.74093168921194075</c:v>
                </c:pt>
                <c:pt idx="15">
                  <c:v>0.71025293060609163</c:v>
                </c:pt>
                <c:pt idx="16">
                  <c:v>0.70123066532815825</c:v>
                </c:pt>
                <c:pt idx="17">
                  <c:v>0.48064203802457484</c:v>
                </c:pt>
                <c:pt idx="18">
                  <c:v>0.41235211792211213</c:v>
                </c:pt>
                <c:pt idx="19">
                  <c:v>0.38802705237712687</c:v>
                </c:pt>
                <c:pt idx="20">
                  <c:v>0.233704974271012</c:v>
                </c:pt>
                <c:pt idx="21">
                  <c:v>3.4533755189825176E-2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55768"/>
        <c:axId val="317258904"/>
      </c:lineChart>
      <c:catAx>
        <c:axId val="31724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7257728"/>
        <c:crosses val="autoZero"/>
        <c:auto val="1"/>
        <c:lblAlgn val="ctr"/>
        <c:lblOffset val="100"/>
        <c:noMultiLvlLbl val="0"/>
      </c:catAx>
      <c:valAx>
        <c:axId val="3172577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72447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72589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7255768"/>
        <c:crosses val="max"/>
        <c:crossBetween val="between"/>
      </c:valAx>
      <c:catAx>
        <c:axId val="317255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2589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Dpto'!$O$7</c:f>
              <c:numCache>
                <c:formatCode>#,##0.0</c:formatCode>
                <c:ptCount val="1"/>
                <c:pt idx="0">
                  <c:v>9.8254421828492617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58120"/>
        <c:axId val="317256552"/>
      </c:barChart>
      <c:lineChart>
        <c:grouping val="standard"/>
        <c:varyColors val="0"/>
        <c:ser>
          <c:idx val="1"/>
          <c:order val="1"/>
          <c:tx>
            <c:strRef>
              <c:f>'CPJCC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Dpto'!$P$7</c:f>
              <c:numCache>
                <c:formatCode>0%</c:formatCode>
                <c:ptCount val="1"/>
                <c:pt idx="0">
                  <c:v>0.88809335821473001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32952"/>
        <c:axId val="318925112"/>
      </c:lineChart>
      <c:catAx>
        <c:axId val="317258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7256552"/>
        <c:crosses val="autoZero"/>
        <c:auto val="1"/>
        <c:lblAlgn val="ctr"/>
        <c:lblOffset val="100"/>
        <c:noMultiLvlLbl val="0"/>
      </c:catAx>
      <c:valAx>
        <c:axId val="3172565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72581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25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8932952"/>
        <c:crosses val="max"/>
        <c:crossBetween val="between"/>
      </c:valAx>
      <c:catAx>
        <c:axId val="318932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25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Dpto'!$N$7:$N$11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Dpto'!$O$7:$O$11</c:f>
              <c:numCache>
                <c:formatCode>#,##0.0</c:formatCode>
                <c:ptCount val="5"/>
                <c:pt idx="0">
                  <c:v>5.5500000715255737E-2</c:v>
                </c:pt>
                <c:pt idx="1">
                  <c:v>0.36457375795399605</c:v>
                </c:pt>
                <c:pt idx="2">
                  <c:v>0.37977326059862493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23544"/>
        <c:axId val="318925504"/>
      </c:barChart>
      <c:lineChart>
        <c:grouping val="standard"/>
        <c:varyColors val="0"/>
        <c:ser>
          <c:idx val="1"/>
          <c:order val="1"/>
          <c:tx>
            <c:strRef>
              <c:f>'RPAM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Dpto'!$N$7:$N$11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Dpto'!$P$7:$P$11</c:f>
              <c:numCache>
                <c:formatCode>0%</c:formatCode>
                <c:ptCount val="5"/>
                <c:pt idx="0">
                  <c:v>0.42857143409463888</c:v>
                </c:pt>
                <c:pt idx="1">
                  <c:v>0.15353764573291542</c:v>
                </c:pt>
                <c:pt idx="2">
                  <c:v>9.0389729166027E-2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1584"/>
        <c:axId val="318928640"/>
      </c:lineChart>
      <c:catAx>
        <c:axId val="31892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8925504"/>
        <c:crosses val="autoZero"/>
        <c:auto val="1"/>
        <c:lblAlgn val="ctr"/>
        <c:lblOffset val="100"/>
        <c:noMultiLvlLbl val="0"/>
      </c:catAx>
      <c:valAx>
        <c:axId val="3189255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8923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28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8921584"/>
        <c:crosses val="max"/>
        <c:crossBetween val="between"/>
      </c:valAx>
      <c:catAx>
        <c:axId val="31892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28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Dpto'!$N$7:$N$31</c:f>
              <c:strCache>
                <c:ptCount val="25"/>
                <c:pt idx="0">
                  <c:v>Amazonas</c:v>
                </c:pt>
                <c:pt idx="1">
                  <c:v>San Martín</c:v>
                </c:pt>
                <c:pt idx="2">
                  <c:v>Ancash</c:v>
                </c:pt>
                <c:pt idx="3">
                  <c:v>Tumbes</c:v>
                </c:pt>
                <c:pt idx="4">
                  <c:v>Cusco</c:v>
                </c:pt>
                <c:pt idx="5">
                  <c:v>Ucayali</c:v>
                </c:pt>
                <c:pt idx="6">
                  <c:v>Ica</c:v>
                </c:pt>
                <c:pt idx="7">
                  <c:v>Moquegua</c:v>
                </c:pt>
                <c:pt idx="8">
                  <c:v>Arequipa</c:v>
                </c:pt>
                <c:pt idx="9">
                  <c:v>La Libertad</c:v>
                </c:pt>
                <c:pt idx="10">
                  <c:v>Lambayeque</c:v>
                </c:pt>
                <c:pt idx="11">
                  <c:v>Cajamarca</c:v>
                </c:pt>
                <c:pt idx="12">
                  <c:v>Ayacucho</c:v>
                </c:pt>
                <c:pt idx="13">
                  <c:v>Loreto</c:v>
                </c:pt>
                <c:pt idx="14">
                  <c:v>Huánuco</c:v>
                </c:pt>
                <c:pt idx="15">
                  <c:v>Junín</c:v>
                </c:pt>
                <c:pt idx="16">
                  <c:v>Lima</c:v>
                </c:pt>
                <c:pt idx="17">
                  <c:v>Puno</c:v>
                </c:pt>
                <c:pt idx="18">
                  <c:v>Huancavelica</c:v>
                </c:pt>
                <c:pt idx="19">
                  <c:v>Piura</c:v>
                </c:pt>
                <c:pt idx="20">
                  <c:v>Apurímac</c:v>
                </c:pt>
                <c:pt idx="21">
                  <c:v>Tacna</c:v>
                </c:pt>
                <c:pt idx="22">
                  <c:v>Pasco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Dpto'!$O$7:$O$31</c:f>
              <c:numCache>
                <c:formatCode>#,##0.0</c:formatCode>
                <c:ptCount val="25"/>
                <c:pt idx="0">
                  <c:v>27.456157383380351</c:v>
                </c:pt>
                <c:pt idx="1">
                  <c:v>39.441404511802268</c:v>
                </c:pt>
                <c:pt idx="2">
                  <c:v>0.85836271648896656</c:v>
                </c:pt>
                <c:pt idx="3">
                  <c:v>2.6069973507250732</c:v>
                </c:pt>
                <c:pt idx="4">
                  <c:v>40.66632700139612</c:v>
                </c:pt>
                <c:pt idx="5">
                  <c:v>9.3967314738112133</c:v>
                </c:pt>
                <c:pt idx="6">
                  <c:v>4.2398817106543198</c:v>
                </c:pt>
                <c:pt idx="7">
                  <c:v>0.90084411614453186</c:v>
                </c:pt>
                <c:pt idx="8">
                  <c:v>6.1008921499866142</c:v>
                </c:pt>
                <c:pt idx="9">
                  <c:v>7.1698843289689806</c:v>
                </c:pt>
                <c:pt idx="10">
                  <c:v>5.9179016767982464</c:v>
                </c:pt>
                <c:pt idx="11">
                  <c:v>28.685026201572775</c:v>
                </c:pt>
                <c:pt idx="12">
                  <c:v>55.745262058533555</c:v>
                </c:pt>
                <c:pt idx="13">
                  <c:v>6.8770104763479916</c:v>
                </c:pt>
                <c:pt idx="14">
                  <c:v>22.530762735849102</c:v>
                </c:pt>
                <c:pt idx="15">
                  <c:v>13.797785720693268</c:v>
                </c:pt>
                <c:pt idx="16">
                  <c:v>161.48615898142404</c:v>
                </c:pt>
                <c:pt idx="17">
                  <c:v>18.101477723091762</c:v>
                </c:pt>
                <c:pt idx="18">
                  <c:v>6.400322404163461</c:v>
                </c:pt>
                <c:pt idx="19">
                  <c:v>4.3217066427311277</c:v>
                </c:pt>
                <c:pt idx="20">
                  <c:v>7.2108063995355893</c:v>
                </c:pt>
                <c:pt idx="21">
                  <c:v>1.9609433324280279</c:v>
                </c:pt>
                <c:pt idx="22">
                  <c:v>3.1970791358432336</c:v>
                </c:pt>
                <c:pt idx="23">
                  <c:v>1.6368762110371444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29032"/>
        <c:axId val="318922368"/>
      </c:barChart>
      <c:lineChart>
        <c:grouping val="standard"/>
        <c:varyColors val="0"/>
        <c:ser>
          <c:idx val="1"/>
          <c:order val="1"/>
          <c:tx>
            <c:strRef>
              <c:f>'MAPP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Dpto'!$N$7:$N$31</c:f>
              <c:strCache>
                <c:ptCount val="25"/>
                <c:pt idx="0">
                  <c:v>Amazonas</c:v>
                </c:pt>
                <c:pt idx="1">
                  <c:v>San Martín</c:v>
                </c:pt>
                <c:pt idx="2">
                  <c:v>Ancash</c:v>
                </c:pt>
                <c:pt idx="3">
                  <c:v>Tumbes</c:v>
                </c:pt>
                <c:pt idx="4">
                  <c:v>Cusco</c:v>
                </c:pt>
                <c:pt idx="5">
                  <c:v>Ucayali</c:v>
                </c:pt>
                <c:pt idx="6">
                  <c:v>Ica</c:v>
                </c:pt>
                <c:pt idx="7">
                  <c:v>Moquegua</c:v>
                </c:pt>
                <c:pt idx="8">
                  <c:v>Arequipa</c:v>
                </c:pt>
                <c:pt idx="9">
                  <c:v>La Libertad</c:v>
                </c:pt>
                <c:pt idx="10">
                  <c:v>Lambayeque</c:v>
                </c:pt>
                <c:pt idx="11">
                  <c:v>Cajamarca</c:v>
                </c:pt>
                <c:pt idx="12">
                  <c:v>Ayacucho</c:v>
                </c:pt>
                <c:pt idx="13">
                  <c:v>Loreto</c:v>
                </c:pt>
                <c:pt idx="14">
                  <c:v>Huánuco</c:v>
                </c:pt>
                <c:pt idx="15">
                  <c:v>Junín</c:v>
                </c:pt>
                <c:pt idx="16">
                  <c:v>Lima</c:v>
                </c:pt>
                <c:pt idx="17">
                  <c:v>Puno</c:v>
                </c:pt>
                <c:pt idx="18">
                  <c:v>Huancavelica</c:v>
                </c:pt>
                <c:pt idx="19">
                  <c:v>Piura</c:v>
                </c:pt>
                <c:pt idx="20">
                  <c:v>Apurímac</c:v>
                </c:pt>
                <c:pt idx="21">
                  <c:v>Tacna</c:v>
                </c:pt>
                <c:pt idx="22">
                  <c:v>Pasco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Dpto'!$P$7:$P$31</c:f>
              <c:numCache>
                <c:formatCode>0%</c:formatCode>
                <c:ptCount val="25"/>
                <c:pt idx="0">
                  <c:v>0.98047423967902336</c:v>
                </c:pt>
                <c:pt idx="1">
                  <c:v>0.97070379282360575</c:v>
                </c:pt>
                <c:pt idx="2">
                  <c:v>0.96920704996529794</c:v>
                </c:pt>
                <c:pt idx="3">
                  <c:v>0.962486736987614</c:v>
                </c:pt>
                <c:pt idx="4">
                  <c:v>0.95510179285289909</c:v>
                </c:pt>
                <c:pt idx="5">
                  <c:v>0.94945385128474602</c:v>
                </c:pt>
                <c:pt idx="6">
                  <c:v>0.93751171052331439</c:v>
                </c:pt>
                <c:pt idx="7">
                  <c:v>0.91170249283418736</c:v>
                </c:pt>
                <c:pt idx="8">
                  <c:v>0.91024847342867676</c:v>
                </c:pt>
                <c:pt idx="9">
                  <c:v>0.89706195945126688</c:v>
                </c:pt>
                <c:pt idx="10">
                  <c:v>0.89369607256459183</c:v>
                </c:pt>
                <c:pt idx="11">
                  <c:v>0.89223184201220818</c:v>
                </c:pt>
                <c:pt idx="12">
                  <c:v>0.87890527149331954</c:v>
                </c:pt>
                <c:pt idx="13">
                  <c:v>0.8717928323637596</c:v>
                </c:pt>
                <c:pt idx="14">
                  <c:v>0.86324665523739863</c:v>
                </c:pt>
                <c:pt idx="15">
                  <c:v>0.85184857163700689</c:v>
                </c:pt>
                <c:pt idx="16">
                  <c:v>0.85058794744951194</c:v>
                </c:pt>
                <c:pt idx="17">
                  <c:v>0.82980988100451392</c:v>
                </c:pt>
                <c:pt idx="18">
                  <c:v>0.73114129223895596</c:v>
                </c:pt>
                <c:pt idx="19">
                  <c:v>0.66673660153090264</c:v>
                </c:pt>
                <c:pt idx="20">
                  <c:v>0.65141111392083217</c:v>
                </c:pt>
                <c:pt idx="21">
                  <c:v>0.63955705640920191</c:v>
                </c:pt>
                <c:pt idx="22">
                  <c:v>0.4930414764296282</c:v>
                </c:pt>
                <c:pt idx="23">
                  <c:v>0.48081887297671255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9424"/>
        <c:axId val="318924328"/>
      </c:lineChart>
      <c:catAx>
        <c:axId val="318929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8922368"/>
        <c:crosses val="autoZero"/>
        <c:auto val="1"/>
        <c:lblAlgn val="ctr"/>
        <c:lblOffset val="100"/>
        <c:noMultiLvlLbl val="0"/>
      </c:catAx>
      <c:valAx>
        <c:axId val="318922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8929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24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8929424"/>
        <c:crosses val="max"/>
        <c:crossBetween val="between"/>
      </c:valAx>
      <c:catAx>
        <c:axId val="318929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243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Dpto'!$N$7:$N$31</c:f>
              <c:strCache>
                <c:ptCount val="25"/>
                <c:pt idx="0">
                  <c:v>Arequipa</c:v>
                </c:pt>
                <c:pt idx="1">
                  <c:v>Amazonas</c:v>
                </c:pt>
                <c:pt idx="2">
                  <c:v>Junín</c:v>
                </c:pt>
                <c:pt idx="3">
                  <c:v>Lambayeque</c:v>
                </c:pt>
                <c:pt idx="4">
                  <c:v>Huancavelica</c:v>
                </c:pt>
                <c:pt idx="5">
                  <c:v>Ica</c:v>
                </c:pt>
                <c:pt idx="6">
                  <c:v>Cajamarca</c:v>
                </c:pt>
                <c:pt idx="7">
                  <c:v>Ucayali</c:v>
                </c:pt>
                <c:pt idx="8">
                  <c:v>Ancash</c:v>
                </c:pt>
                <c:pt idx="9">
                  <c:v>Cusco</c:v>
                </c:pt>
                <c:pt idx="10">
                  <c:v>Pasco</c:v>
                </c:pt>
                <c:pt idx="11">
                  <c:v>Provincia Constitucional del Callao</c:v>
                </c:pt>
                <c:pt idx="12">
                  <c:v>Puno</c:v>
                </c:pt>
                <c:pt idx="13">
                  <c:v>Moquegua</c:v>
                </c:pt>
                <c:pt idx="14">
                  <c:v>Lima</c:v>
                </c:pt>
                <c:pt idx="15">
                  <c:v>Apurímac</c:v>
                </c:pt>
                <c:pt idx="16">
                  <c:v>Huánuco</c:v>
                </c:pt>
                <c:pt idx="17">
                  <c:v>La Libertad</c:v>
                </c:pt>
                <c:pt idx="18">
                  <c:v>San Martín</c:v>
                </c:pt>
                <c:pt idx="19">
                  <c:v>Loreto</c:v>
                </c:pt>
                <c:pt idx="20">
                  <c:v>Piura</c:v>
                </c:pt>
                <c:pt idx="21">
                  <c:v>Tacna</c:v>
                </c:pt>
                <c:pt idx="22">
                  <c:v>Madre de Dios</c:v>
                </c:pt>
                <c:pt idx="23">
                  <c:v>Tumbes</c:v>
                </c:pt>
                <c:pt idx="24">
                  <c:v>Ayacucho</c:v>
                </c:pt>
              </c:strCache>
            </c:strRef>
          </c:cat>
          <c:val>
            <c:numRef>
              <c:f>'SC Dpto'!$O$7:$O$31</c:f>
              <c:numCache>
                <c:formatCode>#,##0.0</c:formatCode>
                <c:ptCount val="25"/>
                <c:pt idx="0">
                  <c:v>334.73238940761081</c:v>
                </c:pt>
                <c:pt idx="1">
                  <c:v>61.72978506675959</c:v>
                </c:pt>
                <c:pt idx="2">
                  <c:v>155.34742118385779</c:v>
                </c:pt>
                <c:pt idx="3">
                  <c:v>197.93702512339522</c:v>
                </c:pt>
                <c:pt idx="4">
                  <c:v>40.66874070672251</c:v>
                </c:pt>
                <c:pt idx="5">
                  <c:v>111.3690904992193</c:v>
                </c:pt>
                <c:pt idx="6">
                  <c:v>84.168252908608096</c:v>
                </c:pt>
                <c:pt idx="7">
                  <c:v>41.670088543183681</c:v>
                </c:pt>
                <c:pt idx="8">
                  <c:v>133.1587838555611</c:v>
                </c:pt>
                <c:pt idx="9">
                  <c:v>217.6272210666271</c:v>
                </c:pt>
                <c:pt idx="10">
                  <c:v>23.777154302934058</c:v>
                </c:pt>
                <c:pt idx="11">
                  <c:v>134.09006046342233</c:v>
                </c:pt>
                <c:pt idx="12">
                  <c:v>123.77490172937438</c:v>
                </c:pt>
                <c:pt idx="13">
                  <c:v>18.922281896040015</c:v>
                </c:pt>
                <c:pt idx="14">
                  <c:v>1610.5822963991629</c:v>
                </c:pt>
                <c:pt idx="15">
                  <c:v>55.858033948758106</c:v>
                </c:pt>
                <c:pt idx="16">
                  <c:v>47.023079333789767</c:v>
                </c:pt>
                <c:pt idx="17">
                  <c:v>187.19465029896094</c:v>
                </c:pt>
                <c:pt idx="18">
                  <c:v>44.85777561988332</c:v>
                </c:pt>
                <c:pt idx="19">
                  <c:v>78.051021336622924</c:v>
                </c:pt>
                <c:pt idx="20">
                  <c:v>143.39192452590987</c:v>
                </c:pt>
                <c:pt idx="21">
                  <c:v>64.455170166022924</c:v>
                </c:pt>
                <c:pt idx="22">
                  <c:v>11.418143174086687</c:v>
                </c:pt>
                <c:pt idx="23">
                  <c:v>41.075133903158424</c:v>
                </c:pt>
                <c:pt idx="24">
                  <c:v>46.510282039361904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461504"/>
        <c:axId val="305422464"/>
      </c:barChart>
      <c:lineChart>
        <c:grouping val="standard"/>
        <c:varyColors val="0"/>
        <c:ser>
          <c:idx val="1"/>
          <c:order val="1"/>
          <c:tx>
            <c:strRef>
              <c:f>'SC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Dpto'!$N$7:$N$31</c:f>
              <c:strCache>
                <c:ptCount val="25"/>
                <c:pt idx="0">
                  <c:v>Arequipa</c:v>
                </c:pt>
                <c:pt idx="1">
                  <c:v>Amazonas</c:v>
                </c:pt>
                <c:pt idx="2">
                  <c:v>Junín</c:v>
                </c:pt>
                <c:pt idx="3">
                  <c:v>Lambayeque</c:v>
                </c:pt>
                <c:pt idx="4">
                  <c:v>Huancavelica</c:v>
                </c:pt>
                <c:pt idx="5">
                  <c:v>Ica</c:v>
                </c:pt>
                <c:pt idx="6">
                  <c:v>Cajamarca</c:v>
                </c:pt>
                <c:pt idx="7">
                  <c:v>Ucayali</c:v>
                </c:pt>
                <c:pt idx="8">
                  <c:v>Ancash</c:v>
                </c:pt>
                <c:pt idx="9">
                  <c:v>Cusco</c:v>
                </c:pt>
                <c:pt idx="10">
                  <c:v>Pasco</c:v>
                </c:pt>
                <c:pt idx="11">
                  <c:v>Provincia Constitucional del Callao</c:v>
                </c:pt>
                <c:pt idx="12">
                  <c:v>Puno</c:v>
                </c:pt>
                <c:pt idx="13">
                  <c:v>Moquegua</c:v>
                </c:pt>
                <c:pt idx="14">
                  <c:v>Lima</c:v>
                </c:pt>
                <c:pt idx="15">
                  <c:v>Apurímac</c:v>
                </c:pt>
                <c:pt idx="16">
                  <c:v>Huánuco</c:v>
                </c:pt>
                <c:pt idx="17">
                  <c:v>La Libertad</c:v>
                </c:pt>
                <c:pt idx="18">
                  <c:v>San Martín</c:v>
                </c:pt>
                <c:pt idx="19">
                  <c:v>Loreto</c:v>
                </c:pt>
                <c:pt idx="20">
                  <c:v>Piura</c:v>
                </c:pt>
                <c:pt idx="21">
                  <c:v>Tacna</c:v>
                </c:pt>
                <c:pt idx="22">
                  <c:v>Madre de Dios</c:v>
                </c:pt>
                <c:pt idx="23">
                  <c:v>Tumbes</c:v>
                </c:pt>
                <c:pt idx="24">
                  <c:v>Ayacucho</c:v>
                </c:pt>
              </c:strCache>
            </c:strRef>
          </c:cat>
          <c:val>
            <c:numRef>
              <c:f>'SC Dpto'!$P$7:$P$31</c:f>
              <c:numCache>
                <c:formatCode>0%</c:formatCode>
                <c:ptCount val="25"/>
                <c:pt idx="0">
                  <c:v>0.92138133602591088</c:v>
                </c:pt>
                <c:pt idx="1">
                  <c:v>0.91253653602141627</c:v>
                </c:pt>
                <c:pt idx="2">
                  <c:v>0.90345306589463836</c:v>
                </c:pt>
                <c:pt idx="3">
                  <c:v>0.89424166630906043</c:v>
                </c:pt>
                <c:pt idx="4">
                  <c:v>0.88853582888010263</c:v>
                </c:pt>
                <c:pt idx="5">
                  <c:v>0.88641175711405773</c:v>
                </c:pt>
                <c:pt idx="6">
                  <c:v>0.88485249121432274</c:v>
                </c:pt>
                <c:pt idx="7">
                  <c:v>0.87273998456934643</c:v>
                </c:pt>
                <c:pt idx="8">
                  <c:v>0.8668906136454867</c:v>
                </c:pt>
                <c:pt idx="9">
                  <c:v>0.86576988157187351</c:v>
                </c:pt>
                <c:pt idx="10">
                  <c:v>0.85850803136630316</c:v>
                </c:pt>
                <c:pt idx="11">
                  <c:v>0.85487467222544056</c:v>
                </c:pt>
                <c:pt idx="12">
                  <c:v>0.83783090364688095</c:v>
                </c:pt>
                <c:pt idx="13">
                  <c:v>0.79655774882039987</c:v>
                </c:pt>
                <c:pt idx="14">
                  <c:v>0.79309212162844889</c:v>
                </c:pt>
                <c:pt idx="15">
                  <c:v>0.7894448044429766</c:v>
                </c:pt>
                <c:pt idx="16">
                  <c:v>0.78782247835686214</c:v>
                </c:pt>
                <c:pt idx="17">
                  <c:v>0.78666996340233142</c:v>
                </c:pt>
                <c:pt idx="18">
                  <c:v>0.77776445332841737</c:v>
                </c:pt>
                <c:pt idx="19">
                  <c:v>0.77506174630697999</c:v>
                </c:pt>
                <c:pt idx="20">
                  <c:v>0.76708529856333496</c:v>
                </c:pt>
                <c:pt idx="21">
                  <c:v>0.76507362784247379</c:v>
                </c:pt>
                <c:pt idx="22">
                  <c:v>0.75539186927813784</c:v>
                </c:pt>
                <c:pt idx="23">
                  <c:v>0.73817467176059937</c:v>
                </c:pt>
                <c:pt idx="24">
                  <c:v>0.73403209797256697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419328"/>
        <c:axId val="305416192"/>
      </c:lineChart>
      <c:catAx>
        <c:axId val="3034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5422464"/>
        <c:crosses val="autoZero"/>
        <c:auto val="1"/>
        <c:lblAlgn val="ctr"/>
        <c:lblOffset val="100"/>
        <c:noMultiLvlLbl val="0"/>
      </c:catAx>
      <c:valAx>
        <c:axId val="305422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461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5416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419328"/>
        <c:crosses val="max"/>
        <c:crossBetween val="between"/>
      </c:valAx>
      <c:catAx>
        <c:axId val="30541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54161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Dpto'!$O$7:$O$31</c:f>
              <c:numCache>
                <c:formatCode>#,##0.0</c:formatCode>
                <c:ptCount val="25"/>
                <c:pt idx="0">
                  <c:v>578.26252126522877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29816"/>
        <c:axId val="318930992"/>
      </c:barChart>
      <c:lineChart>
        <c:grouping val="standard"/>
        <c:varyColors val="0"/>
        <c:ser>
          <c:idx val="1"/>
          <c:order val="1"/>
          <c:tx>
            <c:strRef>
              <c:f>'AARES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Dpto'!$P$7:$P$31</c:f>
              <c:numCache>
                <c:formatCode>0%</c:formatCode>
                <c:ptCount val="25"/>
                <c:pt idx="0">
                  <c:v>0.95584344890686168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6680"/>
        <c:axId val="318930208"/>
      </c:lineChart>
      <c:catAx>
        <c:axId val="318929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8930992"/>
        <c:crosses val="autoZero"/>
        <c:auto val="1"/>
        <c:lblAlgn val="ctr"/>
        <c:lblOffset val="100"/>
        <c:noMultiLvlLbl val="0"/>
      </c:catAx>
      <c:valAx>
        <c:axId val="318930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8929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302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8926680"/>
        <c:crosses val="max"/>
        <c:crossBetween val="between"/>
      </c:valAx>
      <c:catAx>
        <c:axId val="318926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302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Tumbes</c:v>
                </c:pt>
                <c:pt idx="2">
                  <c:v>Ancash</c:v>
                </c:pt>
                <c:pt idx="3">
                  <c:v>Moquegua</c:v>
                </c:pt>
                <c:pt idx="4">
                  <c:v>La Libertad</c:v>
                </c:pt>
                <c:pt idx="5">
                  <c:v>Ayacucho</c:v>
                </c:pt>
                <c:pt idx="6">
                  <c:v>Loreto</c:v>
                </c:pt>
                <c:pt idx="7">
                  <c:v>Cajamarca</c:v>
                </c:pt>
                <c:pt idx="8">
                  <c:v>Piura</c:v>
                </c:pt>
                <c:pt idx="9">
                  <c:v>San Martín</c:v>
                </c:pt>
                <c:pt idx="10">
                  <c:v>Tacna</c:v>
                </c:pt>
                <c:pt idx="11">
                  <c:v>Huancavelica</c:v>
                </c:pt>
                <c:pt idx="12">
                  <c:v>Lima</c:v>
                </c:pt>
                <c:pt idx="13">
                  <c:v>Madre de Dios</c:v>
                </c:pt>
                <c:pt idx="14">
                  <c:v>Puno</c:v>
                </c:pt>
                <c:pt idx="15">
                  <c:v>Provincia Constitucional del Callao</c:v>
                </c:pt>
                <c:pt idx="16">
                  <c:v>Huánuco</c:v>
                </c:pt>
                <c:pt idx="17">
                  <c:v>Ucayali</c:v>
                </c:pt>
                <c:pt idx="18">
                  <c:v>Apurímac</c:v>
                </c:pt>
                <c:pt idx="19">
                  <c:v>Amazonas</c:v>
                </c:pt>
                <c:pt idx="20">
                  <c:v>Junín</c:v>
                </c:pt>
                <c:pt idx="21">
                  <c:v>Cusco</c:v>
                </c:pt>
                <c:pt idx="22">
                  <c:v>Lambayeque</c:v>
                </c:pt>
                <c:pt idx="23">
                  <c:v>Ica</c:v>
                </c:pt>
                <c:pt idx="24">
                  <c:v>Arequipa</c:v>
                </c:pt>
              </c:strCache>
            </c:strRef>
          </c:cat>
          <c:val>
            <c:numRef>
              <c:f>'MCRS Dpto'!$O$7:$O$31</c:f>
              <c:numCache>
                <c:formatCode>#,##0.0</c:formatCode>
                <c:ptCount val="25"/>
                <c:pt idx="0">
                  <c:v>30.545132127677846</c:v>
                </c:pt>
                <c:pt idx="1">
                  <c:v>1.556341845257776</c:v>
                </c:pt>
                <c:pt idx="2">
                  <c:v>7.4244793529220132</c:v>
                </c:pt>
                <c:pt idx="3">
                  <c:v>8.3903334891701515</c:v>
                </c:pt>
                <c:pt idx="4">
                  <c:v>8.5063835349582622</c:v>
                </c:pt>
                <c:pt idx="5">
                  <c:v>4.2125852201862832</c:v>
                </c:pt>
                <c:pt idx="6">
                  <c:v>2.7263260305082531</c:v>
                </c:pt>
                <c:pt idx="7">
                  <c:v>2.9152121907052866</c:v>
                </c:pt>
                <c:pt idx="8">
                  <c:v>5.72704018042106</c:v>
                </c:pt>
                <c:pt idx="9">
                  <c:v>7.8602963089465545</c:v>
                </c:pt>
                <c:pt idx="10">
                  <c:v>2.3202509561364986</c:v>
                </c:pt>
                <c:pt idx="11">
                  <c:v>0.41064769032221815</c:v>
                </c:pt>
                <c:pt idx="12">
                  <c:v>315.40598587838059</c:v>
                </c:pt>
                <c:pt idx="13">
                  <c:v>1.8727452376200902</c:v>
                </c:pt>
                <c:pt idx="14">
                  <c:v>24.425116953823984</c:v>
                </c:pt>
                <c:pt idx="15">
                  <c:v>6.8796586545102878</c:v>
                </c:pt>
                <c:pt idx="16">
                  <c:v>7.0444077109494714</c:v>
                </c:pt>
                <c:pt idx="17">
                  <c:v>20.227864825401632</c:v>
                </c:pt>
                <c:pt idx="18">
                  <c:v>1.0040044269496968</c:v>
                </c:pt>
                <c:pt idx="19">
                  <c:v>1.7418772976526733</c:v>
                </c:pt>
                <c:pt idx="20">
                  <c:v>8.1325060527771562</c:v>
                </c:pt>
                <c:pt idx="21">
                  <c:v>6.738866877244452</c:v>
                </c:pt>
                <c:pt idx="22">
                  <c:v>9.1875535414905247</c:v>
                </c:pt>
                <c:pt idx="23">
                  <c:v>13.421895334005209</c:v>
                </c:pt>
                <c:pt idx="24">
                  <c:v>8.5059908565816968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30600"/>
        <c:axId val="318931776"/>
      </c:barChart>
      <c:lineChart>
        <c:grouping val="standard"/>
        <c:varyColors val="0"/>
        <c:ser>
          <c:idx val="1"/>
          <c:order val="1"/>
          <c:tx>
            <c:strRef>
              <c:f>'MCRS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Tumbes</c:v>
                </c:pt>
                <c:pt idx="2">
                  <c:v>Ancash</c:v>
                </c:pt>
                <c:pt idx="3">
                  <c:v>Moquegua</c:v>
                </c:pt>
                <c:pt idx="4">
                  <c:v>La Libertad</c:v>
                </c:pt>
                <c:pt idx="5">
                  <c:v>Ayacucho</c:v>
                </c:pt>
                <c:pt idx="6">
                  <c:v>Loreto</c:v>
                </c:pt>
                <c:pt idx="7">
                  <c:v>Cajamarca</c:v>
                </c:pt>
                <c:pt idx="8">
                  <c:v>Piura</c:v>
                </c:pt>
                <c:pt idx="9">
                  <c:v>San Martín</c:v>
                </c:pt>
                <c:pt idx="10">
                  <c:v>Tacna</c:v>
                </c:pt>
                <c:pt idx="11">
                  <c:v>Huancavelica</c:v>
                </c:pt>
                <c:pt idx="12">
                  <c:v>Lima</c:v>
                </c:pt>
                <c:pt idx="13">
                  <c:v>Madre de Dios</c:v>
                </c:pt>
                <c:pt idx="14">
                  <c:v>Puno</c:v>
                </c:pt>
                <c:pt idx="15">
                  <c:v>Provincia Constitucional del Callao</c:v>
                </c:pt>
                <c:pt idx="16">
                  <c:v>Huánuco</c:v>
                </c:pt>
                <c:pt idx="17">
                  <c:v>Ucayali</c:v>
                </c:pt>
                <c:pt idx="18">
                  <c:v>Apurímac</c:v>
                </c:pt>
                <c:pt idx="19">
                  <c:v>Amazonas</c:v>
                </c:pt>
                <c:pt idx="20">
                  <c:v>Junín</c:v>
                </c:pt>
                <c:pt idx="21">
                  <c:v>Cusco</c:v>
                </c:pt>
                <c:pt idx="22">
                  <c:v>Lambayeque</c:v>
                </c:pt>
                <c:pt idx="23">
                  <c:v>Ica</c:v>
                </c:pt>
                <c:pt idx="24">
                  <c:v>Arequipa</c:v>
                </c:pt>
              </c:strCache>
            </c:strRef>
          </c:cat>
          <c:val>
            <c:numRef>
              <c:f>'MCRS Dpto'!$P$7:$P$31</c:f>
              <c:numCache>
                <c:formatCode>0%</c:formatCode>
                <c:ptCount val="25"/>
                <c:pt idx="0">
                  <c:v>0.91833589799867832</c:v>
                </c:pt>
                <c:pt idx="1">
                  <c:v>0.8792578824921915</c:v>
                </c:pt>
                <c:pt idx="2">
                  <c:v>0.87527555169474824</c:v>
                </c:pt>
                <c:pt idx="3">
                  <c:v>0.87088356388031529</c:v>
                </c:pt>
                <c:pt idx="4">
                  <c:v>0.86727998197393674</c:v>
                </c:pt>
                <c:pt idx="5">
                  <c:v>0.86010639177023651</c:v>
                </c:pt>
                <c:pt idx="6">
                  <c:v>0.85268461276242191</c:v>
                </c:pt>
                <c:pt idx="7">
                  <c:v>0.8392292523098821</c:v>
                </c:pt>
                <c:pt idx="8">
                  <c:v>0.83194763726365095</c:v>
                </c:pt>
                <c:pt idx="9">
                  <c:v>0.8188559273086029</c:v>
                </c:pt>
                <c:pt idx="10">
                  <c:v>0.81650131000380366</c:v>
                </c:pt>
                <c:pt idx="11">
                  <c:v>0.80171744074152829</c:v>
                </c:pt>
                <c:pt idx="12">
                  <c:v>0.80120346981575596</c:v>
                </c:pt>
                <c:pt idx="13">
                  <c:v>0.79882392584305528</c:v>
                </c:pt>
                <c:pt idx="14">
                  <c:v>0.79677320804358287</c:v>
                </c:pt>
                <c:pt idx="15">
                  <c:v>0.78965693838835527</c:v>
                </c:pt>
                <c:pt idx="16">
                  <c:v>0.78785667195111542</c:v>
                </c:pt>
                <c:pt idx="17">
                  <c:v>0.76149940586618337</c:v>
                </c:pt>
                <c:pt idx="18">
                  <c:v>0.74584895061572887</c:v>
                </c:pt>
                <c:pt idx="19">
                  <c:v>0.73318307955751383</c:v>
                </c:pt>
                <c:pt idx="20">
                  <c:v>0.71952957556564823</c:v>
                </c:pt>
                <c:pt idx="21">
                  <c:v>0.67112500831522803</c:v>
                </c:pt>
                <c:pt idx="22">
                  <c:v>0.66070404367147562</c:v>
                </c:pt>
                <c:pt idx="23">
                  <c:v>0.10894315889788185</c:v>
                </c:pt>
                <c:pt idx="24">
                  <c:v>7.2999075105888003E-2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32560"/>
        <c:axId val="318932168"/>
      </c:lineChart>
      <c:catAx>
        <c:axId val="31893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8931776"/>
        <c:crosses val="autoZero"/>
        <c:auto val="1"/>
        <c:lblAlgn val="ctr"/>
        <c:lblOffset val="100"/>
        <c:noMultiLvlLbl val="0"/>
      </c:catAx>
      <c:valAx>
        <c:axId val="3189317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8930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32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8932560"/>
        <c:crosses val="max"/>
        <c:crossBetween val="between"/>
      </c:valAx>
      <c:catAx>
        <c:axId val="31893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321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Dpto'!$O$7</c:f>
              <c:numCache>
                <c:formatCode>#,##0.0</c:formatCode>
                <c:ptCount val="1"/>
                <c:pt idx="0">
                  <c:v>43.864068764696682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23936"/>
        <c:axId val="318924720"/>
      </c:barChart>
      <c:lineChart>
        <c:grouping val="standard"/>
        <c:varyColors val="0"/>
        <c:ser>
          <c:idx val="1"/>
          <c:order val="1"/>
          <c:tx>
            <c:strRef>
              <c:f>'MST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Dpto'!$P$7</c:f>
              <c:numCache>
                <c:formatCode>0%</c:formatCode>
                <c:ptCount val="1"/>
                <c:pt idx="0">
                  <c:v>0.66380552714839403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1192"/>
        <c:axId val="318921976"/>
      </c:lineChart>
      <c:catAx>
        <c:axId val="3189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8924720"/>
        <c:crosses val="autoZero"/>
        <c:auto val="1"/>
        <c:lblAlgn val="ctr"/>
        <c:lblOffset val="100"/>
        <c:noMultiLvlLbl val="0"/>
      </c:catAx>
      <c:valAx>
        <c:axId val="3189247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89239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219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8921192"/>
        <c:crosses val="max"/>
        <c:crossBetween val="between"/>
      </c:valAx>
      <c:catAx>
        <c:axId val="318921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219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Dpto'!$O$7</c:f>
              <c:numCache>
                <c:formatCode>#,##0.0</c:formatCode>
                <c:ptCount val="1"/>
                <c:pt idx="0">
                  <c:v>82.337759116007845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26288"/>
        <c:axId val="318927072"/>
      </c:barChart>
      <c:lineChart>
        <c:grouping val="standard"/>
        <c:varyColors val="0"/>
        <c:ser>
          <c:idx val="1"/>
          <c:order val="1"/>
          <c:tx>
            <c:strRef>
              <c:f>'MPE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Dpto'!$P$7</c:f>
              <c:numCache>
                <c:formatCode>0%</c:formatCode>
                <c:ptCount val="1"/>
                <c:pt idx="0">
                  <c:v>0.49440525428867466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7856"/>
        <c:axId val="318927464"/>
      </c:lineChart>
      <c:catAx>
        <c:axId val="31892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8927072"/>
        <c:crosses val="autoZero"/>
        <c:auto val="1"/>
        <c:lblAlgn val="ctr"/>
        <c:lblOffset val="100"/>
        <c:noMultiLvlLbl val="0"/>
      </c:catAx>
      <c:valAx>
        <c:axId val="318927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8926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27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8927856"/>
        <c:crosses val="max"/>
        <c:crossBetween val="between"/>
      </c:valAx>
      <c:catAx>
        <c:axId val="318927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27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Dpto'!$O$7</c:f>
              <c:numCache>
                <c:formatCode>#,##0.0</c:formatCode>
                <c:ptCount val="1"/>
                <c:pt idx="0">
                  <c:v>3.837737010193119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36480"/>
        <c:axId val="318934520"/>
      </c:barChart>
      <c:lineChart>
        <c:grouping val="standard"/>
        <c:varyColors val="0"/>
        <c:ser>
          <c:idx val="1"/>
          <c:order val="1"/>
          <c:tx>
            <c:strRef>
              <c:f>'FMIN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Dpto'!$P$7</c:f>
              <c:numCache>
                <c:formatCode>0%</c:formatCode>
                <c:ptCount val="1"/>
                <c:pt idx="0">
                  <c:v>0.50102869495707336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35304"/>
        <c:axId val="318934912"/>
      </c:lineChart>
      <c:catAx>
        <c:axId val="3189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8934520"/>
        <c:crosses val="autoZero"/>
        <c:auto val="1"/>
        <c:lblAlgn val="ctr"/>
        <c:lblOffset val="100"/>
        <c:noMultiLvlLbl val="0"/>
      </c:catAx>
      <c:valAx>
        <c:axId val="318934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89364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34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18935304"/>
        <c:crosses val="max"/>
        <c:crossBetween val="between"/>
      </c:valAx>
      <c:catAx>
        <c:axId val="318935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34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Dpto'!$N$7:$N$32</c:f>
              <c:strCache>
                <c:ptCount val="26"/>
                <c:pt idx="0">
                  <c:v>Huancavelica</c:v>
                </c:pt>
                <c:pt idx="1">
                  <c:v>Apurímac</c:v>
                </c:pt>
                <c:pt idx="2">
                  <c:v>Huánuco</c:v>
                </c:pt>
                <c:pt idx="3">
                  <c:v>Ucayali</c:v>
                </c:pt>
                <c:pt idx="4">
                  <c:v>Cajamarca</c:v>
                </c:pt>
                <c:pt idx="5">
                  <c:v>Ancash</c:v>
                </c:pt>
                <c:pt idx="6">
                  <c:v>Amazonas</c:v>
                </c:pt>
                <c:pt idx="7">
                  <c:v>Embajadas en el Exterior</c:v>
                </c:pt>
                <c:pt idx="8">
                  <c:v>Pasco</c:v>
                </c:pt>
                <c:pt idx="9">
                  <c:v>Piura</c:v>
                </c:pt>
                <c:pt idx="10">
                  <c:v>Lima</c:v>
                </c:pt>
                <c:pt idx="11">
                  <c:v>Tacna</c:v>
                </c:pt>
                <c:pt idx="12">
                  <c:v>San Martín</c:v>
                </c:pt>
                <c:pt idx="13">
                  <c:v>Junín</c:v>
                </c:pt>
                <c:pt idx="14">
                  <c:v>Puno</c:v>
                </c:pt>
                <c:pt idx="15">
                  <c:v>La Libertad</c:v>
                </c:pt>
                <c:pt idx="16">
                  <c:v>Ayacucho</c:v>
                </c:pt>
                <c:pt idx="17">
                  <c:v>Cusco</c:v>
                </c:pt>
                <c:pt idx="18">
                  <c:v>Loreto</c:v>
                </c:pt>
                <c:pt idx="19">
                  <c:v>Lambayeque</c:v>
                </c:pt>
                <c:pt idx="20">
                  <c:v>Madre de Dios</c:v>
                </c:pt>
                <c:pt idx="21">
                  <c:v>Arequipa</c:v>
                </c:pt>
                <c:pt idx="22">
                  <c:v>Tumbes</c:v>
                </c:pt>
                <c:pt idx="23">
                  <c:v>Ica</c:v>
                </c:pt>
                <c:pt idx="24">
                  <c:v>Provincia Constitucional del Callao</c:v>
                </c:pt>
                <c:pt idx="25">
                  <c:v>Moquegua</c:v>
                </c:pt>
              </c:strCache>
            </c:strRef>
          </c:cat>
          <c:val>
            <c:numRef>
              <c:f>'MCDT Dpto'!$O$7:$O$32</c:f>
              <c:numCache>
                <c:formatCode>#,##0.0</c:formatCode>
                <c:ptCount val="26"/>
                <c:pt idx="0">
                  <c:v>6.1487998310942205E-2</c:v>
                </c:pt>
                <c:pt idx="1">
                  <c:v>8.7284951399250563E-2</c:v>
                </c:pt>
                <c:pt idx="2">
                  <c:v>3.1257533833335596</c:v>
                </c:pt>
                <c:pt idx="3">
                  <c:v>44.705751267095216</c:v>
                </c:pt>
                <c:pt idx="4">
                  <c:v>1.7187272015928126</c:v>
                </c:pt>
                <c:pt idx="5">
                  <c:v>1.2336729112784759</c:v>
                </c:pt>
                <c:pt idx="6">
                  <c:v>43.907558537498929</c:v>
                </c:pt>
                <c:pt idx="7">
                  <c:v>65.325935492257003</c:v>
                </c:pt>
                <c:pt idx="8">
                  <c:v>1.6798540684884067</c:v>
                </c:pt>
                <c:pt idx="9">
                  <c:v>1.0349008983912185</c:v>
                </c:pt>
                <c:pt idx="10">
                  <c:v>68.095885912456538</c:v>
                </c:pt>
                <c:pt idx="11">
                  <c:v>0.47360762201946838</c:v>
                </c:pt>
                <c:pt idx="12">
                  <c:v>3.5922752944168717</c:v>
                </c:pt>
                <c:pt idx="13">
                  <c:v>0.73765337957916344</c:v>
                </c:pt>
                <c:pt idx="14">
                  <c:v>3.7764461737958328</c:v>
                </c:pt>
                <c:pt idx="15">
                  <c:v>1.9806820992847336</c:v>
                </c:pt>
                <c:pt idx="16">
                  <c:v>2.7475371518260374</c:v>
                </c:pt>
                <c:pt idx="17">
                  <c:v>10.044390532808572</c:v>
                </c:pt>
                <c:pt idx="18">
                  <c:v>0.47824049939287361</c:v>
                </c:pt>
                <c:pt idx="19">
                  <c:v>3.2442672074242851</c:v>
                </c:pt>
                <c:pt idx="20">
                  <c:v>1.1929999873042108E-2</c:v>
                </c:pt>
                <c:pt idx="21">
                  <c:v>10.949021661782977</c:v>
                </c:pt>
                <c:pt idx="22">
                  <c:v>0.6017504780928008</c:v>
                </c:pt>
                <c:pt idx="23">
                  <c:v>0.26845062724717261</c:v>
                </c:pt>
                <c:pt idx="24">
                  <c:v>0.17510469007253693</c:v>
                </c:pt>
                <c:pt idx="25">
                  <c:v>0.77216196657466918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33344"/>
        <c:axId val="318935696"/>
      </c:barChart>
      <c:lineChart>
        <c:grouping val="standard"/>
        <c:varyColors val="0"/>
        <c:ser>
          <c:idx val="1"/>
          <c:order val="1"/>
          <c:tx>
            <c:strRef>
              <c:f>'MCDT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Dpto'!$N$7:$N$32</c:f>
              <c:strCache>
                <c:ptCount val="26"/>
                <c:pt idx="0">
                  <c:v>Huancavelica</c:v>
                </c:pt>
                <c:pt idx="1">
                  <c:v>Apurímac</c:v>
                </c:pt>
                <c:pt idx="2">
                  <c:v>Huánuco</c:v>
                </c:pt>
                <c:pt idx="3">
                  <c:v>Ucayali</c:v>
                </c:pt>
                <c:pt idx="4">
                  <c:v>Cajamarca</c:v>
                </c:pt>
                <c:pt idx="5">
                  <c:v>Ancash</c:v>
                </c:pt>
                <c:pt idx="6">
                  <c:v>Amazonas</c:v>
                </c:pt>
                <c:pt idx="7">
                  <c:v>Embajadas en el Exterior</c:v>
                </c:pt>
                <c:pt idx="8">
                  <c:v>Pasco</c:v>
                </c:pt>
                <c:pt idx="9">
                  <c:v>Piura</c:v>
                </c:pt>
                <c:pt idx="10">
                  <c:v>Lima</c:v>
                </c:pt>
                <c:pt idx="11">
                  <c:v>Tacna</c:v>
                </c:pt>
                <c:pt idx="12">
                  <c:v>San Martín</c:v>
                </c:pt>
                <c:pt idx="13">
                  <c:v>Junín</c:v>
                </c:pt>
                <c:pt idx="14">
                  <c:v>Puno</c:v>
                </c:pt>
                <c:pt idx="15">
                  <c:v>La Libertad</c:v>
                </c:pt>
                <c:pt idx="16">
                  <c:v>Ayacucho</c:v>
                </c:pt>
                <c:pt idx="17">
                  <c:v>Cusco</c:v>
                </c:pt>
                <c:pt idx="18">
                  <c:v>Loreto</c:v>
                </c:pt>
                <c:pt idx="19">
                  <c:v>Lambayeque</c:v>
                </c:pt>
                <c:pt idx="20">
                  <c:v>Madre de Dios</c:v>
                </c:pt>
                <c:pt idx="21">
                  <c:v>Arequipa</c:v>
                </c:pt>
                <c:pt idx="22">
                  <c:v>Tumbes</c:v>
                </c:pt>
                <c:pt idx="23">
                  <c:v>Ica</c:v>
                </c:pt>
                <c:pt idx="24">
                  <c:v>Provincia Constitucional del Callao</c:v>
                </c:pt>
                <c:pt idx="25">
                  <c:v>Moquegua</c:v>
                </c:pt>
              </c:strCache>
            </c:strRef>
          </c:cat>
          <c:val>
            <c:numRef>
              <c:f>'MCDT Dpto'!$P$7:$P$32</c:f>
              <c:numCache>
                <c:formatCode>0%</c:formatCode>
                <c:ptCount val="26"/>
                <c:pt idx="0">
                  <c:v>0.99999997253028561</c:v>
                </c:pt>
                <c:pt idx="1">
                  <c:v>0.94936862518219023</c:v>
                </c:pt>
                <c:pt idx="2">
                  <c:v>0.90068706099093765</c:v>
                </c:pt>
                <c:pt idx="3">
                  <c:v>0.89708707482078542</c:v>
                </c:pt>
                <c:pt idx="4">
                  <c:v>0.87376366284187168</c:v>
                </c:pt>
                <c:pt idx="5">
                  <c:v>0.84863172500789408</c:v>
                </c:pt>
                <c:pt idx="6">
                  <c:v>0.84673630547229428</c:v>
                </c:pt>
                <c:pt idx="7">
                  <c:v>0.82962309682655699</c:v>
                </c:pt>
                <c:pt idx="8">
                  <c:v>0.81099557799481625</c:v>
                </c:pt>
                <c:pt idx="9">
                  <c:v>0.75747217094835706</c:v>
                </c:pt>
                <c:pt idx="10">
                  <c:v>0.73459240562971828</c:v>
                </c:pt>
                <c:pt idx="11">
                  <c:v>0.72985101480863046</c:v>
                </c:pt>
                <c:pt idx="12">
                  <c:v>0.70599606394451975</c:v>
                </c:pt>
                <c:pt idx="13">
                  <c:v>0.6855941583529489</c:v>
                </c:pt>
                <c:pt idx="14">
                  <c:v>0.67438814877784847</c:v>
                </c:pt>
                <c:pt idx="15">
                  <c:v>0.64220557939085177</c:v>
                </c:pt>
                <c:pt idx="16">
                  <c:v>0.61159251011891713</c:v>
                </c:pt>
                <c:pt idx="17">
                  <c:v>0.60102072213078617</c:v>
                </c:pt>
                <c:pt idx="18">
                  <c:v>0.58246717583717833</c:v>
                </c:pt>
                <c:pt idx="19">
                  <c:v>0.47409507503782078</c:v>
                </c:pt>
                <c:pt idx="20">
                  <c:v>0.46983301327355492</c:v>
                </c:pt>
                <c:pt idx="21">
                  <c:v>0.44082330854301238</c:v>
                </c:pt>
                <c:pt idx="22">
                  <c:v>0.42880794556641139</c:v>
                </c:pt>
                <c:pt idx="23">
                  <c:v>0.39151806746604417</c:v>
                </c:pt>
                <c:pt idx="24">
                  <c:v>0.27327528286205183</c:v>
                </c:pt>
                <c:pt idx="25">
                  <c:v>0.26313964248959304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49112"/>
        <c:axId val="318936088"/>
      </c:lineChart>
      <c:catAx>
        <c:axId val="31893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18935696"/>
        <c:crosses val="autoZero"/>
        <c:auto val="1"/>
        <c:lblAlgn val="ctr"/>
        <c:lblOffset val="100"/>
        <c:noMultiLvlLbl val="0"/>
      </c:catAx>
      <c:valAx>
        <c:axId val="3189356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18933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18936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49112"/>
        <c:crosses val="max"/>
        <c:crossBetween val="between"/>
      </c:valAx>
      <c:catAx>
        <c:axId val="321049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8936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Dpto'!$N$7:$N$22</c:f>
              <c:strCache>
                <c:ptCount val="16"/>
                <c:pt idx="0">
                  <c:v>Ica</c:v>
                </c:pt>
                <c:pt idx="1">
                  <c:v>Ayacucho</c:v>
                </c:pt>
                <c:pt idx="2">
                  <c:v>Ancash</c:v>
                </c:pt>
                <c:pt idx="3">
                  <c:v>Huánuco</c:v>
                </c:pt>
                <c:pt idx="4">
                  <c:v>La Libertad</c:v>
                </c:pt>
                <c:pt idx="5">
                  <c:v>Cusco</c:v>
                </c:pt>
                <c:pt idx="6">
                  <c:v>Lima</c:v>
                </c:pt>
                <c:pt idx="7">
                  <c:v>Arequipa</c:v>
                </c:pt>
                <c:pt idx="8">
                  <c:v>Piura</c:v>
                </c:pt>
                <c:pt idx="9">
                  <c:v>Provincia Constitucional del Callao</c:v>
                </c:pt>
                <c:pt idx="10">
                  <c:v>Madre de Dios</c:v>
                </c:pt>
                <c:pt idx="11">
                  <c:v>Junín</c:v>
                </c:pt>
                <c:pt idx="12">
                  <c:v>Loreto</c:v>
                </c:pt>
                <c:pt idx="13">
                  <c:v>Pasco</c:v>
                </c:pt>
                <c:pt idx="14">
                  <c:v>Puno</c:v>
                </c:pt>
                <c:pt idx="15">
                  <c:v>San Martín</c:v>
                </c:pt>
              </c:strCache>
            </c:strRef>
          </c:cat>
          <c:val>
            <c:numRef>
              <c:f>'RMI Dpto'!$O$7:$O$22</c:f>
              <c:numCache>
                <c:formatCode>#,##0.0</c:formatCode>
                <c:ptCount val="16"/>
                <c:pt idx="0">
                  <c:v>1.0179999913204268E-2</c:v>
                </c:pt>
                <c:pt idx="1">
                  <c:v>0.81170600168704987</c:v>
                </c:pt>
                <c:pt idx="2">
                  <c:v>1.919330021362655E-2</c:v>
                </c:pt>
                <c:pt idx="3">
                  <c:v>0.21097208918717703</c:v>
                </c:pt>
                <c:pt idx="4">
                  <c:v>0.44731509520955443</c:v>
                </c:pt>
                <c:pt idx="5">
                  <c:v>2.9008480285625455</c:v>
                </c:pt>
                <c:pt idx="6">
                  <c:v>8.3000555013167077</c:v>
                </c:pt>
                <c:pt idx="7">
                  <c:v>1.7738934015891732</c:v>
                </c:pt>
                <c:pt idx="8">
                  <c:v>5.8815000201016668E-2</c:v>
                </c:pt>
                <c:pt idx="9">
                  <c:v>2.7117035774455793</c:v>
                </c:pt>
                <c:pt idx="10">
                  <c:v>1.0179451741241001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50288"/>
        <c:axId val="321054600"/>
      </c:barChart>
      <c:lineChart>
        <c:grouping val="standard"/>
        <c:varyColors val="0"/>
        <c:ser>
          <c:idx val="1"/>
          <c:order val="1"/>
          <c:tx>
            <c:strRef>
              <c:f>'RMI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Dpto'!$N$7:$N$22</c:f>
              <c:strCache>
                <c:ptCount val="16"/>
                <c:pt idx="0">
                  <c:v>Ica</c:v>
                </c:pt>
                <c:pt idx="1">
                  <c:v>Ayacucho</c:v>
                </c:pt>
                <c:pt idx="2">
                  <c:v>Ancash</c:v>
                </c:pt>
                <c:pt idx="3">
                  <c:v>Huánuco</c:v>
                </c:pt>
                <c:pt idx="4">
                  <c:v>La Libertad</c:v>
                </c:pt>
                <c:pt idx="5">
                  <c:v>Cusco</c:v>
                </c:pt>
                <c:pt idx="6">
                  <c:v>Lima</c:v>
                </c:pt>
                <c:pt idx="7">
                  <c:v>Arequipa</c:v>
                </c:pt>
                <c:pt idx="8">
                  <c:v>Piura</c:v>
                </c:pt>
                <c:pt idx="9">
                  <c:v>Provincia Constitucional del Callao</c:v>
                </c:pt>
                <c:pt idx="10">
                  <c:v>Madre de Dios</c:v>
                </c:pt>
                <c:pt idx="11">
                  <c:v>Junín</c:v>
                </c:pt>
                <c:pt idx="12">
                  <c:v>Loreto</c:v>
                </c:pt>
                <c:pt idx="13">
                  <c:v>Pasco</c:v>
                </c:pt>
                <c:pt idx="14">
                  <c:v>Puno</c:v>
                </c:pt>
                <c:pt idx="15">
                  <c:v>San Martín</c:v>
                </c:pt>
              </c:strCache>
            </c:strRef>
          </c:cat>
          <c:val>
            <c:numRef>
              <c:f>'RMI Dpto'!$P$7:$P$22</c:f>
              <c:numCache>
                <c:formatCode>0%</c:formatCode>
                <c:ptCount val="16"/>
                <c:pt idx="0">
                  <c:v>0.99999999147389662</c:v>
                </c:pt>
                <c:pt idx="1">
                  <c:v>0.98783741230017019</c:v>
                </c:pt>
                <c:pt idx="2">
                  <c:v>0.90873065733755742</c:v>
                </c:pt>
                <c:pt idx="3">
                  <c:v>0.78931215696735724</c:v>
                </c:pt>
                <c:pt idx="4">
                  <c:v>0.65629621862532284</c:v>
                </c:pt>
                <c:pt idx="5">
                  <c:v>0.62385183604257755</c:v>
                </c:pt>
                <c:pt idx="6">
                  <c:v>0.57882440860522799</c:v>
                </c:pt>
                <c:pt idx="7">
                  <c:v>0.44860267336454351</c:v>
                </c:pt>
                <c:pt idx="8">
                  <c:v>0.25736790373489404</c:v>
                </c:pt>
                <c:pt idx="9">
                  <c:v>0.20989886424294543</c:v>
                </c:pt>
                <c:pt idx="10">
                  <c:v>0.17143340769095397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50680"/>
        <c:axId val="321045976"/>
      </c:lineChart>
      <c:catAx>
        <c:axId val="32105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54600"/>
        <c:crosses val="autoZero"/>
        <c:auto val="1"/>
        <c:lblAlgn val="ctr"/>
        <c:lblOffset val="100"/>
        <c:noMultiLvlLbl val="0"/>
      </c:catAx>
      <c:valAx>
        <c:axId val="321054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50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459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50680"/>
        <c:crosses val="max"/>
        <c:crossBetween val="between"/>
      </c:valAx>
      <c:catAx>
        <c:axId val="321050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459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Dpto'!$N$7:$N$31</c:f>
              <c:strCache>
                <c:ptCount val="25"/>
                <c:pt idx="0">
                  <c:v>Apurímac</c:v>
                </c:pt>
                <c:pt idx="1">
                  <c:v>Huancavelica</c:v>
                </c:pt>
                <c:pt idx="2">
                  <c:v>Lima</c:v>
                </c:pt>
                <c:pt idx="3">
                  <c:v>Loreto</c:v>
                </c:pt>
                <c:pt idx="4">
                  <c:v>Cajamarca</c:v>
                </c:pt>
                <c:pt idx="5">
                  <c:v>Cusco</c:v>
                </c:pt>
                <c:pt idx="6">
                  <c:v>Lambayeque</c:v>
                </c:pt>
                <c:pt idx="7">
                  <c:v>Junín</c:v>
                </c:pt>
                <c:pt idx="8">
                  <c:v>Tumbes</c:v>
                </c:pt>
                <c:pt idx="9">
                  <c:v>La Libertad</c:v>
                </c:pt>
                <c:pt idx="10">
                  <c:v>Ica</c:v>
                </c:pt>
                <c:pt idx="11">
                  <c:v>Amazonas</c:v>
                </c:pt>
                <c:pt idx="12">
                  <c:v>Ucayali</c:v>
                </c:pt>
                <c:pt idx="13">
                  <c:v>Provincia Constitucional del Callao</c:v>
                </c:pt>
                <c:pt idx="14">
                  <c:v>Ancash</c:v>
                </c:pt>
                <c:pt idx="15">
                  <c:v>Madre de Dios</c:v>
                </c:pt>
                <c:pt idx="16">
                  <c:v>San Martín</c:v>
                </c:pt>
                <c:pt idx="17">
                  <c:v>Arequipa</c:v>
                </c:pt>
                <c:pt idx="18">
                  <c:v>Tacna</c:v>
                </c:pt>
                <c:pt idx="19">
                  <c:v>Huánuco</c:v>
                </c:pt>
                <c:pt idx="20">
                  <c:v>Moquegua</c:v>
                </c:pt>
                <c:pt idx="21">
                  <c:v>Ayacucho</c:v>
                </c:pt>
                <c:pt idx="22">
                  <c:v>Piura</c:v>
                </c:pt>
                <c:pt idx="23">
                  <c:v>Pasco</c:v>
                </c:pt>
                <c:pt idx="24">
                  <c:v>Puno</c:v>
                </c:pt>
              </c:strCache>
            </c:strRef>
          </c:cat>
          <c:val>
            <c:numRef>
              <c:f>'PCSD Dpto'!$O$7:$O$31</c:f>
              <c:numCache>
                <c:formatCode>#,##0.0</c:formatCode>
                <c:ptCount val="25"/>
                <c:pt idx="0">
                  <c:v>0.55102351394065441</c:v>
                </c:pt>
                <c:pt idx="1">
                  <c:v>0.25524415229536013</c:v>
                </c:pt>
                <c:pt idx="2">
                  <c:v>32.929539384069244</c:v>
                </c:pt>
                <c:pt idx="3">
                  <c:v>0.19834698019827007</c:v>
                </c:pt>
                <c:pt idx="4">
                  <c:v>0.24710444243011831</c:v>
                </c:pt>
                <c:pt idx="5">
                  <c:v>0.39811834146932057</c:v>
                </c:pt>
                <c:pt idx="6">
                  <c:v>0.55837827896741155</c:v>
                </c:pt>
                <c:pt idx="7">
                  <c:v>0.28853485977362048</c:v>
                </c:pt>
                <c:pt idx="8">
                  <c:v>0.6178933236344557</c:v>
                </c:pt>
                <c:pt idx="9">
                  <c:v>0.42291102568616851</c:v>
                </c:pt>
                <c:pt idx="10">
                  <c:v>0.42949969286477058</c:v>
                </c:pt>
                <c:pt idx="11">
                  <c:v>0.14059098012130442</c:v>
                </c:pt>
                <c:pt idx="12">
                  <c:v>3.2070929957961028E-2</c:v>
                </c:pt>
                <c:pt idx="13">
                  <c:v>1.2166921523443888</c:v>
                </c:pt>
                <c:pt idx="14">
                  <c:v>0.46816314705746531</c:v>
                </c:pt>
                <c:pt idx="15">
                  <c:v>0.83938370127107464</c:v>
                </c:pt>
                <c:pt idx="16">
                  <c:v>0.19598494033335476</c:v>
                </c:pt>
                <c:pt idx="17">
                  <c:v>0.69409519104497286</c:v>
                </c:pt>
                <c:pt idx="18">
                  <c:v>0.28816859718073712</c:v>
                </c:pt>
                <c:pt idx="19">
                  <c:v>0.17559114986417765</c:v>
                </c:pt>
                <c:pt idx="20">
                  <c:v>0.13331485000726612</c:v>
                </c:pt>
                <c:pt idx="21">
                  <c:v>0.18354916912288172</c:v>
                </c:pt>
                <c:pt idx="22">
                  <c:v>0.3028171184826669</c:v>
                </c:pt>
                <c:pt idx="23">
                  <c:v>8.2309490036197044E-2</c:v>
                </c:pt>
                <c:pt idx="24">
                  <c:v>0.15012225744307547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54208"/>
        <c:axId val="321047544"/>
      </c:barChart>
      <c:lineChart>
        <c:grouping val="standard"/>
        <c:varyColors val="0"/>
        <c:ser>
          <c:idx val="1"/>
          <c:order val="1"/>
          <c:tx>
            <c:strRef>
              <c:f>'PCSD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Dpto'!$N$7:$N$31</c:f>
              <c:strCache>
                <c:ptCount val="25"/>
                <c:pt idx="0">
                  <c:v>Apurímac</c:v>
                </c:pt>
                <c:pt idx="1">
                  <c:v>Huancavelica</c:v>
                </c:pt>
                <c:pt idx="2">
                  <c:v>Lima</c:v>
                </c:pt>
                <c:pt idx="3">
                  <c:v>Loreto</c:v>
                </c:pt>
                <c:pt idx="4">
                  <c:v>Cajamarca</c:v>
                </c:pt>
                <c:pt idx="5">
                  <c:v>Cusco</c:v>
                </c:pt>
                <c:pt idx="6">
                  <c:v>Lambayeque</c:v>
                </c:pt>
                <c:pt idx="7">
                  <c:v>Junín</c:v>
                </c:pt>
                <c:pt idx="8">
                  <c:v>Tumbes</c:v>
                </c:pt>
                <c:pt idx="9">
                  <c:v>La Libertad</c:v>
                </c:pt>
                <c:pt idx="10">
                  <c:v>Ica</c:v>
                </c:pt>
                <c:pt idx="11">
                  <c:v>Amazonas</c:v>
                </c:pt>
                <c:pt idx="12">
                  <c:v>Ucayali</c:v>
                </c:pt>
                <c:pt idx="13">
                  <c:v>Provincia Constitucional del Callao</c:v>
                </c:pt>
                <c:pt idx="14">
                  <c:v>Ancash</c:v>
                </c:pt>
                <c:pt idx="15">
                  <c:v>Madre de Dios</c:v>
                </c:pt>
                <c:pt idx="16">
                  <c:v>San Martín</c:v>
                </c:pt>
                <c:pt idx="17">
                  <c:v>Arequipa</c:v>
                </c:pt>
                <c:pt idx="18">
                  <c:v>Tacna</c:v>
                </c:pt>
                <c:pt idx="19">
                  <c:v>Huánuco</c:v>
                </c:pt>
                <c:pt idx="20">
                  <c:v>Moquegua</c:v>
                </c:pt>
                <c:pt idx="21">
                  <c:v>Ayacucho</c:v>
                </c:pt>
                <c:pt idx="22">
                  <c:v>Piura</c:v>
                </c:pt>
                <c:pt idx="23">
                  <c:v>Pasco</c:v>
                </c:pt>
                <c:pt idx="24">
                  <c:v>Puno</c:v>
                </c:pt>
              </c:strCache>
            </c:strRef>
          </c:cat>
          <c:val>
            <c:numRef>
              <c:f>'PCSD Dpto'!$P$7:$P$31</c:f>
              <c:numCache>
                <c:formatCode>0%</c:formatCode>
                <c:ptCount val="25"/>
                <c:pt idx="0">
                  <c:v>0.90521075880145097</c:v>
                </c:pt>
                <c:pt idx="1">
                  <c:v>0.87672997916876239</c:v>
                </c:pt>
                <c:pt idx="2">
                  <c:v>0.85764023549180191</c:v>
                </c:pt>
                <c:pt idx="3">
                  <c:v>0.8116035508892383</c:v>
                </c:pt>
                <c:pt idx="4">
                  <c:v>0.77230998868627876</c:v>
                </c:pt>
                <c:pt idx="5">
                  <c:v>0.7563311393635419</c:v>
                </c:pt>
                <c:pt idx="6">
                  <c:v>0.74519889732885924</c:v>
                </c:pt>
                <c:pt idx="7">
                  <c:v>0.71659508148234186</c:v>
                </c:pt>
                <c:pt idx="8">
                  <c:v>0.70640922518732885</c:v>
                </c:pt>
                <c:pt idx="9">
                  <c:v>0.70623357316844726</c:v>
                </c:pt>
                <c:pt idx="10">
                  <c:v>0.68491354114869507</c:v>
                </c:pt>
                <c:pt idx="11">
                  <c:v>0.68179538095847569</c:v>
                </c:pt>
                <c:pt idx="12">
                  <c:v>0.68040585462949033</c:v>
                </c:pt>
                <c:pt idx="13">
                  <c:v>0.67149775393915623</c:v>
                </c:pt>
                <c:pt idx="14">
                  <c:v>0.66407909866714898</c:v>
                </c:pt>
                <c:pt idx="15">
                  <c:v>0.66339234584251405</c:v>
                </c:pt>
                <c:pt idx="16">
                  <c:v>0.65470602888061624</c:v>
                </c:pt>
                <c:pt idx="17">
                  <c:v>0.62181147276989124</c:v>
                </c:pt>
                <c:pt idx="18">
                  <c:v>0.62127661718924088</c:v>
                </c:pt>
                <c:pt idx="19">
                  <c:v>0.58795551224079812</c:v>
                </c:pt>
                <c:pt idx="20">
                  <c:v>0.58101411191563435</c:v>
                </c:pt>
                <c:pt idx="21">
                  <c:v>0.56190699983126391</c:v>
                </c:pt>
                <c:pt idx="22">
                  <c:v>0.47982734557447188</c:v>
                </c:pt>
                <c:pt idx="23">
                  <c:v>0.37234004359086698</c:v>
                </c:pt>
                <c:pt idx="24">
                  <c:v>0.28189432209505139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48328"/>
        <c:axId val="321044800"/>
      </c:lineChart>
      <c:catAx>
        <c:axId val="3210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47544"/>
        <c:crosses val="autoZero"/>
        <c:auto val="1"/>
        <c:lblAlgn val="ctr"/>
        <c:lblOffset val="100"/>
        <c:noMultiLvlLbl val="0"/>
      </c:catAx>
      <c:valAx>
        <c:axId val="3210475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54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448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48328"/>
        <c:crosses val="max"/>
        <c:crossBetween val="between"/>
      </c:valAx>
      <c:catAx>
        <c:axId val="321048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448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Dpto'!$N$7:$N$30</c:f>
              <c:strCache>
                <c:ptCount val="24"/>
                <c:pt idx="0">
                  <c:v>Huancavelica</c:v>
                </c:pt>
                <c:pt idx="1">
                  <c:v>Tacna</c:v>
                </c:pt>
                <c:pt idx="2">
                  <c:v>Junín</c:v>
                </c:pt>
                <c:pt idx="3">
                  <c:v>Piura</c:v>
                </c:pt>
                <c:pt idx="4">
                  <c:v>San Martín</c:v>
                </c:pt>
                <c:pt idx="5">
                  <c:v>Huánuco</c:v>
                </c:pt>
                <c:pt idx="6">
                  <c:v>Cusco</c:v>
                </c:pt>
                <c:pt idx="7">
                  <c:v>Arequipa</c:v>
                </c:pt>
                <c:pt idx="8">
                  <c:v>Apurímac</c:v>
                </c:pt>
                <c:pt idx="9">
                  <c:v>Ica</c:v>
                </c:pt>
                <c:pt idx="10">
                  <c:v>Ayacucho</c:v>
                </c:pt>
                <c:pt idx="11">
                  <c:v>Puno</c:v>
                </c:pt>
                <c:pt idx="12">
                  <c:v>Lambayeque</c:v>
                </c:pt>
                <c:pt idx="13">
                  <c:v>Ucayali</c:v>
                </c:pt>
                <c:pt idx="14">
                  <c:v>La Libertad</c:v>
                </c:pt>
                <c:pt idx="15">
                  <c:v>Cajamarca</c:v>
                </c:pt>
                <c:pt idx="16">
                  <c:v>Pasco</c:v>
                </c:pt>
                <c:pt idx="17">
                  <c:v>Tumbes</c:v>
                </c:pt>
                <c:pt idx="18">
                  <c:v>Lima</c:v>
                </c:pt>
                <c:pt idx="19">
                  <c:v>Madre de Dios</c:v>
                </c:pt>
                <c:pt idx="20">
                  <c:v>Ancash</c:v>
                </c:pt>
                <c:pt idx="21">
                  <c:v>Loreto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Dpto'!$O$7:$O$30</c:f>
              <c:numCache>
                <c:formatCode>#,##0.0</c:formatCode>
                <c:ptCount val="24"/>
                <c:pt idx="0">
                  <c:v>7.2760999551974237E-2</c:v>
                </c:pt>
                <c:pt idx="1">
                  <c:v>1.424341389699737</c:v>
                </c:pt>
                <c:pt idx="2">
                  <c:v>5.0683521467192714</c:v>
                </c:pt>
                <c:pt idx="3">
                  <c:v>1.0915398840118944</c:v>
                </c:pt>
                <c:pt idx="4">
                  <c:v>0.75143354660004402</c:v>
                </c:pt>
                <c:pt idx="5">
                  <c:v>4.609561407882766</c:v>
                </c:pt>
                <c:pt idx="6">
                  <c:v>6.1304520610797919</c:v>
                </c:pt>
                <c:pt idx="7">
                  <c:v>0.58025423056347591</c:v>
                </c:pt>
                <c:pt idx="8">
                  <c:v>0.66051393936836544</c:v>
                </c:pt>
                <c:pt idx="9">
                  <c:v>0.65327100422686057</c:v>
                </c:pt>
                <c:pt idx="10">
                  <c:v>2.6437180633767134</c:v>
                </c:pt>
                <c:pt idx="11">
                  <c:v>0.940997258773977</c:v>
                </c:pt>
                <c:pt idx="12">
                  <c:v>1.1669264055574087</c:v>
                </c:pt>
                <c:pt idx="13">
                  <c:v>1.4808454813728122</c:v>
                </c:pt>
                <c:pt idx="14">
                  <c:v>0.57185216197586919</c:v>
                </c:pt>
                <c:pt idx="15">
                  <c:v>3.4957496480683998</c:v>
                </c:pt>
                <c:pt idx="16">
                  <c:v>3.7552999769104645E-2</c:v>
                </c:pt>
                <c:pt idx="17">
                  <c:v>6.8483000686759596E-2</c:v>
                </c:pt>
                <c:pt idx="18">
                  <c:v>29.47223217649795</c:v>
                </c:pt>
                <c:pt idx="19">
                  <c:v>1.8042569519386435</c:v>
                </c:pt>
                <c:pt idx="20">
                  <c:v>0.87369177773066442</c:v>
                </c:pt>
                <c:pt idx="21">
                  <c:v>0.51465788987550654</c:v>
                </c:pt>
                <c:pt idx="22">
                  <c:v>0.22581145393912613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56168"/>
        <c:axId val="321051072"/>
      </c:barChart>
      <c:lineChart>
        <c:grouping val="standard"/>
        <c:varyColors val="0"/>
        <c:ser>
          <c:idx val="1"/>
          <c:order val="1"/>
          <c:tx>
            <c:strRef>
              <c:f>'CSRF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Dpto'!$N$7:$N$30</c:f>
              <c:strCache>
                <c:ptCount val="24"/>
                <c:pt idx="0">
                  <c:v>Huancavelica</c:v>
                </c:pt>
                <c:pt idx="1">
                  <c:v>Tacna</c:v>
                </c:pt>
                <c:pt idx="2">
                  <c:v>Junín</c:v>
                </c:pt>
                <c:pt idx="3">
                  <c:v>Piura</c:v>
                </c:pt>
                <c:pt idx="4">
                  <c:v>San Martín</c:v>
                </c:pt>
                <c:pt idx="5">
                  <c:v>Huánuco</c:v>
                </c:pt>
                <c:pt idx="6">
                  <c:v>Cusco</c:v>
                </c:pt>
                <c:pt idx="7">
                  <c:v>Arequipa</c:v>
                </c:pt>
                <c:pt idx="8">
                  <c:v>Apurímac</c:v>
                </c:pt>
                <c:pt idx="9">
                  <c:v>Ica</c:v>
                </c:pt>
                <c:pt idx="10">
                  <c:v>Ayacucho</c:v>
                </c:pt>
                <c:pt idx="11">
                  <c:v>Puno</c:v>
                </c:pt>
                <c:pt idx="12">
                  <c:v>Lambayeque</c:v>
                </c:pt>
                <c:pt idx="13">
                  <c:v>Ucayali</c:v>
                </c:pt>
                <c:pt idx="14">
                  <c:v>La Libertad</c:v>
                </c:pt>
                <c:pt idx="15">
                  <c:v>Cajamarca</c:v>
                </c:pt>
                <c:pt idx="16">
                  <c:v>Pasco</c:v>
                </c:pt>
                <c:pt idx="17">
                  <c:v>Tumbes</c:v>
                </c:pt>
                <c:pt idx="18">
                  <c:v>Lima</c:v>
                </c:pt>
                <c:pt idx="19">
                  <c:v>Madre de Dios</c:v>
                </c:pt>
                <c:pt idx="20">
                  <c:v>Ancash</c:v>
                </c:pt>
                <c:pt idx="21">
                  <c:v>Loreto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Dpto'!$P$7:$P$30</c:f>
              <c:numCache>
                <c:formatCode>0%</c:formatCode>
                <c:ptCount val="24"/>
                <c:pt idx="0">
                  <c:v>0.99999999384250127</c:v>
                </c:pt>
                <c:pt idx="1">
                  <c:v>0.90981998933245012</c:v>
                </c:pt>
                <c:pt idx="2">
                  <c:v>0.88885274878418585</c:v>
                </c:pt>
                <c:pt idx="3">
                  <c:v>0.87602537693147431</c:v>
                </c:pt>
                <c:pt idx="4">
                  <c:v>0.85909341520694837</c:v>
                </c:pt>
                <c:pt idx="5">
                  <c:v>0.85233120117147831</c:v>
                </c:pt>
                <c:pt idx="6">
                  <c:v>0.84813581749349543</c:v>
                </c:pt>
                <c:pt idx="7">
                  <c:v>0.83220995570204981</c:v>
                </c:pt>
                <c:pt idx="8">
                  <c:v>0.82888023763873309</c:v>
                </c:pt>
                <c:pt idx="9">
                  <c:v>0.82395283373508355</c:v>
                </c:pt>
                <c:pt idx="10">
                  <c:v>0.81733063726952582</c:v>
                </c:pt>
                <c:pt idx="11">
                  <c:v>0.80873857795151949</c:v>
                </c:pt>
                <c:pt idx="12">
                  <c:v>0.80691264571839727</c:v>
                </c:pt>
                <c:pt idx="13">
                  <c:v>0.80570586402488653</c:v>
                </c:pt>
                <c:pt idx="14">
                  <c:v>0.76036991451055702</c:v>
                </c:pt>
                <c:pt idx="15">
                  <c:v>0.7336938502079402</c:v>
                </c:pt>
                <c:pt idx="16">
                  <c:v>0.71457385437757404</c:v>
                </c:pt>
                <c:pt idx="17">
                  <c:v>0.68483000686759565</c:v>
                </c:pt>
                <c:pt idx="18">
                  <c:v>0.67803745079477262</c:v>
                </c:pt>
                <c:pt idx="19">
                  <c:v>0.64361066669804967</c:v>
                </c:pt>
                <c:pt idx="20">
                  <c:v>0.40051038518976145</c:v>
                </c:pt>
                <c:pt idx="21">
                  <c:v>0.30952713703696072</c:v>
                </c:pt>
                <c:pt idx="22">
                  <c:v>1.3440876354205324E-2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54992"/>
        <c:axId val="321046760"/>
      </c:lineChart>
      <c:catAx>
        <c:axId val="321056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51072"/>
        <c:crosses val="autoZero"/>
        <c:auto val="1"/>
        <c:lblAlgn val="ctr"/>
        <c:lblOffset val="100"/>
        <c:noMultiLvlLbl val="0"/>
      </c:catAx>
      <c:valAx>
        <c:axId val="321051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56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46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54992"/>
        <c:crosses val="max"/>
        <c:crossBetween val="between"/>
      </c:valAx>
      <c:catAx>
        <c:axId val="32105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46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Dpto'!$N$7:$N$31</c:f>
              <c:strCache>
                <c:ptCount val="25"/>
                <c:pt idx="0">
                  <c:v>Huancavelica</c:v>
                </c:pt>
                <c:pt idx="1">
                  <c:v>Tacna</c:v>
                </c:pt>
                <c:pt idx="2">
                  <c:v>Apurímac</c:v>
                </c:pt>
                <c:pt idx="3">
                  <c:v>Cusco</c:v>
                </c:pt>
                <c:pt idx="4">
                  <c:v>Tumbes</c:v>
                </c:pt>
                <c:pt idx="5">
                  <c:v>San Martín</c:v>
                </c:pt>
                <c:pt idx="6">
                  <c:v>Ucayali</c:v>
                </c:pt>
                <c:pt idx="7">
                  <c:v>Huánuco</c:v>
                </c:pt>
                <c:pt idx="8">
                  <c:v>Provincia Constitucional del Callao</c:v>
                </c:pt>
                <c:pt idx="9">
                  <c:v>Lima</c:v>
                </c:pt>
                <c:pt idx="10">
                  <c:v>Ica</c:v>
                </c:pt>
                <c:pt idx="11">
                  <c:v>Lambayeque</c:v>
                </c:pt>
                <c:pt idx="12">
                  <c:v>Loreto</c:v>
                </c:pt>
                <c:pt idx="13">
                  <c:v>Pasco</c:v>
                </c:pt>
                <c:pt idx="14">
                  <c:v>Cajamarca</c:v>
                </c:pt>
                <c:pt idx="15">
                  <c:v>Amazonas</c:v>
                </c:pt>
                <c:pt idx="16">
                  <c:v>Junín</c:v>
                </c:pt>
                <c:pt idx="17">
                  <c:v>Madre de Dios</c:v>
                </c:pt>
                <c:pt idx="18">
                  <c:v>Moquegua</c:v>
                </c:pt>
                <c:pt idx="19">
                  <c:v>La Libertad</c:v>
                </c:pt>
                <c:pt idx="20">
                  <c:v>Ancash</c:v>
                </c:pt>
                <c:pt idx="21">
                  <c:v>Arequipa</c:v>
                </c:pt>
                <c:pt idx="22">
                  <c:v>Puno</c:v>
                </c:pt>
                <c:pt idx="23">
                  <c:v>Piura</c:v>
                </c:pt>
                <c:pt idx="24">
                  <c:v>Ayacucho</c:v>
                </c:pt>
              </c:strCache>
            </c:strRef>
          </c:cat>
          <c:val>
            <c:numRef>
              <c:f>'CPSM Dpto'!$O$7:$O$31</c:f>
              <c:numCache>
                <c:formatCode>#,##0.0</c:formatCode>
                <c:ptCount val="25"/>
                <c:pt idx="0">
                  <c:v>2.0355656513518392</c:v>
                </c:pt>
                <c:pt idx="1">
                  <c:v>1.1214236297574698</c:v>
                </c:pt>
                <c:pt idx="2">
                  <c:v>2.0729423271839873</c:v>
                </c:pt>
                <c:pt idx="3">
                  <c:v>1.1807438227340383</c:v>
                </c:pt>
                <c:pt idx="4">
                  <c:v>0.77000532929581245</c:v>
                </c:pt>
                <c:pt idx="5">
                  <c:v>2.1298972560683209</c:v>
                </c:pt>
                <c:pt idx="6">
                  <c:v>0.76179650750453709</c:v>
                </c:pt>
                <c:pt idx="7">
                  <c:v>1.3205032607295082</c:v>
                </c:pt>
                <c:pt idx="8">
                  <c:v>5.2753023075640417</c:v>
                </c:pt>
                <c:pt idx="9">
                  <c:v>33.293022453981642</c:v>
                </c:pt>
                <c:pt idx="10">
                  <c:v>0.6609624233658753</c:v>
                </c:pt>
                <c:pt idx="11">
                  <c:v>2.3429634434778595</c:v>
                </c:pt>
                <c:pt idx="12">
                  <c:v>2.0998494523914459</c:v>
                </c:pt>
                <c:pt idx="13">
                  <c:v>0.45503308308675461</c:v>
                </c:pt>
                <c:pt idx="14">
                  <c:v>1.0097044336701428</c:v>
                </c:pt>
                <c:pt idx="15">
                  <c:v>0.84779101475522411</c:v>
                </c:pt>
                <c:pt idx="16">
                  <c:v>0.82289159893618113</c:v>
                </c:pt>
                <c:pt idx="17">
                  <c:v>0.66105869867330291</c:v>
                </c:pt>
                <c:pt idx="18">
                  <c:v>1.3451321506083589</c:v>
                </c:pt>
                <c:pt idx="19">
                  <c:v>2.7578438334911595</c:v>
                </c:pt>
                <c:pt idx="20">
                  <c:v>1.0692542376309162</c:v>
                </c:pt>
                <c:pt idx="21">
                  <c:v>2.5725123105629204</c:v>
                </c:pt>
                <c:pt idx="22">
                  <c:v>0.37958151390487105</c:v>
                </c:pt>
                <c:pt idx="23">
                  <c:v>0.24591351130156286</c:v>
                </c:pt>
                <c:pt idx="24">
                  <c:v>3.5559870231062919E-2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47936"/>
        <c:axId val="321052640"/>
      </c:barChart>
      <c:lineChart>
        <c:grouping val="standard"/>
        <c:varyColors val="0"/>
        <c:ser>
          <c:idx val="1"/>
          <c:order val="1"/>
          <c:tx>
            <c:strRef>
              <c:f>'CPSM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Dpto'!$N$7:$N$31</c:f>
              <c:strCache>
                <c:ptCount val="25"/>
                <c:pt idx="0">
                  <c:v>Huancavelica</c:v>
                </c:pt>
                <c:pt idx="1">
                  <c:v>Tacna</c:v>
                </c:pt>
                <c:pt idx="2">
                  <c:v>Apurímac</c:v>
                </c:pt>
                <c:pt idx="3">
                  <c:v>Cusco</c:v>
                </c:pt>
                <c:pt idx="4">
                  <c:v>Tumbes</c:v>
                </c:pt>
                <c:pt idx="5">
                  <c:v>San Martín</c:v>
                </c:pt>
                <c:pt idx="6">
                  <c:v>Ucayali</c:v>
                </c:pt>
                <c:pt idx="7">
                  <c:v>Huánuco</c:v>
                </c:pt>
                <c:pt idx="8">
                  <c:v>Provincia Constitucional del Callao</c:v>
                </c:pt>
                <c:pt idx="9">
                  <c:v>Lima</c:v>
                </c:pt>
                <c:pt idx="10">
                  <c:v>Ica</c:v>
                </c:pt>
                <c:pt idx="11">
                  <c:v>Lambayeque</c:v>
                </c:pt>
                <c:pt idx="12">
                  <c:v>Loreto</c:v>
                </c:pt>
                <c:pt idx="13">
                  <c:v>Pasco</c:v>
                </c:pt>
                <c:pt idx="14">
                  <c:v>Cajamarca</c:v>
                </c:pt>
                <c:pt idx="15">
                  <c:v>Amazonas</c:v>
                </c:pt>
                <c:pt idx="16">
                  <c:v>Junín</c:v>
                </c:pt>
                <c:pt idx="17">
                  <c:v>Madre de Dios</c:v>
                </c:pt>
                <c:pt idx="18">
                  <c:v>Moquegua</c:v>
                </c:pt>
                <c:pt idx="19">
                  <c:v>La Libertad</c:v>
                </c:pt>
                <c:pt idx="20">
                  <c:v>Ancash</c:v>
                </c:pt>
                <c:pt idx="21">
                  <c:v>Arequipa</c:v>
                </c:pt>
                <c:pt idx="22">
                  <c:v>Puno</c:v>
                </c:pt>
                <c:pt idx="23">
                  <c:v>Piura</c:v>
                </c:pt>
                <c:pt idx="24">
                  <c:v>Ayacucho</c:v>
                </c:pt>
              </c:strCache>
            </c:strRef>
          </c:cat>
          <c:val>
            <c:numRef>
              <c:f>'CPSM Dpto'!$P$7:$P$31</c:f>
              <c:numCache>
                <c:formatCode>0%</c:formatCode>
                <c:ptCount val="25"/>
                <c:pt idx="0">
                  <c:v>0.90531870431382977</c:v>
                </c:pt>
                <c:pt idx="1">
                  <c:v>0.88646585491282559</c:v>
                </c:pt>
                <c:pt idx="2">
                  <c:v>0.88538166742720781</c:v>
                </c:pt>
                <c:pt idx="3">
                  <c:v>0.88150405029921575</c:v>
                </c:pt>
                <c:pt idx="4">
                  <c:v>0.88048708814165033</c:v>
                </c:pt>
                <c:pt idx="5">
                  <c:v>0.87965537985530051</c:v>
                </c:pt>
                <c:pt idx="6">
                  <c:v>0.86781879785759741</c:v>
                </c:pt>
                <c:pt idx="7">
                  <c:v>0.81689086150347645</c:v>
                </c:pt>
                <c:pt idx="8">
                  <c:v>0.80713122032073803</c:v>
                </c:pt>
                <c:pt idx="9">
                  <c:v>0.80099694866830295</c:v>
                </c:pt>
                <c:pt idx="10">
                  <c:v>0.78628716145602828</c:v>
                </c:pt>
                <c:pt idx="11">
                  <c:v>0.78321554056182496</c:v>
                </c:pt>
                <c:pt idx="12">
                  <c:v>0.77381824963450918</c:v>
                </c:pt>
                <c:pt idx="13">
                  <c:v>0.7695612180959811</c:v>
                </c:pt>
                <c:pt idx="14">
                  <c:v>0.76250779433309213</c:v>
                </c:pt>
                <c:pt idx="15">
                  <c:v>0.74974730891563546</c:v>
                </c:pt>
                <c:pt idx="16">
                  <c:v>0.73662012333180671</c:v>
                </c:pt>
                <c:pt idx="17">
                  <c:v>0.71936229317265332</c:v>
                </c:pt>
                <c:pt idx="18">
                  <c:v>0.68476830409907297</c:v>
                </c:pt>
                <c:pt idx="19">
                  <c:v>0.65885815029342332</c:v>
                </c:pt>
                <c:pt idx="20">
                  <c:v>0.58343622666587169</c:v>
                </c:pt>
                <c:pt idx="21">
                  <c:v>0.58169037635762044</c:v>
                </c:pt>
                <c:pt idx="22">
                  <c:v>0.54854801677065079</c:v>
                </c:pt>
                <c:pt idx="23">
                  <c:v>0.32698873260807104</c:v>
                </c:pt>
                <c:pt idx="24">
                  <c:v>0.25095180120721894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55384"/>
        <c:axId val="321048720"/>
      </c:lineChart>
      <c:catAx>
        <c:axId val="32104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52640"/>
        <c:crosses val="autoZero"/>
        <c:auto val="1"/>
        <c:lblAlgn val="ctr"/>
        <c:lblOffset val="100"/>
        <c:noMultiLvlLbl val="0"/>
      </c:catAx>
      <c:valAx>
        <c:axId val="321052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479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487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55384"/>
        <c:crosses val="max"/>
        <c:crossBetween val="between"/>
      </c:valAx>
      <c:catAx>
        <c:axId val="321055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487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Junín</c:v>
                </c:pt>
                <c:pt idx="2">
                  <c:v>Huánuco</c:v>
                </c:pt>
                <c:pt idx="3">
                  <c:v>Lima</c:v>
                </c:pt>
                <c:pt idx="4">
                  <c:v>Ucayali</c:v>
                </c:pt>
                <c:pt idx="5">
                  <c:v>Ancash</c:v>
                </c:pt>
                <c:pt idx="6">
                  <c:v>Piura</c:v>
                </c:pt>
                <c:pt idx="7">
                  <c:v>Cusco</c:v>
                </c:pt>
                <c:pt idx="8">
                  <c:v>San Martín</c:v>
                </c:pt>
              </c:strCache>
            </c:strRef>
          </c:cat>
          <c:val>
            <c:numRef>
              <c:f>'RTID Dpto'!$O$7:$O$15</c:f>
              <c:numCache>
                <c:formatCode>#,##0.0</c:formatCode>
                <c:ptCount val="9"/>
                <c:pt idx="0">
                  <c:v>18.957183718681335</c:v>
                </c:pt>
                <c:pt idx="1">
                  <c:v>25.736341723236087</c:v>
                </c:pt>
                <c:pt idx="2">
                  <c:v>9.4630001130379675</c:v>
                </c:pt>
                <c:pt idx="3">
                  <c:v>175.70346010258044</c:v>
                </c:pt>
                <c:pt idx="4">
                  <c:v>13.302248379608985</c:v>
                </c:pt>
                <c:pt idx="5">
                  <c:v>0.42751066021720885</c:v>
                </c:pt>
                <c:pt idx="6">
                  <c:v>0.43747438021720886</c:v>
                </c:pt>
                <c:pt idx="7">
                  <c:v>0.43755757021720887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417368"/>
        <c:axId val="305416584"/>
      </c:barChart>
      <c:lineChart>
        <c:grouping val="standard"/>
        <c:varyColors val="0"/>
        <c:ser>
          <c:idx val="1"/>
          <c:order val="1"/>
          <c:tx>
            <c:strRef>
              <c:f>'RTID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Junín</c:v>
                </c:pt>
                <c:pt idx="2">
                  <c:v>Huánuco</c:v>
                </c:pt>
                <c:pt idx="3">
                  <c:v>Lima</c:v>
                </c:pt>
                <c:pt idx="4">
                  <c:v>Ucayali</c:v>
                </c:pt>
                <c:pt idx="5">
                  <c:v>Ancash</c:v>
                </c:pt>
                <c:pt idx="6">
                  <c:v>Piura</c:v>
                </c:pt>
                <c:pt idx="7">
                  <c:v>Cusco</c:v>
                </c:pt>
                <c:pt idx="8">
                  <c:v>San Martín</c:v>
                </c:pt>
              </c:strCache>
            </c:strRef>
          </c:cat>
          <c:val>
            <c:numRef>
              <c:f>'RTID Dpto'!$P$7:$P$15</c:f>
              <c:numCache>
                <c:formatCode>0%</c:formatCode>
                <c:ptCount val="9"/>
                <c:pt idx="0">
                  <c:v>0.99999998516031352</c:v>
                </c:pt>
                <c:pt idx="1">
                  <c:v>0.98749906035110335</c:v>
                </c:pt>
                <c:pt idx="2">
                  <c:v>0.8537302148532967</c:v>
                </c:pt>
                <c:pt idx="3">
                  <c:v>0.84356158062669007</c:v>
                </c:pt>
                <c:pt idx="4">
                  <c:v>0.70889014239083814</c:v>
                </c:pt>
                <c:pt idx="5">
                  <c:v>0.48211935536014128</c:v>
                </c:pt>
                <c:pt idx="6">
                  <c:v>0.48022391294782418</c:v>
                </c:pt>
                <c:pt idx="7">
                  <c:v>0.47898602991677014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416976"/>
        <c:axId val="305419720"/>
      </c:lineChart>
      <c:catAx>
        <c:axId val="30541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5416584"/>
        <c:crosses val="autoZero"/>
        <c:auto val="1"/>
        <c:lblAlgn val="ctr"/>
        <c:lblOffset val="100"/>
        <c:noMultiLvlLbl val="0"/>
      </c:catAx>
      <c:valAx>
        <c:axId val="3054165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5417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54197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416976"/>
        <c:crosses val="max"/>
        <c:crossBetween val="between"/>
      </c:valAx>
      <c:catAx>
        <c:axId val="30541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54197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Dpto'!$N$7:$N$25</c:f>
              <c:strCache>
                <c:ptCount val="19"/>
                <c:pt idx="0">
                  <c:v>Tumbes</c:v>
                </c:pt>
                <c:pt idx="1">
                  <c:v>Ancash</c:v>
                </c:pt>
                <c:pt idx="2">
                  <c:v>Lambayeque</c:v>
                </c:pt>
                <c:pt idx="3">
                  <c:v>Tacna</c:v>
                </c:pt>
                <c:pt idx="4">
                  <c:v>Amazonas</c:v>
                </c:pt>
                <c:pt idx="5">
                  <c:v>Cusco</c:v>
                </c:pt>
                <c:pt idx="6">
                  <c:v>Huancavelica</c:v>
                </c:pt>
                <c:pt idx="7">
                  <c:v>Provincia Constitucional del Callao</c:v>
                </c:pt>
                <c:pt idx="8">
                  <c:v>La Libertad</c:v>
                </c:pt>
                <c:pt idx="9">
                  <c:v>Ica</c:v>
                </c:pt>
                <c:pt idx="10">
                  <c:v>Ayacucho</c:v>
                </c:pt>
                <c:pt idx="11">
                  <c:v>Puno</c:v>
                </c:pt>
                <c:pt idx="12">
                  <c:v>Junín</c:v>
                </c:pt>
                <c:pt idx="13">
                  <c:v>Lima</c:v>
                </c:pt>
                <c:pt idx="14">
                  <c:v>Apurímac</c:v>
                </c:pt>
                <c:pt idx="15">
                  <c:v>Moquegua</c:v>
                </c:pt>
                <c:pt idx="16">
                  <c:v>San Martín</c:v>
                </c:pt>
                <c:pt idx="17">
                  <c:v>Arequipa</c:v>
                </c:pt>
                <c:pt idx="18">
                  <c:v>Cajamarca</c:v>
                </c:pt>
              </c:strCache>
            </c:strRef>
          </c:cat>
          <c:val>
            <c:numRef>
              <c:f>'PVPC Dpto'!$O$7:$O$25</c:f>
              <c:numCache>
                <c:formatCode>#,##0.0</c:formatCode>
                <c:ptCount val="19"/>
                <c:pt idx="0">
                  <c:v>0.24195937351651031</c:v>
                </c:pt>
                <c:pt idx="1">
                  <c:v>0.84917001723004926</c:v>
                </c:pt>
                <c:pt idx="2">
                  <c:v>0.49787176218988388</c:v>
                </c:pt>
                <c:pt idx="3">
                  <c:v>0.49831510231750475</c:v>
                </c:pt>
                <c:pt idx="4">
                  <c:v>0.33909232246378396</c:v>
                </c:pt>
                <c:pt idx="5">
                  <c:v>79.982383232130374</c:v>
                </c:pt>
                <c:pt idx="6">
                  <c:v>0.27572616227699515</c:v>
                </c:pt>
                <c:pt idx="7">
                  <c:v>1.4923406890137803</c:v>
                </c:pt>
                <c:pt idx="8">
                  <c:v>3.0694651917574696</c:v>
                </c:pt>
                <c:pt idx="9">
                  <c:v>0.75184449933683006</c:v>
                </c:pt>
                <c:pt idx="10">
                  <c:v>4.3021122505000946</c:v>
                </c:pt>
                <c:pt idx="11">
                  <c:v>0.64738511342379879</c:v>
                </c:pt>
                <c:pt idx="12">
                  <c:v>0.51401839946875472</c:v>
                </c:pt>
                <c:pt idx="13">
                  <c:v>32.589046671818721</c:v>
                </c:pt>
                <c:pt idx="14">
                  <c:v>1.0330152976430615</c:v>
                </c:pt>
                <c:pt idx="15">
                  <c:v>0.19940200831588178</c:v>
                </c:pt>
                <c:pt idx="16">
                  <c:v>2.0825000945478678E-2</c:v>
                </c:pt>
                <c:pt idx="17">
                  <c:v>1.0337734954411548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49896"/>
        <c:axId val="321045192"/>
      </c:barChart>
      <c:lineChart>
        <c:grouping val="standard"/>
        <c:varyColors val="0"/>
        <c:ser>
          <c:idx val="1"/>
          <c:order val="1"/>
          <c:tx>
            <c:strRef>
              <c:f>'PVPC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Dpto'!$N$7:$N$25</c:f>
              <c:strCache>
                <c:ptCount val="19"/>
                <c:pt idx="0">
                  <c:v>Tumbes</c:v>
                </c:pt>
                <c:pt idx="1">
                  <c:v>Ancash</c:v>
                </c:pt>
                <c:pt idx="2">
                  <c:v>Lambayeque</c:v>
                </c:pt>
                <c:pt idx="3">
                  <c:v>Tacna</c:v>
                </c:pt>
                <c:pt idx="4">
                  <c:v>Amazonas</c:v>
                </c:pt>
                <c:pt idx="5">
                  <c:v>Cusco</c:v>
                </c:pt>
                <c:pt idx="6">
                  <c:v>Huancavelica</c:v>
                </c:pt>
                <c:pt idx="7">
                  <c:v>Provincia Constitucional del Callao</c:v>
                </c:pt>
                <c:pt idx="8">
                  <c:v>La Libertad</c:v>
                </c:pt>
                <c:pt idx="9">
                  <c:v>Ica</c:v>
                </c:pt>
                <c:pt idx="10">
                  <c:v>Ayacucho</c:v>
                </c:pt>
                <c:pt idx="11">
                  <c:v>Puno</c:v>
                </c:pt>
                <c:pt idx="12">
                  <c:v>Junín</c:v>
                </c:pt>
                <c:pt idx="13">
                  <c:v>Lima</c:v>
                </c:pt>
                <c:pt idx="14">
                  <c:v>Apurímac</c:v>
                </c:pt>
                <c:pt idx="15">
                  <c:v>Moquegua</c:v>
                </c:pt>
                <c:pt idx="16">
                  <c:v>San Martín</c:v>
                </c:pt>
                <c:pt idx="17">
                  <c:v>Arequipa</c:v>
                </c:pt>
                <c:pt idx="18">
                  <c:v>Cajamarca</c:v>
                </c:pt>
              </c:strCache>
            </c:strRef>
          </c:cat>
          <c:val>
            <c:numRef>
              <c:f>'PVPC Dpto'!$P$7:$P$25</c:f>
              <c:numCache>
                <c:formatCode>0%</c:formatCode>
                <c:ptCount val="19"/>
                <c:pt idx="0">
                  <c:v>0.95970685756871899</c:v>
                </c:pt>
                <c:pt idx="1">
                  <c:v>0.94863750560527971</c:v>
                </c:pt>
                <c:pt idx="2">
                  <c:v>0.94053772223543652</c:v>
                </c:pt>
                <c:pt idx="3">
                  <c:v>0.93861974962894223</c:v>
                </c:pt>
                <c:pt idx="4">
                  <c:v>0.92618820937567314</c:v>
                </c:pt>
                <c:pt idx="5">
                  <c:v>0.91452089368291478</c:v>
                </c:pt>
                <c:pt idx="6">
                  <c:v>0.89525841283502505</c:v>
                </c:pt>
                <c:pt idx="7">
                  <c:v>0.84661004354835834</c:v>
                </c:pt>
                <c:pt idx="8">
                  <c:v>0.84531210443309057</c:v>
                </c:pt>
                <c:pt idx="9">
                  <c:v>0.83062605847936399</c:v>
                </c:pt>
                <c:pt idx="10">
                  <c:v>0.79086260425990174</c:v>
                </c:pt>
                <c:pt idx="11">
                  <c:v>0.77354671488854609</c:v>
                </c:pt>
                <c:pt idx="12">
                  <c:v>0.76914204747375015</c:v>
                </c:pt>
                <c:pt idx="13">
                  <c:v>0.71962467200404423</c:v>
                </c:pt>
                <c:pt idx="14">
                  <c:v>0.70223944966660201</c:v>
                </c:pt>
                <c:pt idx="15">
                  <c:v>0.56972002375966224</c:v>
                </c:pt>
                <c:pt idx="16">
                  <c:v>0.55853562948849866</c:v>
                </c:pt>
                <c:pt idx="17">
                  <c:v>0.49408048654227249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51856"/>
        <c:axId val="321051464"/>
      </c:lineChart>
      <c:catAx>
        <c:axId val="321049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45192"/>
        <c:crosses val="autoZero"/>
        <c:auto val="1"/>
        <c:lblAlgn val="ctr"/>
        <c:lblOffset val="100"/>
        <c:noMultiLvlLbl val="0"/>
      </c:catAx>
      <c:valAx>
        <c:axId val="3210451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498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51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51856"/>
        <c:crosses val="max"/>
        <c:crossBetween val="between"/>
      </c:valAx>
      <c:catAx>
        <c:axId val="32105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51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Dpto'!$O$7:$O$8</c:f>
              <c:numCache>
                <c:formatCode>#,##0.0</c:formatCode>
                <c:ptCount val="2"/>
                <c:pt idx="0">
                  <c:v>236.59954495358176</c:v>
                </c:pt>
                <c:pt idx="1">
                  <c:v>8.5678346877406888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45584"/>
        <c:axId val="321053424"/>
      </c:barChart>
      <c:lineChart>
        <c:grouping val="standard"/>
        <c:varyColors val="0"/>
        <c:ser>
          <c:idx val="1"/>
          <c:order val="1"/>
          <c:tx>
            <c:strRef>
              <c:f>'FPE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Dpto'!$P$7:$P$8</c:f>
              <c:numCache>
                <c:formatCode>0%</c:formatCode>
                <c:ptCount val="2"/>
                <c:pt idx="0">
                  <c:v>0.95346397717139175</c:v>
                </c:pt>
                <c:pt idx="1">
                  <c:v>0.4581971374394761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63224"/>
        <c:axId val="321056560"/>
      </c:lineChart>
      <c:catAx>
        <c:axId val="32104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53424"/>
        <c:crosses val="autoZero"/>
        <c:auto val="1"/>
        <c:lblAlgn val="ctr"/>
        <c:lblOffset val="100"/>
        <c:noMultiLvlLbl val="0"/>
      </c:catAx>
      <c:valAx>
        <c:axId val="321053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45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56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63224"/>
        <c:crosses val="max"/>
        <c:crossBetween val="between"/>
      </c:valAx>
      <c:catAx>
        <c:axId val="321063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56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Dpto'!$O$7</c:f>
              <c:numCache>
                <c:formatCode>#,##0.0</c:formatCode>
                <c:ptCount val="1"/>
                <c:pt idx="0">
                  <c:v>45.901095722746405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57344"/>
        <c:axId val="321061656"/>
      </c:barChart>
      <c:lineChart>
        <c:grouping val="standard"/>
        <c:varyColors val="0"/>
        <c:ser>
          <c:idx val="1"/>
          <c:order val="1"/>
          <c:tx>
            <c:strRef>
              <c:f>'PINP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Dpto'!$P$7</c:f>
              <c:numCache>
                <c:formatCode>0%</c:formatCode>
                <c:ptCount val="1"/>
                <c:pt idx="0">
                  <c:v>0.45423178026301586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60872"/>
        <c:axId val="321058520"/>
      </c:lineChart>
      <c:catAx>
        <c:axId val="32105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61656"/>
        <c:crosses val="autoZero"/>
        <c:auto val="1"/>
        <c:lblAlgn val="ctr"/>
        <c:lblOffset val="100"/>
        <c:noMultiLvlLbl val="0"/>
      </c:catAx>
      <c:valAx>
        <c:axId val="3210616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57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585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60872"/>
        <c:crosses val="max"/>
        <c:crossBetween val="between"/>
      </c:valAx>
      <c:catAx>
        <c:axId val="321060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585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Dpto'!$N$7:$N$32</c:f>
              <c:strCache>
                <c:ptCount val="26"/>
                <c:pt idx="0">
                  <c:v>Embajadas en el Exterior</c:v>
                </c:pt>
                <c:pt idx="1">
                  <c:v>Ucayali</c:v>
                </c:pt>
                <c:pt idx="2">
                  <c:v>Madre de Dios</c:v>
                </c:pt>
                <c:pt idx="3">
                  <c:v>Tacna</c:v>
                </c:pt>
                <c:pt idx="4">
                  <c:v>Pasco</c:v>
                </c:pt>
                <c:pt idx="5">
                  <c:v>Apurímac</c:v>
                </c:pt>
                <c:pt idx="6">
                  <c:v>Ancash</c:v>
                </c:pt>
                <c:pt idx="7">
                  <c:v>Huánuco</c:v>
                </c:pt>
                <c:pt idx="8">
                  <c:v>Ica</c:v>
                </c:pt>
                <c:pt idx="9">
                  <c:v>Tumbes</c:v>
                </c:pt>
                <c:pt idx="10">
                  <c:v>La Libertad</c:v>
                </c:pt>
                <c:pt idx="11">
                  <c:v>Moquegua</c:v>
                </c:pt>
                <c:pt idx="12">
                  <c:v>Lambayeque</c:v>
                </c:pt>
                <c:pt idx="13">
                  <c:v>Amazonas</c:v>
                </c:pt>
                <c:pt idx="14">
                  <c:v>Ayacucho</c:v>
                </c:pt>
                <c:pt idx="15">
                  <c:v>Provincia Constitucional del Callao</c:v>
                </c:pt>
                <c:pt idx="16">
                  <c:v>San Martín</c:v>
                </c:pt>
                <c:pt idx="17">
                  <c:v>Piura</c:v>
                </c:pt>
                <c:pt idx="18">
                  <c:v>Cajamarca</c:v>
                </c:pt>
                <c:pt idx="19">
                  <c:v>Junín</c:v>
                </c:pt>
                <c:pt idx="20">
                  <c:v>Lima</c:v>
                </c:pt>
                <c:pt idx="21">
                  <c:v>Loreto</c:v>
                </c:pt>
                <c:pt idx="22">
                  <c:v>Cusco</c:v>
                </c:pt>
                <c:pt idx="23">
                  <c:v>Puno</c:v>
                </c:pt>
                <c:pt idx="24">
                  <c:v>Huancavelica</c:v>
                </c:pt>
                <c:pt idx="25">
                  <c:v>Arequipa</c:v>
                </c:pt>
              </c:strCache>
            </c:strRef>
          </c:cat>
          <c:val>
            <c:numRef>
              <c:f>'MCM Dpto'!$O$7:$O$32</c:f>
              <c:numCache>
                <c:formatCode>#,##0.0</c:formatCode>
                <c:ptCount val="26"/>
                <c:pt idx="0">
                  <c:v>20.962119183880301</c:v>
                </c:pt>
                <c:pt idx="1">
                  <c:v>60.193207843613443</c:v>
                </c:pt>
                <c:pt idx="2">
                  <c:v>3.9303894587903874</c:v>
                </c:pt>
                <c:pt idx="3">
                  <c:v>61.244331051504304</c:v>
                </c:pt>
                <c:pt idx="4">
                  <c:v>0.35992899248752175</c:v>
                </c:pt>
                <c:pt idx="5">
                  <c:v>4.1120566688954119</c:v>
                </c:pt>
                <c:pt idx="6">
                  <c:v>3.504243343266864</c:v>
                </c:pt>
                <c:pt idx="7">
                  <c:v>5.1086897850453186</c:v>
                </c:pt>
                <c:pt idx="8">
                  <c:v>14.590791906129031</c:v>
                </c:pt>
                <c:pt idx="9">
                  <c:v>24.665594876327642</c:v>
                </c:pt>
                <c:pt idx="10">
                  <c:v>16.272397842734662</c:v>
                </c:pt>
                <c:pt idx="11">
                  <c:v>23.021093945237542</c:v>
                </c:pt>
                <c:pt idx="12">
                  <c:v>36.857821839695376</c:v>
                </c:pt>
                <c:pt idx="13">
                  <c:v>20.74478279577097</c:v>
                </c:pt>
                <c:pt idx="14">
                  <c:v>88.852404273687128</c:v>
                </c:pt>
                <c:pt idx="15">
                  <c:v>2636.4902928544702</c:v>
                </c:pt>
                <c:pt idx="16">
                  <c:v>25.800464913863753</c:v>
                </c:pt>
                <c:pt idx="17">
                  <c:v>100.64206290643824</c:v>
                </c:pt>
                <c:pt idx="18">
                  <c:v>5.1263230786046412</c:v>
                </c:pt>
                <c:pt idx="19">
                  <c:v>52.66516450478295</c:v>
                </c:pt>
                <c:pt idx="20">
                  <c:v>2132.9979880115229</c:v>
                </c:pt>
                <c:pt idx="21">
                  <c:v>125.03068600923518</c:v>
                </c:pt>
                <c:pt idx="22">
                  <c:v>86.222234158824335</c:v>
                </c:pt>
                <c:pt idx="23">
                  <c:v>39.810718148461646</c:v>
                </c:pt>
                <c:pt idx="24">
                  <c:v>3.5369707871728853</c:v>
                </c:pt>
                <c:pt idx="25">
                  <c:v>99.6558495496067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62440"/>
        <c:axId val="321062048"/>
      </c:barChart>
      <c:lineChart>
        <c:grouping val="standard"/>
        <c:varyColors val="0"/>
        <c:ser>
          <c:idx val="1"/>
          <c:order val="1"/>
          <c:tx>
            <c:strRef>
              <c:f>'MCM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Dpto'!$N$7:$N$32</c:f>
              <c:strCache>
                <c:ptCount val="26"/>
                <c:pt idx="0">
                  <c:v>Embajadas en el Exterior</c:v>
                </c:pt>
                <c:pt idx="1">
                  <c:v>Ucayali</c:v>
                </c:pt>
                <c:pt idx="2">
                  <c:v>Madre de Dios</c:v>
                </c:pt>
                <c:pt idx="3">
                  <c:v>Tacna</c:v>
                </c:pt>
                <c:pt idx="4">
                  <c:v>Pasco</c:v>
                </c:pt>
                <c:pt idx="5">
                  <c:v>Apurímac</c:v>
                </c:pt>
                <c:pt idx="6">
                  <c:v>Ancash</c:v>
                </c:pt>
                <c:pt idx="7">
                  <c:v>Huánuco</c:v>
                </c:pt>
                <c:pt idx="8">
                  <c:v>Ica</c:v>
                </c:pt>
                <c:pt idx="9">
                  <c:v>Tumbes</c:v>
                </c:pt>
                <c:pt idx="10">
                  <c:v>La Libertad</c:v>
                </c:pt>
                <c:pt idx="11">
                  <c:v>Moquegua</c:v>
                </c:pt>
                <c:pt idx="12">
                  <c:v>Lambayeque</c:v>
                </c:pt>
                <c:pt idx="13">
                  <c:v>Amazonas</c:v>
                </c:pt>
                <c:pt idx="14">
                  <c:v>Ayacucho</c:v>
                </c:pt>
                <c:pt idx="15">
                  <c:v>Provincia Constitucional del Callao</c:v>
                </c:pt>
                <c:pt idx="16">
                  <c:v>San Martín</c:v>
                </c:pt>
                <c:pt idx="17">
                  <c:v>Piura</c:v>
                </c:pt>
                <c:pt idx="18">
                  <c:v>Cajamarca</c:v>
                </c:pt>
                <c:pt idx="19">
                  <c:v>Junín</c:v>
                </c:pt>
                <c:pt idx="20">
                  <c:v>Lima</c:v>
                </c:pt>
                <c:pt idx="21">
                  <c:v>Loreto</c:v>
                </c:pt>
                <c:pt idx="22">
                  <c:v>Cusco</c:v>
                </c:pt>
                <c:pt idx="23">
                  <c:v>Puno</c:v>
                </c:pt>
                <c:pt idx="24">
                  <c:v>Huancavelica</c:v>
                </c:pt>
                <c:pt idx="25">
                  <c:v>Arequipa</c:v>
                </c:pt>
              </c:strCache>
            </c:strRef>
          </c:cat>
          <c:val>
            <c:numRef>
              <c:f>'MCM Dpto'!$P$7:$P$32</c:f>
              <c:numCache>
                <c:formatCode>0%</c:formatCode>
                <c:ptCount val="26"/>
                <c:pt idx="0">
                  <c:v>0.96453582627816881</c:v>
                </c:pt>
                <c:pt idx="1">
                  <c:v>0.93442061005012034</c:v>
                </c:pt>
                <c:pt idx="2">
                  <c:v>0.91179003041095796</c:v>
                </c:pt>
                <c:pt idx="3">
                  <c:v>0.91029676238639601</c:v>
                </c:pt>
                <c:pt idx="4">
                  <c:v>0.90963057287078353</c:v>
                </c:pt>
                <c:pt idx="5">
                  <c:v>0.90154854370683313</c:v>
                </c:pt>
                <c:pt idx="6">
                  <c:v>0.89640130185748979</c:v>
                </c:pt>
                <c:pt idx="7">
                  <c:v>0.89239650612196375</c:v>
                </c:pt>
                <c:pt idx="8">
                  <c:v>0.89185284420696198</c:v>
                </c:pt>
                <c:pt idx="9">
                  <c:v>0.8891858493595669</c:v>
                </c:pt>
                <c:pt idx="10">
                  <c:v>0.88227988315145067</c:v>
                </c:pt>
                <c:pt idx="11">
                  <c:v>0.87984542459076109</c:v>
                </c:pt>
                <c:pt idx="12">
                  <c:v>0.87359430854267106</c:v>
                </c:pt>
                <c:pt idx="13">
                  <c:v>0.87163978381976648</c:v>
                </c:pt>
                <c:pt idx="14">
                  <c:v>0.86526367000177873</c:v>
                </c:pt>
                <c:pt idx="15">
                  <c:v>0.86245744834430271</c:v>
                </c:pt>
                <c:pt idx="16">
                  <c:v>0.8610030101812689</c:v>
                </c:pt>
                <c:pt idx="17">
                  <c:v>0.84982508567244508</c:v>
                </c:pt>
                <c:pt idx="18">
                  <c:v>0.82478350051141747</c:v>
                </c:pt>
                <c:pt idx="19">
                  <c:v>0.80708381071071034</c:v>
                </c:pt>
                <c:pt idx="20">
                  <c:v>0.78844790792763919</c:v>
                </c:pt>
                <c:pt idx="21">
                  <c:v>0.73345741291880717</c:v>
                </c:pt>
                <c:pt idx="22">
                  <c:v>0.73050911547309061</c:v>
                </c:pt>
                <c:pt idx="23">
                  <c:v>0.68024362685863082</c:v>
                </c:pt>
                <c:pt idx="24">
                  <c:v>0.55493846551937931</c:v>
                </c:pt>
                <c:pt idx="25">
                  <c:v>0.50381730581795925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58128"/>
        <c:axId val="321061264"/>
      </c:lineChart>
      <c:catAx>
        <c:axId val="32106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62048"/>
        <c:crosses val="autoZero"/>
        <c:auto val="1"/>
        <c:lblAlgn val="ctr"/>
        <c:lblOffset val="100"/>
        <c:noMultiLvlLbl val="0"/>
      </c:catAx>
      <c:valAx>
        <c:axId val="3210620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624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612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58128"/>
        <c:crosses val="max"/>
        <c:crossBetween val="between"/>
      </c:valAx>
      <c:catAx>
        <c:axId val="321058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612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Dpto'!$N$7:$N$16</c:f>
              <c:strCache>
                <c:ptCount val="10"/>
                <c:pt idx="0">
                  <c:v>Ancash</c:v>
                </c:pt>
                <c:pt idx="1">
                  <c:v>Cusco</c:v>
                </c:pt>
                <c:pt idx="2">
                  <c:v>Lima</c:v>
                </c:pt>
                <c:pt idx="3">
                  <c:v>Tacna</c:v>
                </c:pt>
                <c:pt idx="4">
                  <c:v>Pasco</c:v>
                </c:pt>
                <c:pt idx="5">
                  <c:v>Huancavelica</c:v>
                </c:pt>
                <c:pt idx="6">
                  <c:v>Tumbes</c:v>
                </c:pt>
                <c:pt idx="7">
                  <c:v>Ica</c:v>
                </c:pt>
                <c:pt idx="8">
                  <c:v>Junín</c:v>
                </c:pt>
                <c:pt idx="9">
                  <c:v>San Martín</c:v>
                </c:pt>
              </c:strCache>
            </c:strRef>
          </c:cat>
          <c:val>
            <c:numRef>
              <c:f>'PARA Dpto'!$O$7:$O$16</c:f>
              <c:numCache>
                <c:formatCode>#,##0.0</c:formatCode>
                <c:ptCount val="10"/>
                <c:pt idx="0">
                  <c:v>1.3829284365645524</c:v>
                </c:pt>
                <c:pt idx="1">
                  <c:v>0.3749252712928629</c:v>
                </c:pt>
                <c:pt idx="2">
                  <c:v>2.9955256754781034</c:v>
                </c:pt>
                <c:pt idx="3">
                  <c:v>8.8960002176463604E-3</c:v>
                </c:pt>
                <c:pt idx="4">
                  <c:v>0.15961999898761511</c:v>
                </c:pt>
                <c:pt idx="5">
                  <c:v>4.8560000000000004E-4</c:v>
                </c:pt>
                <c:pt idx="6">
                  <c:v>4.999999888241291E-3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63616"/>
        <c:axId val="321064008"/>
      </c:barChart>
      <c:lineChart>
        <c:grouping val="standard"/>
        <c:varyColors val="0"/>
        <c:ser>
          <c:idx val="1"/>
          <c:order val="1"/>
          <c:tx>
            <c:strRef>
              <c:f>'PARA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Dpto'!$N$7:$N$16</c:f>
              <c:strCache>
                <c:ptCount val="10"/>
                <c:pt idx="0">
                  <c:v>Ancash</c:v>
                </c:pt>
                <c:pt idx="1">
                  <c:v>Cusco</c:v>
                </c:pt>
                <c:pt idx="2">
                  <c:v>Lima</c:v>
                </c:pt>
                <c:pt idx="3">
                  <c:v>Tacna</c:v>
                </c:pt>
                <c:pt idx="4">
                  <c:v>Pasco</c:v>
                </c:pt>
                <c:pt idx="5">
                  <c:v>Huancavelica</c:v>
                </c:pt>
                <c:pt idx="6">
                  <c:v>Tumbes</c:v>
                </c:pt>
                <c:pt idx="7">
                  <c:v>Ica</c:v>
                </c:pt>
                <c:pt idx="8">
                  <c:v>Junín</c:v>
                </c:pt>
                <c:pt idx="9">
                  <c:v>San Martín</c:v>
                </c:pt>
              </c:strCache>
            </c:strRef>
          </c:cat>
          <c:val>
            <c:numRef>
              <c:f>'PARA Dpto'!$P$7:$P$16</c:f>
              <c:numCache>
                <c:formatCode>0%</c:formatCode>
                <c:ptCount val="10"/>
                <c:pt idx="0">
                  <c:v>0.68789849642605183</c:v>
                </c:pt>
                <c:pt idx="1">
                  <c:v>0.59947279256963326</c:v>
                </c:pt>
                <c:pt idx="2">
                  <c:v>0.58077855173976212</c:v>
                </c:pt>
                <c:pt idx="3">
                  <c:v>0.52406481399978555</c:v>
                </c:pt>
                <c:pt idx="4">
                  <c:v>0.3049331446925454</c:v>
                </c:pt>
                <c:pt idx="5">
                  <c:v>8.5855728429985873E-2</c:v>
                </c:pt>
                <c:pt idx="6">
                  <c:v>4.9643065243313488E-2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64400"/>
        <c:axId val="321059304"/>
      </c:lineChart>
      <c:catAx>
        <c:axId val="3210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64008"/>
        <c:crosses val="autoZero"/>
        <c:auto val="1"/>
        <c:lblAlgn val="ctr"/>
        <c:lblOffset val="100"/>
        <c:noMultiLvlLbl val="0"/>
      </c:catAx>
      <c:valAx>
        <c:axId val="3210640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63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59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64400"/>
        <c:crosses val="max"/>
        <c:crossBetween val="between"/>
      </c:valAx>
      <c:catAx>
        <c:axId val="32106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59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Dpto'!$O$7</c:f>
              <c:numCache>
                <c:formatCode>#,##0.0</c:formatCode>
                <c:ptCount val="1"/>
                <c:pt idx="0">
                  <c:v>45.930483740314898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59696"/>
        <c:axId val="321060088"/>
      </c:barChart>
      <c:lineChart>
        <c:grouping val="standard"/>
        <c:varyColors val="0"/>
        <c:ser>
          <c:idx val="1"/>
          <c:order val="1"/>
          <c:tx>
            <c:strRef>
              <c:f>'DCTI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Dpto'!$P$7</c:f>
              <c:numCache>
                <c:formatCode>0%</c:formatCode>
                <c:ptCount val="1"/>
                <c:pt idx="0">
                  <c:v>0.41321386387738729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33040"/>
        <c:axId val="321042840"/>
      </c:lineChart>
      <c:catAx>
        <c:axId val="32105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21060088"/>
        <c:crosses val="autoZero"/>
        <c:auto val="1"/>
        <c:lblAlgn val="ctr"/>
        <c:lblOffset val="100"/>
        <c:noMultiLvlLbl val="0"/>
      </c:catAx>
      <c:valAx>
        <c:axId val="3210600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21059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210428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1033040"/>
        <c:crosses val="max"/>
        <c:crossBetween val="between"/>
      </c:valAx>
      <c:catAx>
        <c:axId val="32103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10428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Dpto'!$N$7:$N$14</c:f>
              <c:strCache>
                <c:ptCount val="8"/>
                <c:pt idx="0">
                  <c:v>Huánuco</c:v>
                </c:pt>
                <c:pt idx="1">
                  <c:v>San Martín</c:v>
                </c:pt>
                <c:pt idx="2">
                  <c:v>Lima</c:v>
                </c:pt>
                <c:pt idx="3">
                  <c:v>Provincia Constitucional del Callao</c:v>
                </c:pt>
                <c:pt idx="4">
                  <c:v>Cusco</c:v>
                </c:pt>
                <c:pt idx="5">
                  <c:v>Ayacucho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Dpto'!$O$7:$O$14</c:f>
              <c:numCache>
                <c:formatCode>#,##0.0</c:formatCode>
                <c:ptCount val="8"/>
                <c:pt idx="0">
                  <c:v>3.9938559999403953</c:v>
                </c:pt>
                <c:pt idx="1">
                  <c:v>44.69611515122201</c:v>
                </c:pt>
                <c:pt idx="2">
                  <c:v>28.505954884319582</c:v>
                </c:pt>
                <c:pt idx="3">
                  <c:v>0.22018799978233874</c:v>
                </c:pt>
                <c:pt idx="4">
                  <c:v>253.59021481569252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415408"/>
        <c:axId val="305418936"/>
      </c:barChart>
      <c:lineChart>
        <c:grouping val="standard"/>
        <c:varyColors val="0"/>
        <c:ser>
          <c:idx val="1"/>
          <c:order val="1"/>
          <c:tx>
            <c:strRef>
              <c:f>'LCT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Dpto'!$N$7:$N$14</c:f>
              <c:strCache>
                <c:ptCount val="8"/>
                <c:pt idx="0">
                  <c:v>Huánuco</c:v>
                </c:pt>
                <c:pt idx="1">
                  <c:v>San Martín</c:v>
                </c:pt>
                <c:pt idx="2">
                  <c:v>Lima</c:v>
                </c:pt>
                <c:pt idx="3">
                  <c:v>Provincia Constitucional del Callao</c:v>
                </c:pt>
                <c:pt idx="4">
                  <c:v>Cusco</c:v>
                </c:pt>
                <c:pt idx="5">
                  <c:v>Ayacucho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Dpto'!$P$7:$P$14</c:f>
              <c:numCache>
                <c:formatCode>0%</c:formatCode>
                <c:ptCount val="8"/>
                <c:pt idx="0">
                  <c:v>0.98156730047472684</c:v>
                </c:pt>
                <c:pt idx="1">
                  <c:v>0.82840103334907922</c:v>
                </c:pt>
                <c:pt idx="2">
                  <c:v>0.80480872660456848</c:v>
                </c:pt>
                <c:pt idx="3">
                  <c:v>0.72538832720795521</c:v>
                </c:pt>
                <c:pt idx="4">
                  <c:v>0.64936814992451997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417760"/>
        <c:axId val="305420112"/>
      </c:lineChart>
      <c:catAx>
        <c:axId val="3054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5418936"/>
        <c:crosses val="autoZero"/>
        <c:auto val="1"/>
        <c:lblAlgn val="ctr"/>
        <c:lblOffset val="100"/>
        <c:noMultiLvlLbl val="0"/>
      </c:catAx>
      <c:valAx>
        <c:axId val="3054189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54154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5420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5417760"/>
        <c:crosses val="max"/>
        <c:crossBetween val="between"/>
      </c:valAx>
      <c:catAx>
        <c:axId val="30541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5420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4</xdr:row>
      <xdr:rowOff>33337</xdr:rowOff>
    </xdr:from>
    <xdr:to>
      <xdr:col>23</xdr:col>
      <xdr:colOff>295275</xdr:colOff>
      <xdr:row>18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workbookViewId="0">
      <selection activeCell="A91" sqref="A91:L91"/>
    </sheetView>
  </sheetViews>
  <sheetFormatPr baseColWidth="10" defaultColWidth="11.7109375" defaultRowHeight="15" x14ac:dyDescent="0.25"/>
  <cols>
    <col min="1" max="1" width="4.28515625" customWidth="1"/>
    <col min="2" max="2" width="4.85546875" style="3" customWidth="1"/>
    <col min="3" max="3" width="48.7109375" customWidth="1"/>
    <col min="6" max="6" width="13.5703125" customWidth="1"/>
    <col min="7" max="9" width="0" hidden="1" customWidth="1"/>
  </cols>
  <sheetData>
    <row r="1" spans="1:13" x14ac:dyDescent="0.25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4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11"/>
      <c r="C6" s="12"/>
      <c r="D6" s="13">
        <f ca="1">SUM(D7:OFFSET(D7,300,0))</f>
        <v>60148.455566000026</v>
      </c>
      <c r="E6" s="14">
        <f ca="1">SUM(E7:OFFSET(E7,300,0))</f>
        <v>76462.745430000155</v>
      </c>
      <c r="F6" s="14">
        <f ca="1">SUM(F7:OFFSET(F7,300,0))</f>
        <v>56571.0755923131</v>
      </c>
      <c r="G6" s="14">
        <f ca="1">SUM(G7:OFFSET(G7,300,0))</f>
        <v>43609.578870083104</v>
      </c>
      <c r="H6" s="14">
        <f ca="1">SUM(H7:OFFSET(H7,300,0))</f>
        <v>6889.6252968500094</v>
      </c>
      <c r="I6" s="14">
        <f ca="1">SUM(I7:OFFSET(I7,300,0))</f>
        <v>6071.8714253800063</v>
      </c>
      <c r="J6" s="15">
        <f ca="1">IFERROR(G6/E6,0)</f>
        <v>0.57033760198954209</v>
      </c>
      <c r="K6" s="15">
        <f ca="1">IFERROR(SUM(G6,H6)/E6,0)</f>
        <v>0.66044194310501114</v>
      </c>
      <c r="L6" s="16">
        <f ca="1">IFERROR(SUM(G6,H6,I6)/E6,0)</f>
        <v>0.739851482891137</v>
      </c>
      <c r="M6" s="4"/>
    </row>
    <row r="7" spans="1:13" x14ac:dyDescent="0.25">
      <c r="A7" s="17"/>
      <c r="B7" s="18">
        <v>1</v>
      </c>
      <c r="C7" s="19" t="s">
        <v>13</v>
      </c>
      <c r="D7" s="20">
        <v>1626.8864379999991</v>
      </c>
      <c r="E7" s="21">
        <v>2193.1642020000063</v>
      </c>
      <c r="F7" s="21">
        <f t="shared" ref="F7:F70" si="0">SUM(G7,H7,I7)</f>
        <v>1809.8704105569575</v>
      </c>
      <c r="G7" s="21">
        <v>1508.6628894369569</v>
      </c>
      <c r="H7" s="21">
        <v>142.31356473000019</v>
      </c>
      <c r="I7" s="21">
        <v>158.89395639000031</v>
      </c>
      <c r="J7" s="22">
        <f t="shared" ref="J7:J70" si="1">IFERROR(G7/E7,0)</f>
        <v>0.68789326766375547</v>
      </c>
      <c r="K7" s="22">
        <f t="shared" ref="K7:K70" si="2">IFERROR(SUM(G7,H7)/E7,0)</f>
        <v>0.75278287538223843</v>
      </c>
      <c r="L7" s="23">
        <f t="shared" ref="L7:L70" si="3">IFERROR(SUM(G7,H7,I7)/E7,0)</f>
        <v>0.82523251515161855</v>
      </c>
      <c r="M7" s="4"/>
    </row>
    <row r="8" spans="1:13" x14ac:dyDescent="0.25">
      <c r="A8" s="17"/>
      <c r="B8" s="18">
        <v>2</v>
      </c>
      <c r="C8" s="19" t="s">
        <v>14</v>
      </c>
      <c r="D8" s="20">
        <v>1439.3825639999998</v>
      </c>
      <c r="E8" s="21">
        <v>2053.7315409999915</v>
      </c>
      <c r="F8" s="21">
        <f t="shared" si="0"/>
        <v>1656.7421739145689</v>
      </c>
      <c r="G8" s="21">
        <v>1377.9822142645689</v>
      </c>
      <c r="H8" s="21">
        <v>151.57698164999991</v>
      </c>
      <c r="I8" s="21">
        <v>127.18297800000006</v>
      </c>
      <c r="J8" s="22">
        <f t="shared" si="1"/>
        <v>0.67096511240880563</v>
      </c>
      <c r="K8" s="22">
        <f t="shared" si="2"/>
        <v>0.74477075770565637</v>
      </c>
      <c r="L8" s="23">
        <f t="shared" si="3"/>
        <v>0.80669850992689984</v>
      </c>
      <c r="M8" s="4"/>
    </row>
    <row r="9" spans="1:13" x14ac:dyDescent="0.25">
      <c r="A9" s="17"/>
      <c r="B9" s="18">
        <v>16</v>
      </c>
      <c r="C9" s="19" t="s">
        <v>15</v>
      </c>
      <c r="D9" s="20">
        <v>508.64130799999964</v>
      </c>
      <c r="E9" s="21">
        <v>608.06776499999864</v>
      </c>
      <c r="F9" s="21">
        <f t="shared" si="0"/>
        <v>501.61592542783291</v>
      </c>
      <c r="G9" s="21">
        <v>405.82599583783281</v>
      </c>
      <c r="H9" s="21">
        <v>48.344240389999982</v>
      </c>
      <c r="I9" s="21">
        <v>47.445689200000125</v>
      </c>
      <c r="J9" s="22">
        <f t="shared" si="1"/>
        <v>0.66740258108869444</v>
      </c>
      <c r="K9" s="22">
        <f t="shared" si="2"/>
        <v>0.74690727311919547</v>
      </c>
      <c r="L9" s="23">
        <f t="shared" si="3"/>
        <v>0.8249342496026475</v>
      </c>
      <c r="M9" s="4"/>
    </row>
    <row r="10" spans="1:13" x14ac:dyDescent="0.25">
      <c r="A10" s="17"/>
      <c r="B10" s="18">
        <v>17</v>
      </c>
      <c r="C10" s="19" t="s">
        <v>16</v>
      </c>
      <c r="D10" s="20">
        <v>265.01292900000004</v>
      </c>
      <c r="E10" s="21">
        <v>329.02510599999948</v>
      </c>
      <c r="F10" s="21">
        <f t="shared" si="0"/>
        <v>255.63481031904638</v>
      </c>
      <c r="G10" s="21">
        <v>196.08990051904632</v>
      </c>
      <c r="H10" s="21">
        <v>27.340724610000038</v>
      </c>
      <c r="I10" s="21">
        <v>32.20418519000004</v>
      </c>
      <c r="J10" s="22">
        <f t="shared" si="1"/>
        <v>0.59597245603211391</v>
      </c>
      <c r="K10" s="22">
        <f t="shared" si="2"/>
        <v>0.67906862137458501</v>
      </c>
      <c r="L10" s="23">
        <f t="shared" si="3"/>
        <v>0.77694621370032102</v>
      </c>
      <c r="M10" s="4"/>
    </row>
    <row r="11" spans="1:13" x14ac:dyDescent="0.25">
      <c r="A11" s="17"/>
      <c r="B11" s="18">
        <v>18</v>
      </c>
      <c r="C11" s="19" t="s">
        <v>17</v>
      </c>
      <c r="D11" s="20">
        <v>341.3221169999992</v>
      </c>
      <c r="E11" s="21">
        <v>363.94291299999986</v>
      </c>
      <c r="F11" s="21">
        <f t="shared" si="0"/>
        <v>311.13188940226394</v>
      </c>
      <c r="G11" s="21">
        <v>248.78158699226395</v>
      </c>
      <c r="H11" s="21">
        <v>32.798147270000037</v>
      </c>
      <c r="I11" s="21">
        <v>29.552155139999972</v>
      </c>
      <c r="J11" s="22">
        <f t="shared" si="1"/>
        <v>0.68357310475300848</v>
      </c>
      <c r="K11" s="22">
        <f t="shared" si="2"/>
        <v>0.77369203851556811</v>
      </c>
      <c r="L11" s="23">
        <f t="shared" si="3"/>
        <v>0.85489201269943138</v>
      </c>
      <c r="M11" s="4"/>
    </row>
    <row r="12" spans="1:13" x14ac:dyDescent="0.25">
      <c r="A12" s="17"/>
      <c r="B12" s="18">
        <v>24</v>
      </c>
      <c r="C12" s="19" t="s">
        <v>18</v>
      </c>
      <c r="D12" s="20">
        <v>519.42586399999777</v>
      </c>
      <c r="E12" s="21">
        <v>685.25300699999809</v>
      </c>
      <c r="F12" s="21">
        <f t="shared" si="0"/>
        <v>526.83594206337818</v>
      </c>
      <c r="G12" s="21">
        <v>432.5908654133782</v>
      </c>
      <c r="H12" s="21">
        <v>50.109694550000029</v>
      </c>
      <c r="I12" s="21">
        <v>44.135382099999994</v>
      </c>
      <c r="J12" s="22">
        <f t="shared" si="1"/>
        <v>0.63128634386770288</v>
      </c>
      <c r="K12" s="22">
        <f t="shared" si="2"/>
        <v>0.7044121733615093</v>
      </c>
      <c r="L12" s="23">
        <f t="shared" si="3"/>
        <v>0.76881959901181385</v>
      </c>
      <c r="M12" s="4"/>
    </row>
    <row r="13" spans="1:13" ht="25.5" x14ac:dyDescent="0.25">
      <c r="A13" s="17"/>
      <c r="B13" s="18">
        <v>30</v>
      </c>
      <c r="C13" s="19" t="s">
        <v>19</v>
      </c>
      <c r="D13" s="20">
        <v>4209.2621859999981</v>
      </c>
      <c r="E13" s="21">
        <v>4862.3676760000017</v>
      </c>
      <c r="F13" s="21">
        <f t="shared" si="0"/>
        <v>4009.3907074990339</v>
      </c>
      <c r="G13" s="21">
        <v>3411.3532648390337</v>
      </c>
      <c r="H13" s="21">
        <v>325.71519209999985</v>
      </c>
      <c r="I13" s="21">
        <v>272.3222505600001</v>
      </c>
      <c r="J13" s="22">
        <f t="shared" si="1"/>
        <v>0.70158274572221646</v>
      </c>
      <c r="K13" s="22">
        <f t="shared" si="2"/>
        <v>0.76856969812972087</v>
      </c>
      <c r="L13" s="23">
        <f t="shared" si="3"/>
        <v>0.82457579818343474</v>
      </c>
      <c r="M13" s="4"/>
    </row>
    <row r="14" spans="1:13" x14ac:dyDescent="0.25">
      <c r="A14" s="17"/>
      <c r="B14" s="18">
        <v>31</v>
      </c>
      <c r="C14" s="19" t="s">
        <v>20</v>
      </c>
      <c r="D14" s="20">
        <v>299.35990500000003</v>
      </c>
      <c r="E14" s="21">
        <v>285.8773900000001</v>
      </c>
      <c r="F14" s="21">
        <f t="shared" si="0"/>
        <v>244.46477664779644</v>
      </c>
      <c r="G14" s="21">
        <v>189.21678262779642</v>
      </c>
      <c r="H14" s="21">
        <v>20.600702709999997</v>
      </c>
      <c r="I14" s="21">
        <v>34.647291310000014</v>
      </c>
      <c r="J14" s="22">
        <f t="shared" si="1"/>
        <v>0.66188089456041399</v>
      </c>
      <c r="K14" s="22">
        <f t="shared" si="2"/>
        <v>0.73394221675871729</v>
      </c>
      <c r="L14" s="23">
        <f t="shared" si="3"/>
        <v>0.85513854959917035</v>
      </c>
      <c r="M14" s="4"/>
    </row>
    <row r="15" spans="1:13" x14ac:dyDescent="0.25">
      <c r="A15" s="17"/>
      <c r="B15" s="18">
        <v>32</v>
      </c>
      <c r="C15" s="19" t="s">
        <v>21</v>
      </c>
      <c r="D15" s="20">
        <v>441.92581299999995</v>
      </c>
      <c r="E15" s="21">
        <v>484.44170700000001</v>
      </c>
      <c r="F15" s="21">
        <f t="shared" si="0"/>
        <v>331.00632885095683</v>
      </c>
      <c r="G15" s="21">
        <v>228.03460730095685</v>
      </c>
      <c r="H15" s="21">
        <v>24.953499100000002</v>
      </c>
      <c r="I15" s="21">
        <v>78.018222449999996</v>
      </c>
      <c r="J15" s="22">
        <f t="shared" si="1"/>
        <v>0.47071629879496907</v>
      </c>
      <c r="K15" s="22">
        <f t="shared" si="2"/>
        <v>0.5222261063516499</v>
      </c>
      <c r="L15" s="23">
        <f t="shared" si="3"/>
        <v>0.68327380584297381</v>
      </c>
      <c r="M15" s="4"/>
    </row>
    <row r="16" spans="1:13" x14ac:dyDescent="0.25">
      <c r="A16" s="17"/>
      <c r="B16" s="18">
        <v>34</v>
      </c>
      <c r="C16" s="19" t="s">
        <v>22</v>
      </c>
      <c r="D16" s="20">
        <v>40.579333000000005</v>
      </c>
      <c r="E16" s="21">
        <v>65.336284000000006</v>
      </c>
      <c r="F16" s="21">
        <f t="shared" si="0"/>
        <v>43.681219684875487</v>
      </c>
      <c r="G16" s="21">
        <v>34.966779364875492</v>
      </c>
      <c r="H16" s="21">
        <v>4.1180786100000004</v>
      </c>
      <c r="I16" s="21">
        <v>4.5963617099999992</v>
      </c>
      <c r="J16" s="22">
        <f t="shared" si="1"/>
        <v>0.535181636055021</v>
      </c>
      <c r="K16" s="22">
        <f t="shared" si="2"/>
        <v>0.59821060492016176</v>
      </c>
      <c r="L16" s="23">
        <f t="shared" si="3"/>
        <v>0.66855990286921552</v>
      </c>
      <c r="M16" s="4"/>
    </row>
    <row r="17" spans="1:13" ht="25.5" x14ac:dyDescent="0.25">
      <c r="A17" s="17"/>
      <c r="B17" s="18">
        <v>35</v>
      </c>
      <c r="C17" s="19" t="s">
        <v>23</v>
      </c>
      <c r="D17" s="20">
        <v>234.73624099999995</v>
      </c>
      <c r="E17" s="21">
        <v>287.90283799999992</v>
      </c>
      <c r="F17" s="21">
        <f t="shared" si="0"/>
        <v>189.24515287994959</v>
      </c>
      <c r="G17" s="21">
        <v>142.92185289994958</v>
      </c>
      <c r="H17" s="21">
        <v>21.808376759999987</v>
      </c>
      <c r="I17" s="21">
        <v>24.514923220000025</v>
      </c>
      <c r="J17" s="22">
        <f t="shared" si="1"/>
        <v>0.49642391125005036</v>
      </c>
      <c r="K17" s="22">
        <f t="shared" si="2"/>
        <v>0.57217299698848267</v>
      </c>
      <c r="L17" s="23">
        <f t="shared" si="3"/>
        <v>0.65732298505494291</v>
      </c>
      <c r="M17" s="4"/>
    </row>
    <row r="18" spans="1:13" x14ac:dyDescent="0.25">
      <c r="A18" s="17"/>
      <c r="B18" s="18">
        <v>36</v>
      </c>
      <c r="C18" s="19" t="s">
        <v>24</v>
      </c>
      <c r="D18" s="20">
        <v>905.84426599999779</v>
      </c>
      <c r="E18" s="21">
        <v>1281.4344389999987</v>
      </c>
      <c r="F18" s="21">
        <f t="shared" si="0"/>
        <v>947.51973708434207</v>
      </c>
      <c r="G18" s="21">
        <v>778.67489019434197</v>
      </c>
      <c r="H18" s="21">
        <v>73.115054790000102</v>
      </c>
      <c r="I18" s="21">
        <v>95.729792099999983</v>
      </c>
      <c r="J18" s="22">
        <f t="shared" si="1"/>
        <v>0.60765878182734145</v>
      </c>
      <c r="K18" s="22">
        <f t="shared" si="2"/>
        <v>0.66471597692431217</v>
      </c>
      <c r="L18" s="23">
        <f t="shared" si="3"/>
        <v>0.73942115823246035</v>
      </c>
      <c r="M18" s="4"/>
    </row>
    <row r="19" spans="1:13" x14ac:dyDescent="0.25">
      <c r="A19" s="17"/>
      <c r="B19" s="18">
        <v>39</v>
      </c>
      <c r="C19" s="19" t="s">
        <v>25</v>
      </c>
      <c r="D19" s="20">
        <v>98.759393999999872</v>
      </c>
      <c r="E19" s="21">
        <v>103.04888299999998</v>
      </c>
      <c r="F19" s="21">
        <f t="shared" si="0"/>
        <v>75.838771019569521</v>
      </c>
      <c r="G19" s="21">
        <v>59.518203379569513</v>
      </c>
      <c r="H19" s="21">
        <v>7.8953564200000015</v>
      </c>
      <c r="I19" s="21">
        <v>8.4252112200000049</v>
      </c>
      <c r="J19" s="22">
        <f t="shared" si="1"/>
        <v>0.5775725233195349</v>
      </c>
      <c r="K19" s="22">
        <f t="shared" si="2"/>
        <v>0.65419010703463454</v>
      </c>
      <c r="L19" s="23">
        <f t="shared" si="3"/>
        <v>0.73594947185957893</v>
      </c>
      <c r="M19" s="4"/>
    </row>
    <row r="20" spans="1:13" x14ac:dyDescent="0.25">
      <c r="A20" s="17"/>
      <c r="B20" s="18">
        <v>40</v>
      </c>
      <c r="C20" s="19" t="s">
        <v>26</v>
      </c>
      <c r="D20" s="20">
        <v>130.69830799999997</v>
      </c>
      <c r="E20" s="21">
        <v>135.44303900000003</v>
      </c>
      <c r="F20" s="21">
        <f t="shared" si="0"/>
        <v>107.76945499096585</v>
      </c>
      <c r="G20" s="21">
        <v>80.594394760965855</v>
      </c>
      <c r="H20" s="21">
        <v>15.024925419999999</v>
      </c>
      <c r="I20" s="21">
        <v>12.150134810000001</v>
      </c>
      <c r="J20" s="22">
        <f t="shared" si="1"/>
        <v>0.59504272316989171</v>
      </c>
      <c r="K20" s="22">
        <f t="shared" si="2"/>
        <v>0.70597441468339939</v>
      </c>
      <c r="L20" s="23">
        <f t="shared" si="3"/>
        <v>0.79568101680711578</v>
      </c>
      <c r="M20" s="4"/>
    </row>
    <row r="21" spans="1:13" x14ac:dyDescent="0.25">
      <c r="A21" s="17"/>
      <c r="B21" s="18">
        <v>41</v>
      </c>
      <c r="C21" s="19" t="s">
        <v>27</v>
      </c>
      <c r="D21" s="20">
        <v>35.326035000000005</v>
      </c>
      <c r="E21" s="21">
        <v>42.970837999999993</v>
      </c>
      <c r="F21" s="21">
        <f t="shared" si="0"/>
        <v>29.702433214935073</v>
      </c>
      <c r="G21" s="21">
        <v>23.299973884935071</v>
      </c>
      <c r="H21" s="21">
        <v>3.519843680000001</v>
      </c>
      <c r="I21" s="21">
        <v>2.8826156500000009</v>
      </c>
      <c r="J21" s="22">
        <f t="shared" si="1"/>
        <v>0.54222758897406365</v>
      </c>
      <c r="K21" s="22">
        <f t="shared" si="2"/>
        <v>0.62413997057574433</v>
      </c>
      <c r="L21" s="23">
        <f t="shared" si="3"/>
        <v>0.69122303863227141</v>
      </c>
      <c r="M21" s="4"/>
    </row>
    <row r="22" spans="1:13" ht="25.5" x14ac:dyDescent="0.25">
      <c r="A22" s="17"/>
      <c r="B22" s="18">
        <v>42</v>
      </c>
      <c r="C22" s="19" t="s">
        <v>28</v>
      </c>
      <c r="D22" s="20">
        <v>1173.7837239999972</v>
      </c>
      <c r="E22" s="21">
        <v>2037.5922680000019</v>
      </c>
      <c r="F22" s="21">
        <f t="shared" si="0"/>
        <v>1363.2695640133381</v>
      </c>
      <c r="G22" s="21">
        <v>1034.7002435133384</v>
      </c>
      <c r="H22" s="21">
        <v>52.925221249999915</v>
      </c>
      <c r="I22" s="21">
        <v>275.64409925000001</v>
      </c>
      <c r="J22" s="22">
        <f t="shared" si="1"/>
        <v>0.50780534445635095</v>
      </c>
      <c r="K22" s="22">
        <f t="shared" si="2"/>
        <v>0.53377973692003489</v>
      </c>
      <c r="L22" s="23">
        <f t="shared" si="3"/>
        <v>0.66905905829307788</v>
      </c>
      <c r="M22" s="4"/>
    </row>
    <row r="23" spans="1:13" x14ac:dyDescent="0.25">
      <c r="A23" s="17"/>
      <c r="B23" s="18">
        <v>46</v>
      </c>
      <c r="C23" s="19" t="s">
        <v>29</v>
      </c>
      <c r="D23" s="20">
        <v>483.08867700000053</v>
      </c>
      <c r="E23" s="21">
        <v>509.69451699999894</v>
      </c>
      <c r="F23" s="21">
        <f t="shared" si="0"/>
        <v>299.43941734355502</v>
      </c>
      <c r="G23" s="21">
        <v>195.925970833555</v>
      </c>
      <c r="H23" s="21">
        <v>26.140031859999997</v>
      </c>
      <c r="I23" s="21">
        <v>77.373414650000015</v>
      </c>
      <c r="J23" s="22">
        <f t="shared" si="1"/>
        <v>0.38439881987891861</v>
      </c>
      <c r="K23" s="22">
        <f t="shared" si="2"/>
        <v>0.43568450373099749</v>
      </c>
      <c r="L23" s="23">
        <f t="shared" si="3"/>
        <v>0.5874880096925893</v>
      </c>
      <c r="M23" s="4"/>
    </row>
    <row r="24" spans="1:13" ht="25.5" x14ac:dyDescent="0.25">
      <c r="A24" s="17"/>
      <c r="B24" s="18">
        <v>47</v>
      </c>
      <c r="C24" s="19" t="s">
        <v>30</v>
      </c>
      <c r="D24" s="20">
        <v>107.95273800000028</v>
      </c>
      <c r="E24" s="21">
        <v>321.42376700000062</v>
      </c>
      <c r="F24" s="21">
        <f t="shared" si="0"/>
        <v>284.94373517170544</v>
      </c>
      <c r="G24" s="21">
        <v>273.39808828170544</v>
      </c>
      <c r="H24" s="21">
        <v>6.5762276200000018</v>
      </c>
      <c r="I24" s="21">
        <v>4.9694192700000004</v>
      </c>
      <c r="J24" s="22">
        <f t="shared" si="1"/>
        <v>0.85058454399143701</v>
      </c>
      <c r="K24" s="22">
        <f t="shared" si="2"/>
        <v>0.87104422462233444</v>
      </c>
      <c r="L24" s="23">
        <f t="shared" si="3"/>
        <v>0.88650487122100363</v>
      </c>
      <c r="M24" s="4"/>
    </row>
    <row r="25" spans="1:13" ht="25.5" x14ac:dyDescent="0.25">
      <c r="A25" s="17"/>
      <c r="B25" s="18">
        <v>48</v>
      </c>
      <c r="C25" s="19" t="s">
        <v>31</v>
      </c>
      <c r="D25" s="20">
        <v>51.121884999999992</v>
      </c>
      <c r="E25" s="21">
        <v>65.35132200000001</v>
      </c>
      <c r="F25" s="21">
        <f t="shared" si="0"/>
        <v>46.683872851835517</v>
      </c>
      <c r="G25" s="21">
        <v>36.178573601835524</v>
      </c>
      <c r="H25" s="21">
        <v>7.1117168900000003</v>
      </c>
      <c r="I25" s="21">
        <v>3.3935823599999999</v>
      </c>
      <c r="J25" s="22">
        <f t="shared" si="1"/>
        <v>0.55360125081839229</v>
      </c>
      <c r="K25" s="22">
        <f t="shared" si="2"/>
        <v>0.66242409743196184</v>
      </c>
      <c r="L25" s="23">
        <f t="shared" si="3"/>
        <v>0.71435238680918356</v>
      </c>
      <c r="M25" s="4"/>
    </row>
    <row r="26" spans="1:13" x14ac:dyDescent="0.25">
      <c r="A26" s="17"/>
      <c r="B26" s="18">
        <v>49</v>
      </c>
      <c r="C26" s="19" t="s">
        <v>32</v>
      </c>
      <c r="D26" s="20">
        <v>1113.0443509999996</v>
      </c>
      <c r="E26" s="21">
        <v>1116.6549400000001</v>
      </c>
      <c r="F26" s="21">
        <f t="shared" si="0"/>
        <v>894.43163260980043</v>
      </c>
      <c r="G26" s="21">
        <v>717.56962467980054</v>
      </c>
      <c r="H26" s="21">
        <v>163.59230735</v>
      </c>
      <c r="I26" s="21">
        <v>13.269700579999999</v>
      </c>
      <c r="J26" s="22">
        <f t="shared" si="1"/>
        <v>0.64260641221880099</v>
      </c>
      <c r="K26" s="22">
        <f t="shared" si="2"/>
        <v>0.78910852445590796</v>
      </c>
      <c r="L26" s="23">
        <f t="shared" si="3"/>
        <v>0.80099196320198995</v>
      </c>
      <c r="M26" s="4"/>
    </row>
    <row r="27" spans="1:13" x14ac:dyDescent="0.25">
      <c r="A27" s="17"/>
      <c r="B27" s="18">
        <v>51</v>
      </c>
      <c r="C27" s="19" t="s">
        <v>33</v>
      </c>
      <c r="D27" s="20">
        <v>33.741000999999997</v>
      </c>
      <c r="E27" s="21">
        <v>40.743225999999986</v>
      </c>
      <c r="F27" s="21">
        <f t="shared" si="0"/>
        <v>26.368434841806057</v>
      </c>
      <c r="G27" s="21">
        <v>18.760251651806058</v>
      </c>
      <c r="H27" s="21">
        <v>3.9774072600000001</v>
      </c>
      <c r="I27" s="21">
        <v>3.6307759300000004</v>
      </c>
      <c r="J27" s="22">
        <f t="shared" si="1"/>
        <v>0.46045081584374453</v>
      </c>
      <c r="K27" s="22">
        <f t="shared" si="2"/>
        <v>0.55807212987518628</v>
      </c>
      <c r="L27" s="23">
        <f t="shared" si="3"/>
        <v>0.64718573933752976</v>
      </c>
      <c r="M27" s="4"/>
    </row>
    <row r="28" spans="1:13" ht="38.25" x14ac:dyDescent="0.25">
      <c r="A28" s="17"/>
      <c r="B28" s="18">
        <v>57</v>
      </c>
      <c r="C28" s="19" t="s">
        <v>34</v>
      </c>
      <c r="D28" s="20">
        <v>65.552451000000019</v>
      </c>
      <c r="E28" s="21">
        <v>61.022120000000015</v>
      </c>
      <c r="F28" s="21">
        <f t="shared" si="0"/>
        <v>43.769491768040801</v>
      </c>
      <c r="G28" s="21">
        <v>34.581815068040804</v>
      </c>
      <c r="H28" s="21">
        <v>4.2090970499999978</v>
      </c>
      <c r="I28" s="21">
        <v>4.9785796500000021</v>
      </c>
      <c r="J28" s="22">
        <f t="shared" si="1"/>
        <v>0.56670949924454928</v>
      </c>
      <c r="K28" s="22">
        <f t="shared" si="2"/>
        <v>0.63568607773772512</v>
      </c>
      <c r="L28" s="23">
        <f t="shared" si="3"/>
        <v>0.71727255244558519</v>
      </c>
      <c r="M28" s="4"/>
    </row>
    <row r="29" spans="1:13" x14ac:dyDescent="0.25">
      <c r="A29" s="17"/>
      <c r="B29" s="18">
        <v>58</v>
      </c>
      <c r="C29" s="19" t="s">
        <v>35</v>
      </c>
      <c r="D29" s="20">
        <v>49.601283999999993</v>
      </c>
      <c r="E29" s="21">
        <v>51.678732000000011</v>
      </c>
      <c r="F29" s="21">
        <f t="shared" si="0"/>
        <v>43.183257700244752</v>
      </c>
      <c r="G29" s="21">
        <v>34.049312000244754</v>
      </c>
      <c r="H29" s="21">
        <v>4.5656659999999976</v>
      </c>
      <c r="I29" s="21">
        <v>4.5682796999999979</v>
      </c>
      <c r="J29" s="22">
        <f t="shared" si="1"/>
        <v>0.65886508206595984</v>
      </c>
      <c r="K29" s="22">
        <f t="shared" si="2"/>
        <v>0.74721218005590284</v>
      </c>
      <c r="L29" s="23">
        <f t="shared" si="3"/>
        <v>0.83560985397715914</v>
      </c>
      <c r="M29" s="4"/>
    </row>
    <row r="30" spans="1:13" x14ac:dyDescent="0.25">
      <c r="A30" s="17"/>
      <c r="B30" s="18">
        <v>59</v>
      </c>
      <c r="C30" s="19" t="s">
        <v>36</v>
      </c>
      <c r="D30" s="20">
        <v>867.22154899999998</v>
      </c>
      <c r="E30" s="21">
        <v>1269.8093569999999</v>
      </c>
      <c r="F30" s="21">
        <f t="shared" si="0"/>
        <v>1267.3474895881029</v>
      </c>
      <c r="G30" s="21">
        <v>1166.648870238103</v>
      </c>
      <c r="H30" s="21">
        <v>0.29486540999999999</v>
      </c>
      <c r="I30" s="21">
        <v>100.40375393999999</v>
      </c>
      <c r="J30" s="22">
        <f t="shared" si="1"/>
        <v>0.91875907497986964</v>
      </c>
      <c r="K30" s="22">
        <f t="shared" si="2"/>
        <v>0.91899128732605739</v>
      </c>
      <c r="L30" s="23">
        <f t="shared" si="3"/>
        <v>0.99806123068921682</v>
      </c>
      <c r="M30" s="4"/>
    </row>
    <row r="31" spans="1:13" x14ac:dyDescent="0.25">
      <c r="A31" s="17"/>
      <c r="B31" s="18">
        <v>60</v>
      </c>
      <c r="C31" s="19" t="s">
        <v>37</v>
      </c>
      <c r="D31" s="20">
        <v>6.7568010000000012</v>
      </c>
      <c r="E31" s="21">
        <v>14.828253999999998</v>
      </c>
      <c r="F31" s="21">
        <f t="shared" si="0"/>
        <v>9.4525438031737217</v>
      </c>
      <c r="G31" s="21">
        <v>8.303685373173721</v>
      </c>
      <c r="H31" s="21">
        <v>0.38308700000000001</v>
      </c>
      <c r="I31" s="21">
        <v>0.76577143000000003</v>
      </c>
      <c r="J31" s="22">
        <f t="shared" si="1"/>
        <v>0.55999076986229956</v>
      </c>
      <c r="K31" s="22">
        <f t="shared" si="2"/>
        <v>0.58582570632885855</v>
      </c>
      <c r="L31" s="23">
        <f t="shared" si="3"/>
        <v>0.63746843041491763</v>
      </c>
      <c r="M31" s="4"/>
    </row>
    <row r="32" spans="1:13" ht="25.5" x14ac:dyDescent="0.25">
      <c r="A32" s="17"/>
      <c r="B32" s="18">
        <v>61</v>
      </c>
      <c r="C32" s="19" t="s">
        <v>38</v>
      </c>
      <c r="D32" s="20">
        <v>8533.659967000036</v>
      </c>
      <c r="E32" s="21">
        <v>10618.903025000045</v>
      </c>
      <c r="F32" s="21">
        <f t="shared" si="0"/>
        <v>8041.5564715084456</v>
      </c>
      <c r="G32" s="21">
        <v>5671.411867248441</v>
      </c>
      <c r="H32" s="21">
        <v>1469.6299445100012</v>
      </c>
      <c r="I32" s="21">
        <v>900.51465975000372</v>
      </c>
      <c r="J32" s="22">
        <f t="shared" si="1"/>
        <v>0.53408641682631963</v>
      </c>
      <c r="K32" s="22">
        <f t="shared" si="2"/>
        <v>0.67248394631218622</v>
      </c>
      <c r="L32" s="23">
        <f t="shared" si="3"/>
        <v>0.75728692997536928</v>
      </c>
      <c r="M32" s="4"/>
    </row>
    <row r="33" spans="1:13" ht="25.5" x14ac:dyDescent="0.25">
      <c r="A33" s="17"/>
      <c r="B33" s="18">
        <v>62</v>
      </c>
      <c r="C33" s="19" t="s">
        <v>39</v>
      </c>
      <c r="D33" s="20">
        <v>145.936734</v>
      </c>
      <c r="E33" s="21">
        <v>154.7584039999999</v>
      </c>
      <c r="F33" s="21">
        <f t="shared" si="0"/>
        <v>134.51139960830284</v>
      </c>
      <c r="G33" s="21">
        <v>113.25393084830284</v>
      </c>
      <c r="H33" s="21">
        <v>12.993738389999995</v>
      </c>
      <c r="I33" s="21">
        <v>8.2637303699999993</v>
      </c>
      <c r="J33" s="22">
        <f t="shared" si="1"/>
        <v>0.73181118389087885</v>
      </c>
      <c r="K33" s="22">
        <f t="shared" si="2"/>
        <v>0.81577262349063073</v>
      </c>
      <c r="L33" s="23">
        <f t="shared" si="3"/>
        <v>0.86917024298275214</v>
      </c>
      <c r="M33" s="4"/>
    </row>
    <row r="34" spans="1:13" ht="25.5" x14ac:dyDescent="0.25">
      <c r="A34" s="17"/>
      <c r="B34" s="18">
        <v>65</v>
      </c>
      <c r="C34" s="19" t="s">
        <v>40</v>
      </c>
      <c r="D34" s="20">
        <v>131.00786500000001</v>
      </c>
      <c r="E34" s="21">
        <v>143.085534</v>
      </c>
      <c r="F34" s="21">
        <f t="shared" si="0"/>
        <v>122.62864262378896</v>
      </c>
      <c r="G34" s="21">
        <v>100.00896216378896</v>
      </c>
      <c r="H34" s="21">
        <v>16.093794389999999</v>
      </c>
      <c r="I34" s="21">
        <v>6.5258860699999985</v>
      </c>
      <c r="J34" s="22">
        <f t="shared" si="1"/>
        <v>0.6989453047279327</v>
      </c>
      <c r="K34" s="22">
        <f t="shared" si="2"/>
        <v>0.81142204461975154</v>
      </c>
      <c r="L34" s="23">
        <f t="shared" si="3"/>
        <v>0.85703033140854734</v>
      </c>
      <c r="M34" s="4"/>
    </row>
    <row r="35" spans="1:13" x14ac:dyDescent="0.25">
      <c r="A35" s="17"/>
      <c r="B35" s="18">
        <v>66</v>
      </c>
      <c r="C35" s="19" t="s">
        <v>41</v>
      </c>
      <c r="D35" s="20">
        <v>2199.1120099999989</v>
      </c>
      <c r="E35" s="21">
        <v>2694.9593749999999</v>
      </c>
      <c r="F35" s="21">
        <f t="shared" si="0"/>
        <v>1679.8267618405478</v>
      </c>
      <c r="G35" s="21">
        <v>1331.6247249405476</v>
      </c>
      <c r="H35" s="21">
        <v>168.19317687999992</v>
      </c>
      <c r="I35" s="21">
        <v>180.00886002000007</v>
      </c>
      <c r="J35" s="22">
        <f t="shared" si="1"/>
        <v>0.49411680832500404</v>
      </c>
      <c r="K35" s="22">
        <f t="shared" si="2"/>
        <v>0.55652709118130872</v>
      </c>
      <c r="L35" s="23">
        <f t="shared" si="3"/>
        <v>0.62332173813957692</v>
      </c>
      <c r="M35" s="4"/>
    </row>
    <row r="36" spans="1:13" x14ac:dyDescent="0.25">
      <c r="A36" s="17"/>
      <c r="B36" s="18">
        <v>67</v>
      </c>
      <c r="C36" s="19" t="s">
        <v>42</v>
      </c>
      <c r="D36" s="20">
        <v>44.999913999999997</v>
      </c>
      <c r="E36" s="21">
        <v>50.513233000000007</v>
      </c>
      <c r="F36" s="21">
        <f t="shared" si="0"/>
        <v>45.244182450016481</v>
      </c>
      <c r="G36" s="21">
        <v>37.227796260016476</v>
      </c>
      <c r="H36" s="21">
        <v>3.9966509400000003</v>
      </c>
      <c r="I36" s="21">
        <v>4.019735250000001</v>
      </c>
      <c r="J36" s="22">
        <f t="shared" si="1"/>
        <v>0.73699096353655424</v>
      </c>
      <c r="K36" s="22">
        <f t="shared" si="2"/>
        <v>0.81611183350739935</v>
      </c>
      <c r="L36" s="23">
        <f t="shared" si="3"/>
        <v>0.89568969877688243</v>
      </c>
      <c r="M36" s="4"/>
    </row>
    <row r="37" spans="1:13" ht="25.5" x14ac:dyDescent="0.25">
      <c r="A37" s="17"/>
      <c r="B37" s="18">
        <v>68</v>
      </c>
      <c r="C37" s="19" t="s">
        <v>43</v>
      </c>
      <c r="D37" s="20">
        <v>1028.4349519999962</v>
      </c>
      <c r="E37" s="21">
        <v>3096.1568390000161</v>
      </c>
      <c r="F37" s="21">
        <f t="shared" si="0"/>
        <v>1641.7937679053462</v>
      </c>
      <c r="G37" s="21">
        <v>1116.0490302853459</v>
      </c>
      <c r="H37" s="21">
        <v>237.36501287000056</v>
      </c>
      <c r="I37" s="21">
        <v>288.37972474999975</v>
      </c>
      <c r="J37" s="22">
        <f t="shared" si="1"/>
        <v>0.3604626924021726</v>
      </c>
      <c r="K37" s="22">
        <f t="shared" si="2"/>
        <v>0.43712709450224962</v>
      </c>
      <c r="L37" s="23">
        <f t="shared" si="3"/>
        <v>0.53026828202785936</v>
      </c>
      <c r="M37" s="4"/>
    </row>
    <row r="38" spans="1:13" ht="25.5" x14ac:dyDescent="0.25">
      <c r="A38" s="17"/>
      <c r="B38" s="18">
        <v>72</v>
      </c>
      <c r="C38" s="19" t="s">
        <v>44</v>
      </c>
      <c r="D38" s="20">
        <v>131.39445799999999</v>
      </c>
      <c r="E38" s="21">
        <v>234.31682999999995</v>
      </c>
      <c r="F38" s="21">
        <f t="shared" si="0"/>
        <v>184.64836126802194</v>
      </c>
      <c r="G38" s="21">
        <v>157.27664333802196</v>
      </c>
      <c r="H38" s="21">
        <v>14.053760669999999</v>
      </c>
      <c r="I38" s="21">
        <v>13.317957259999995</v>
      </c>
      <c r="J38" s="22">
        <f t="shared" si="1"/>
        <v>0.67121360142172448</v>
      </c>
      <c r="K38" s="22">
        <f t="shared" si="2"/>
        <v>0.7311911995737651</v>
      </c>
      <c r="L38" s="23">
        <f t="shared" si="3"/>
        <v>0.78802859046881946</v>
      </c>
      <c r="M38" s="4"/>
    </row>
    <row r="39" spans="1:13" ht="25.5" x14ac:dyDescent="0.25">
      <c r="A39" s="17"/>
      <c r="B39" s="18">
        <v>73</v>
      </c>
      <c r="C39" s="19" t="s">
        <v>45</v>
      </c>
      <c r="D39" s="20">
        <v>63.919643999999998</v>
      </c>
      <c r="E39" s="21">
        <v>312.0435849999995</v>
      </c>
      <c r="F39" s="21">
        <f t="shared" si="0"/>
        <v>129.63116069637434</v>
      </c>
      <c r="G39" s="21">
        <v>88.083244576374298</v>
      </c>
      <c r="H39" s="21">
        <v>29.802234160000022</v>
      </c>
      <c r="I39" s="21">
        <v>11.745681960000004</v>
      </c>
      <c r="J39" s="22">
        <f t="shared" si="1"/>
        <v>0.28227865852898221</v>
      </c>
      <c r="K39" s="22">
        <f t="shared" si="2"/>
        <v>0.3777852979620604</v>
      </c>
      <c r="L39" s="23">
        <f t="shared" si="3"/>
        <v>0.41542645619961888</v>
      </c>
      <c r="M39" s="4"/>
    </row>
    <row r="40" spans="1:13" ht="25.5" x14ac:dyDescent="0.25">
      <c r="A40" s="17"/>
      <c r="B40" s="18">
        <v>74</v>
      </c>
      <c r="C40" s="19" t="s">
        <v>46</v>
      </c>
      <c r="D40" s="20">
        <v>84.496460000000013</v>
      </c>
      <c r="E40" s="21">
        <v>142.80937500000005</v>
      </c>
      <c r="F40" s="21">
        <f t="shared" si="0"/>
        <v>130.35164496948855</v>
      </c>
      <c r="G40" s="21">
        <v>91.232314869488562</v>
      </c>
      <c r="H40" s="21">
        <v>35.969707869999993</v>
      </c>
      <c r="I40" s="21">
        <v>3.1496222300000003</v>
      </c>
      <c r="J40" s="22">
        <f t="shared" si="1"/>
        <v>0.63883981614994489</v>
      </c>
      <c r="K40" s="22">
        <f t="shared" si="2"/>
        <v>0.8907119909984097</v>
      </c>
      <c r="L40" s="23">
        <f t="shared" si="3"/>
        <v>0.91276672115880697</v>
      </c>
      <c r="M40" s="4"/>
    </row>
    <row r="41" spans="1:13" x14ac:dyDescent="0.25">
      <c r="A41" s="17"/>
      <c r="B41" s="18">
        <v>79</v>
      </c>
      <c r="C41" s="19" t="s">
        <v>47</v>
      </c>
      <c r="D41" s="20">
        <v>134.33611800000006</v>
      </c>
      <c r="E41" s="21">
        <v>197.78148900000002</v>
      </c>
      <c r="F41" s="21">
        <f t="shared" si="0"/>
        <v>165.79845216404763</v>
      </c>
      <c r="G41" s="21">
        <v>129.92126303404763</v>
      </c>
      <c r="H41" s="21">
        <v>16.605911809999998</v>
      </c>
      <c r="I41" s="21">
        <v>19.271277319999996</v>
      </c>
      <c r="J41" s="22">
        <f t="shared" si="1"/>
        <v>0.6568929361940824</v>
      </c>
      <c r="K41" s="22">
        <f t="shared" si="2"/>
        <v>0.7408538361446334</v>
      </c>
      <c r="L41" s="23">
        <f t="shared" si="3"/>
        <v>0.83829105040283936</v>
      </c>
      <c r="M41" s="4"/>
    </row>
    <row r="42" spans="1:13" x14ac:dyDescent="0.25">
      <c r="A42" s="17"/>
      <c r="B42" s="18">
        <v>80</v>
      </c>
      <c r="C42" s="19" t="s">
        <v>48</v>
      </c>
      <c r="D42" s="20">
        <v>81.32699199999999</v>
      </c>
      <c r="E42" s="21">
        <v>80.415216999999984</v>
      </c>
      <c r="F42" s="21">
        <f t="shared" si="0"/>
        <v>64.099778206118231</v>
      </c>
      <c r="G42" s="21">
        <v>50.453093546118225</v>
      </c>
      <c r="H42" s="21">
        <v>7.2645639099999988</v>
      </c>
      <c r="I42" s="21">
        <v>6.3821207499999986</v>
      </c>
      <c r="J42" s="22">
        <f t="shared" si="1"/>
        <v>0.627407292156138</v>
      </c>
      <c r="K42" s="22">
        <f t="shared" si="2"/>
        <v>0.71774546670834993</v>
      </c>
      <c r="L42" s="23">
        <f t="shared" si="3"/>
        <v>0.79711005699478799</v>
      </c>
      <c r="M42" s="4"/>
    </row>
    <row r="43" spans="1:13" x14ac:dyDescent="0.25">
      <c r="A43" s="17"/>
      <c r="B43" s="18">
        <v>82</v>
      </c>
      <c r="C43" s="19" t="s">
        <v>49</v>
      </c>
      <c r="D43" s="20">
        <v>1755.3916849999976</v>
      </c>
      <c r="E43" s="21">
        <v>2316.8269010000004</v>
      </c>
      <c r="F43" s="21">
        <f t="shared" si="0"/>
        <v>1119.0094442563261</v>
      </c>
      <c r="G43" s="21">
        <v>920.21526801632604</v>
      </c>
      <c r="H43" s="21">
        <v>78.748059529999964</v>
      </c>
      <c r="I43" s="21">
        <v>120.04611671000001</v>
      </c>
      <c r="J43" s="22">
        <f t="shared" si="1"/>
        <v>0.39718775175613602</v>
      </c>
      <c r="K43" s="22">
        <f t="shared" si="2"/>
        <v>0.43117736897614078</v>
      </c>
      <c r="L43" s="23">
        <f t="shared" si="3"/>
        <v>0.48299225279770952</v>
      </c>
      <c r="M43" s="4"/>
    </row>
    <row r="44" spans="1:13" x14ac:dyDescent="0.25">
      <c r="A44" s="17"/>
      <c r="B44" s="18">
        <v>83</v>
      </c>
      <c r="C44" s="19" t="s">
        <v>50</v>
      </c>
      <c r="D44" s="20">
        <v>1221.5727769999933</v>
      </c>
      <c r="E44" s="21">
        <v>2745.6688990000243</v>
      </c>
      <c r="F44" s="21">
        <f t="shared" si="0"/>
        <v>1298.6522844924982</v>
      </c>
      <c r="G44" s="21">
        <v>983.00276267249819</v>
      </c>
      <c r="H44" s="21">
        <v>163.51072816000007</v>
      </c>
      <c r="I44" s="21">
        <v>152.13879365999989</v>
      </c>
      <c r="J44" s="22">
        <f t="shared" si="1"/>
        <v>0.35801941123727954</v>
      </c>
      <c r="K44" s="22">
        <f t="shared" si="2"/>
        <v>0.41757164938935637</v>
      </c>
      <c r="L44" s="23">
        <f t="shared" si="3"/>
        <v>0.47298211556588954</v>
      </c>
      <c r="M44" s="4"/>
    </row>
    <row r="45" spans="1:13" x14ac:dyDescent="0.25">
      <c r="A45" s="17"/>
      <c r="B45" s="18">
        <v>86</v>
      </c>
      <c r="C45" s="19" t="s">
        <v>51</v>
      </c>
      <c r="D45" s="20">
        <v>1348.293495000001</v>
      </c>
      <c r="E45" s="21">
        <v>1516.5951180000004</v>
      </c>
      <c r="F45" s="21">
        <f t="shared" si="0"/>
        <v>1251.248586628536</v>
      </c>
      <c r="G45" s="21">
        <v>997.88175066853614</v>
      </c>
      <c r="H45" s="21">
        <v>116.81013417999995</v>
      </c>
      <c r="I45" s="21">
        <v>136.55670177999997</v>
      </c>
      <c r="J45" s="22">
        <f t="shared" si="1"/>
        <v>0.65797505136669965</v>
      </c>
      <c r="K45" s="22">
        <f t="shared" si="2"/>
        <v>0.73499635573041311</v>
      </c>
      <c r="L45" s="23">
        <f t="shared" si="3"/>
        <v>0.82503798922853688</v>
      </c>
      <c r="M45" s="4"/>
    </row>
    <row r="46" spans="1:13" x14ac:dyDescent="0.25">
      <c r="A46" s="17"/>
      <c r="B46" s="18">
        <v>87</v>
      </c>
      <c r="C46" s="19" t="s">
        <v>52</v>
      </c>
      <c r="D46" s="20">
        <v>20.510117999999999</v>
      </c>
      <c r="E46" s="21">
        <v>20.485001</v>
      </c>
      <c r="F46" s="21">
        <f t="shared" si="0"/>
        <v>15.232747173351097</v>
      </c>
      <c r="G46" s="21">
        <v>12.813209183351097</v>
      </c>
      <c r="H46" s="21">
        <v>0.84368823000000004</v>
      </c>
      <c r="I46" s="21">
        <v>1.5758497600000001</v>
      </c>
      <c r="J46" s="22">
        <f t="shared" si="1"/>
        <v>0.62549224104753987</v>
      </c>
      <c r="K46" s="22">
        <f t="shared" si="2"/>
        <v>0.66667789829988766</v>
      </c>
      <c r="L46" s="23">
        <f t="shared" si="3"/>
        <v>0.74360490259927725</v>
      </c>
      <c r="M46" s="4"/>
    </row>
    <row r="47" spans="1:13" ht="25.5" x14ac:dyDescent="0.25">
      <c r="A47" s="17"/>
      <c r="B47" s="18">
        <v>88</v>
      </c>
      <c r="C47" s="19" t="s">
        <v>53</v>
      </c>
      <c r="D47" s="20">
        <v>14.881079999999999</v>
      </c>
      <c r="E47" s="21">
        <v>15.787504000000002</v>
      </c>
      <c r="F47" s="21">
        <f t="shared" si="0"/>
        <v>9.3177093305639094</v>
      </c>
      <c r="G47" s="21">
        <v>7.3705681105639087</v>
      </c>
      <c r="H47" s="21">
        <v>0.69213877999999995</v>
      </c>
      <c r="I47" s="21">
        <v>1.2550024400000002</v>
      </c>
      <c r="J47" s="22">
        <f t="shared" si="1"/>
        <v>0.46686088634174899</v>
      </c>
      <c r="K47" s="22">
        <f t="shared" si="2"/>
        <v>0.51070181141768245</v>
      </c>
      <c r="L47" s="23">
        <f t="shared" si="3"/>
        <v>0.59019521582157053</v>
      </c>
      <c r="M47" s="4"/>
    </row>
    <row r="48" spans="1:13" x14ac:dyDescent="0.25">
      <c r="A48" s="17"/>
      <c r="B48" s="18">
        <v>89</v>
      </c>
      <c r="C48" s="19" t="s">
        <v>54</v>
      </c>
      <c r="D48" s="20">
        <v>29.666166</v>
      </c>
      <c r="E48" s="21">
        <v>39.37516500000001</v>
      </c>
      <c r="F48" s="21">
        <f t="shared" si="0"/>
        <v>30.30374819549942</v>
      </c>
      <c r="G48" s="21">
        <v>23.063158585499423</v>
      </c>
      <c r="H48" s="21">
        <v>4.5225069799999993</v>
      </c>
      <c r="I48" s="21">
        <v>2.7180826299999992</v>
      </c>
      <c r="J48" s="22">
        <f t="shared" si="1"/>
        <v>0.58572855721365025</v>
      </c>
      <c r="K48" s="22">
        <f t="shared" si="2"/>
        <v>0.70058539603578585</v>
      </c>
      <c r="L48" s="23">
        <f t="shared" si="3"/>
        <v>0.76961577673387305</v>
      </c>
      <c r="M48" s="4"/>
    </row>
    <row r="49" spans="1:13" ht="25.5" x14ac:dyDescent="0.25">
      <c r="A49" s="17"/>
      <c r="B49" s="18">
        <v>90</v>
      </c>
      <c r="C49" s="19" t="s">
        <v>55</v>
      </c>
      <c r="D49" s="20">
        <v>13421.251097000042</v>
      </c>
      <c r="E49" s="21">
        <v>14140.157378000098</v>
      </c>
      <c r="F49" s="21">
        <f t="shared" si="0"/>
        <v>11469.431065890698</v>
      </c>
      <c r="G49" s="21">
        <v>8954.2811255106917</v>
      </c>
      <c r="H49" s="21">
        <v>1304.414195440005</v>
      </c>
      <c r="I49" s="21">
        <v>1210.7357449400015</v>
      </c>
      <c r="J49" s="22">
        <f t="shared" si="1"/>
        <v>0.63325187168299635</v>
      </c>
      <c r="K49" s="22">
        <f t="shared" si="2"/>
        <v>0.72550078805428597</v>
      </c>
      <c r="L49" s="23">
        <f t="shared" si="3"/>
        <v>0.81112471094100846</v>
      </c>
      <c r="M49" s="4"/>
    </row>
    <row r="50" spans="1:13" ht="38.25" x14ac:dyDescent="0.25">
      <c r="A50" s="17"/>
      <c r="B50" s="18">
        <v>91</v>
      </c>
      <c r="C50" s="19" t="s">
        <v>56</v>
      </c>
      <c r="D50" s="20">
        <v>669.0305059999996</v>
      </c>
      <c r="E50" s="21">
        <v>873.80011600000103</v>
      </c>
      <c r="F50" s="21">
        <f t="shared" si="0"/>
        <v>493.67520839419547</v>
      </c>
      <c r="G50" s="21">
        <v>360.71415534419532</v>
      </c>
      <c r="H50" s="21">
        <v>60.07018621000001</v>
      </c>
      <c r="I50" s="21">
        <v>72.890866840000086</v>
      </c>
      <c r="J50" s="22">
        <f t="shared" si="1"/>
        <v>0.41281083481132758</v>
      </c>
      <c r="K50" s="22">
        <f t="shared" si="2"/>
        <v>0.48155674718884434</v>
      </c>
      <c r="L50" s="23">
        <f t="shared" si="3"/>
        <v>0.56497498610333774</v>
      </c>
      <c r="M50" s="4"/>
    </row>
    <row r="51" spans="1:13" x14ac:dyDescent="0.25">
      <c r="A51" s="17"/>
      <c r="B51" s="18">
        <v>93</v>
      </c>
      <c r="C51" s="19" t="s">
        <v>57</v>
      </c>
      <c r="D51" s="20">
        <v>56.778783000000011</v>
      </c>
      <c r="E51" s="21">
        <v>128.12539599999999</v>
      </c>
      <c r="F51" s="21">
        <f t="shared" si="0"/>
        <v>44.600826517181133</v>
      </c>
      <c r="G51" s="21">
        <v>31.107414897181133</v>
      </c>
      <c r="H51" s="21">
        <v>4.3682104900000009</v>
      </c>
      <c r="I51" s="21">
        <v>9.1252011300000042</v>
      </c>
      <c r="J51" s="22">
        <f t="shared" si="1"/>
        <v>0.24278882929018331</v>
      </c>
      <c r="K51" s="22">
        <f t="shared" si="2"/>
        <v>0.27688207408296428</v>
      </c>
      <c r="L51" s="23">
        <f t="shared" si="3"/>
        <v>0.34810293594863218</v>
      </c>
      <c r="M51" s="4"/>
    </row>
    <row r="52" spans="1:13" x14ac:dyDescent="0.25">
      <c r="A52" s="17"/>
      <c r="B52" s="18">
        <v>94</v>
      </c>
      <c r="C52" s="19" t="s">
        <v>58</v>
      </c>
      <c r="D52" s="20">
        <v>24.960894999999994</v>
      </c>
      <c r="E52" s="21">
        <v>27.520757999999997</v>
      </c>
      <c r="F52" s="21">
        <f t="shared" si="0"/>
        <v>18.411953989346046</v>
      </c>
      <c r="G52" s="21">
        <v>14.223398999346045</v>
      </c>
      <c r="H52" s="21">
        <v>2.0810321699999994</v>
      </c>
      <c r="I52" s="21">
        <v>2.1075228199999998</v>
      </c>
      <c r="J52" s="22">
        <f t="shared" si="1"/>
        <v>0.5168243912230196</v>
      </c>
      <c r="K52" s="22">
        <f t="shared" si="2"/>
        <v>0.59244120998942129</v>
      </c>
      <c r="L52" s="23">
        <f t="shared" si="3"/>
        <v>0.66902059853678619</v>
      </c>
      <c r="M52" s="4"/>
    </row>
    <row r="53" spans="1:13" x14ac:dyDescent="0.25">
      <c r="A53" s="17"/>
      <c r="B53" s="18">
        <v>95</v>
      </c>
      <c r="C53" s="19" t="s">
        <v>59</v>
      </c>
      <c r="D53" s="20">
        <v>77.282775000000001</v>
      </c>
      <c r="E53" s="21">
        <v>115.86131999999998</v>
      </c>
      <c r="F53" s="21">
        <f t="shared" si="0"/>
        <v>66.392195215278193</v>
      </c>
      <c r="G53" s="21">
        <v>49.608527945278183</v>
      </c>
      <c r="H53" s="21">
        <v>7.3689392300000014</v>
      </c>
      <c r="I53" s="21">
        <v>9.4147280400000017</v>
      </c>
      <c r="J53" s="22">
        <f t="shared" si="1"/>
        <v>0.42817161020846467</v>
      </c>
      <c r="K53" s="22">
        <f t="shared" si="2"/>
        <v>0.49177298493818467</v>
      </c>
      <c r="L53" s="23">
        <f t="shared" si="3"/>
        <v>0.57303157960981466</v>
      </c>
      <c r="M53" s="4"/>
    </row>
    <row r="54" spans="1:13" x14ac:dyDescent="0.25">
      <c r="A54" s="17"/>
      <c r="B54" s="18">
        <v>96</v>
      </c>
      <c r="C54" s="19" t="s">
        <v>60</v>
      </c>
      <c r="D54" s="20">
        <v>4.5754659999999996</v>
      </c>
      <c r="E54" s="21">
        <v>6.4288630000000007</v>
      </c>
      <c r="F54" s="21">
        <f t="shared" si="0"/>
        <v>4.0440942377558038</v>
      </c>
      <c r="G54" s="21">
        <v>3.0611975577558042</v>
      </c>
      <c r="H54" s="21">
        <v>0.52241333000000001</v>
      </c>
      <c r="I54" s="21">
        <v>0.46048335000000001</v>
      </c>
      <c r="J54" s="22">
        <f t="shared" si="1"/>
        <v>0.47616469004796086</v>
      </c>
      <c r="K54" s="22">
        <f t="shared" si="2"/>
        <v>0.5574253002056202</v>
      </c>
      <c r="L54" s="23">
        <f t="shared" si="3"/>
        <v>0.62905279483414145</v>
      </c>
      <c r="M54" s="4"/>
    </row>
    <row r="55" spans="1:13" x14ac:dyDescent="0.25">
      <c r="A55" s="17"/>
      <c r="B55" s="18">
        <v>97</v>
      </c>
      <c r="C55" s="19" t="s">
        <v>61</v>
      </c>
      <c r="D55" s="20">
        <v>755.42156399999976</v>
      </c>
      <c r="E55" s="21">
        <v>755.93092200000046</v>
      </c>
      <c r="F55" s="21">
        <f t="shared" si="0"/>
        <v>624.95250078894242</v>
      </c>
      <c r="G55" s="21">
        <v>497.63949028894245</v>
      </c>
      <c r="H55" s="21">
        <v>123.26944968999992</v>
      </c>
      <c r="I55" s="21">
        <v>4.0435608100000007</v>
      </c>
      <c r="J55" s="22">
        <f t="shared" si="1"/>
        <v>0.65831344611795384</v>
      </c>
      <c r="K55" s="22">
        <f t="shared" si="2"/>
        <v>0.82138317392305593</v>
      </c>
      <c r="L55" s="23">
        <f t="shared" si="3"/>
        <v>0.82673228809780319</v>
      </c>
      <c r="M55" s="4"/>
    </row>
    <row r="56" spans="1:13" x14ac:dyDescent="0.25">
      <c r="A56" s="17"/>
      <c r="B56" s="18">
        <v>98</v>
      </c>
      <c r="C56" s="19" t="s">
        <v>62</v>
      </c>
      <c r="D56" s="20">
        <v>338.84630899999996</v>
      </c>
      <c r="E56" s="21">
        <v>328.86985399999998</v>
      </c>
      <c r="F56" s="21">
        <f t="shared" si="0"/>
        <v>253.9093014204675</v>
      </c>
      <c r="G56" s="21">
        <v>205.0907725404675</v>
      </c>
      <c r="H56" s="21">
        <v>31.389034279999994</v>
      </c>
      <c r="I56" s="21">
        <v>17.429494599999991</v>
      </c>
      <c r="J56" s="22">
        <f t="shared" si="1"/>
        <v>0.62362290141822341</v>
      </c>
      <c r="K56" s="22">
        <f t="shared" si="2"/>
        <v>0.71906805669232154</v>
      </c>
      <c r="L56" s="23">
        <f t="shared" si="3"/>
        <v>0.7720662089644359</v>
      </c>
      <c r="M56" s="4"/>
    </row>
    <row r="57" spans="1:13" x14ac:dyDescent="0.25">
      <c r="A57" s="17"/>
      <c r="B57" s="18">
        <v>99</v>
      </c>
      <c r="C57" s="19" t="s">
        <v>63</v>
      </c>
      <c r="D57" s="20">
        <v>43.982810000000008</v>
      </c>
      <c r="E57" s="21">
        <v>60.145868000000007</v>
      </c>
      <c r="F57" s="21">
        <f t="shared" si="0"/>
        <v>49.19199652734148</v>
      </c>
      <c r="G57" s="21">
        <v>41.826687497341482</v>
      </c>
      <c r="H57" s="21">
        <v>3.3645881099999997</v>
      </c>
      <c r="I57" s="21">
        <v>4.0007209199999991</v>
      </c>
      <c r="J57" s="22">
        <f t="shared" si="1"/>
        <v>0.69542079760726827</v>
      </c>
      <c r="K57" s="22">
        <f t="shared" si="2"/>
        <v>0.75136126736655418</v>
      </c>
      <c r="L57" s="23">
        <f t="shared" si="3"/>
        <v>0.81787823774264057</v>
      </c>
      <c r="M57" s="4"/>
    </row>
    <row r="58" spans="1:13" ht="25.5" x14ac:dyDescent="0.25">
      <c r="A58" s="17"/>
      <c r="B58" s="18">
        <v>101</v>
      </c>
      <c r="C58" s="19" t="s">
        <v>64</v>
      </c>
      <c r="D58" s="20">
        <v>301.73030299999994</v>
      </c>
      <c r="E58" s="21">
        <v>536.19167199999845</v>
      </c>
      <c r="F58" s="21">
        <f t="shared" si="0"/>
        <v>313.76133880320015</v>
      </c>
      <c r="G58" s="21">
        <v>241.14082912320006</v>
      </c>
      <c r="H58" s="21">
        <v>36.420753960000042</v>
      </c>
      <c r="I58" s="21">
        <v>36.199755720000013</v>
      </c>
      <c r="J58" s="22">
        <f t="shared" si="1"/>
        <v>0.44972878490212875</v>
      </c>
      <c r="K58" s="22">
        <f t="shared" si="2"/>
        <v>0.51765366300430138</v>
      </c>
      <c r="L58" s="23">
        <f t="shared" si="3"/>
        <v>0.58516637834539331</v>
      </c>
      <c r="M58" s="4"/>
    </row>
    <row r="59" spans="1:13" x14ac:dyDescent="0.25">
      <c r="A59" s="17"/>
      <c r="B59" s="18">
        <v>103</v>
      </c>
      <c r="C59" s="19" t="s">
        <v>65</v>
      </c>
      <c r="D59" s="20">
        <v>65.063928000000018</v>
      </c>
      <c r="E59" s="21">
        <v>75.821800999999979</v>
      </c>
      <c r="F59" s="21">
        <f t="shared" si="0"/>
        <v>57.734490874667415</v>
      </c>
      <c r="G59" s="21">
        <v>47.226789234667422</v>
      </c>
      <c r="H59" s="21">
        <v>5.2927350399999993</v>
      </c>
      <c r="I59" s="21">
        <v>5.2149666000000003</v>
      </c>
      <c r="J59" s="22">
        <f t="shared" si="1"/>
        <v>0.62286556916087277</v>
      </c>
      <c r="K59" s="22">
        <f t="shared" si="2"/>
        <v>0.69267049294526029</v>
      </c>
      <c r="L59" s="23">
        <f t="shared" si="3"/>
        <v>0.76144974286046607</v>
      </c>
      <c r="M59" s="4"/>
    </row>
    <row r="60" spans="1:13" ht="25.5" x14ac:dyDescent="0.25">
      <c r="A60" s="17"/>
      <c r="B60" s="18">
        <v>104</v>
      </c>
      <c r="C60" s="19" t="s">
        <v>66</v>
      </c>
      <c r="D60" s="20">
        <v>221.20338099999987</v>
      </c>
      <c r="E60" s="21">
        <v>274.20900499999965</v>
      </c>
      <c r="F60" s="21">
        <f t="shared" si="0"/>
        <v>225.38306305259314</v>
      </c>
      <c r="G60" s="21">
        <v>179.18768738259314</v>
      </c>
      <c r="H60" s="21">
        <v>26.920718380000007</v>
      </c>
      <c r="I60" s="21">
        <v>19.274657290000004</v>
      </c>
      <c r="J60" s="22">
        <f t="shared" si="1"/>
        <v>0.65347119939621734</v>
      </c>
      <c r="K60" s="22">
        <f t="shared" si="2"/>
        <v>0.75164710860824357</v>
      </c>
      <c r="L60" s="23">
        <f t="shared" si="3"/>
        <v>0.82193895511415982</v>
      </c>
      <c r="M60" s="4"/>
    </row>
    <row r="61" spans="1:13" ht="25.5" x14ac:dyDescent="0.25">
      <c r="A61" s="17"/>
      <c r="B61" s="18">
        <v>106</v>
      </c>
      <c r="C61" s="19" t="s">
        <v>67</v>
      </c>
      <c r="D61" s="20">
        <v>121.23649900000001</v>
      </c>
      <c r="E61" s="21">
        <v>130.7885719999999</v>
      </c>
      <c r="F61" s="21">
        <f t="shared" si="0"/>
        <v>106.05474460936668</v>
      </c>
      <c r="G61" s="21">
        <v>86.768324169366679</v>
      </c>
      <c r="H61" s="21">
        <v>10.240042770000002</v>
      </c>
      <c r="I61" s="21">
        <v>9.04637767</v>
      </c>
      <c r="J61" s="22">
        <f t="shared" si="1"/>
        <v>0.66342435613844564</v>
      </c>
      <c r="K61" s="22">
        <f t="shared" si="2"/>
        <v>0.74171898550407567</v>
      </c>
      <c r="L61" s="23">
        <f t="shared" si="3"/>
        <v>0.81088693750220586</v>
      </c>
      <c r="M61" s="4"/>
    </row>
    <row r="62" spans="1:13" ht="25.5" x14ac:dyDescent="0.25">
      <c r="A62" s="17"/>
      <c r="B62" s="18">
        <v>107</v>
      </c>
      <c r="C62" s="19" t="s">
        <v>68</v>
      </c>
      <c r="D62" s="20">
        <v>109.09925599999994</v>
      </c>
      <c r="E62" s="21">
        <v>122.23858199999995</v>
      </c>
      <c r="F62" s="21">
        <f t="shared" si="0"/>
        <v>103.48993414089618</v>
      </c>
      <c r="G62" s="21">
        <v>84.005313820896177</v>
      </c>
      <c r="H62" s="21">
        <v>11.798849369999999</v>
      </c>
      <c r="I62" s="21">
        <v>7.6857709500000002</v>
      </c>
      <c r="J62" s="22">
        <f t="shared" si="1"/>
        <v>0.68722421715343696</v>
      </c>
      <c r="K62" s="22">
        <f t="shared" si="2"/>
        <v>0.78374733757052428</v>
      </c>
      <c r="L62" s="23">
        <f t="shared" si="3"/>
        <v>0.84662250205827994</v>
      </c>
      <c r="M62" s="4"/>
    </row>
    <row r="63" spans="1:13" x14ac:dyDescent="0.25">
      <c r="A63" s="17"/>
      <c r="B63" s="18">
        <v>108</v>
      </c>
      <c r="C63" s="19" t="s">
        <v>69</v>
      </c>
      <c r="D63" s="20">
        <v>872.67892599999948</v>
      </c>
      <c r="E63" s="21">
        <v>1749.0240100000008</v>
      </c>
      <c r="F63" s="21">
        <f t="shared" si="0"/>
        <v>811.1505534264777</v>
      </c>
      <c r="G63" s="21">
        <v>527.14224266647761</v>
      </c>
      <c r="H63" s="21">
        <v>127.42610806000017</v>
      </c>
      <c r="I63" s="21">
        <v>156.5822026999999</v>
      </c>
      <c r="J63" s="22">
        <f t="shared" si="1"/>
        <v>0.3013922276953061</v>
      </c>
      <c r="K63" s="22">
        <f t="shared" si="2"/>
        <v>0.37424777875203524</v>
      </c>
      <c r="L63" s="23">
        <f t="shared" si="3"/>
        <v>0.46377325227598065</v>
      </c>
      <c r="M63" s="4"/>
    </row>
    <row r="64" spans="1:13" x14ac:dyDescent="0.25">
      <c r="A64" s="17"/>
      <c r="B64" s="18">
        <v>109</v>
      </c>
      <c r="C64" s="19" t="s">
        <v>70</v>
      </c>
      <c r="D64" s="20">
        <v>746.03897900000004</v>
      </c>
      <c r="E64" s="21">
        <v>265.08453099999991</v>
      </c>
      <c r="F64" s="21">
        <f t="shared" si="0"/>
        <v>216.0735195791311</v>
      </c>
      <c r="G64" s="21">
        <v>180.2068773391311</v>
      </c>
      <c r="H64" s="21">
        <v>18.387822380000003</v>
      </c>
      <c r="I64" s="21">
        <v>17.478819860000005</v>
      </c>
      <c r="J64" s="22">
        <f t="shared" si="1"/>
        <v>0.67980910338042755</v>
      </c>
      <c r="K64" s="22">
        <f t="shared" si="2"/>
        <v>0.74917498569213437</v>
      </c>
      <c r="L64" s="23">
        <f t="shared" si="3"/>
        <v>0.81511176364769156</v>
      </c>
      <c r="M64" s="4"/>
    </row>
    <row r="65" spans="1:13" x14ac:dyDescent="0.25">
      <c r="A65" s="17"/>
      <c r="B65" s="18">
        <v>110</v>
      </c>
      <c r="C65" s="19" t="s">
        <v>71</v>
      </c>
      <c r="D65" s="20">
        <v>18.745369999999998</v>
      </c>
      <c r="E65" s="21">
        <v>20.064585999999991</v>
      </c>
      <c r="F65" s="21">
        <f t="shared" si="0"/>
        <v>6.8116732271591136</v>
      </c>
      <c r="G65" s="21">
        <v>4.5514428171591135</v>
      </c>
      <c r="H65" s="21">
        <v>1.0757696399999999</v>
      </c>
      <c r="I65" s="21">
        <v>1.1844607699999998</v>
      </c>
      <c r="J65" s="22">
        <f t="shared" si="1"/>
        <v>0.22683960771276893</v>
      </c>
      <c r="K65" s="22">
        <f t="shared" si="2"/>
        <v>0.28045494968892531</v>
      </c>
      <c r="L65" s="23">
        <f t="shared" si="3"/>
        <v>0.33948735484296144</v>
      </c>
      <c r="M65" s="4"/>
    </row>
    <row r="66" spans="1:13" x14ac:dyDescent="0.25">
      <c r="A66" s="17"/>
      <c r="B66" s="18">
        <v>111</v>
      </c>
      <c r="C66" s="19" t="s">
        <v>72</v>
      </c>
      <c r="D66" s="20">
        <v>313.66262299999994</v>
      </c>
      <c r="E66" s="21">
        <v>345.71015400000005</v>
      </c>
      <c r="F66" s="21">
        <f t="shared" si="0"/>
        <v>266.46862454092997</v>
      </c>
      <c r="G66" s="21">
        <v>241.46363806092995</v>
      </c>
      <c r="H66" s="21">
        <v>5.1517760500000014</v>
      </c>
      <c r="I66" s="21">
        <v>19.853210429999994</v>
      </c>
      <c r="J66" s="22">
        <f t="shared" si="1"/>
        <v>0.6984568872713236</v>
      </c>
      <c r="K66" s="22">
        <f t="shared" si="2"/>
        <v>0.71335889691839915</v>
      </c>
      <c r="L66" s="23">
        <f t="shared" si="3"/>
        <v>0.77078622498582994</v>
      </c>
      <c r="M66" s="4"/>
    </row>
    <row r="67" spans="1:13" ht="25.5" x14ac:dyDescent="0.25">
      <c r="A67" s="17"/>
      <c r="B67" s="18">
        <v>113</v>
      </c>
      <c r="C67" s="19" t="s">
        <v>73</v>
      </c>
      <c r="D67" s="20">
        <v>529.31417999999985</v>
      </c>
      <c r="E67" s="21">
        <v>605.82938699999988</v>
      </c>
      <c r="F67" s="21">
        <f t="shared" si="0"/>
        <v>415.8244656868734</v>
      </c>
      <c r="G67" s="21">
        <v>329.75589564687334</v>
      </c>
      <c r="H67" s="21">
        <v>37.379656310000009</v>
      </c>
      <c r="I67" s="21">
        <v>48.688913729999996</v>
      </c>
      <c r="J67" s="22">
        <f t="shared" si="1"/>
        <v>0.54430488636377983</v>
      </c>
      <c r="K67" s="22">
        <f t="shared" si="2"/>
        <v>0.60600485852112262</v>
      </c>
      <c r="L67" s="23">
        <f t="shared" si="3"/>
        <v>0.68637222724699798</v>
      </c>
      <c r="M67" s="4"/>
    </row>
    <row r="68" spans="1:13" x14ac:dyDescent="0.25">
      <c r="A68" s="17"/>
      <c r="B68" s="18">
        <v>114</v>
      </c>
      <c r="C68" s="19" t="s">
        <v>74</v>
      </c>
      <c r="D68" s="20">
        <v>31.071805999999995</v>
      </c>
      <c r="E68" s="21">
        <v>31.071806000000002</v>
      </c>
      <c r="F68" s="21">
        <f t="shared" si="0"/>
        <v>22.579177411171095</v>
      </c>
      <c r="G68" s="21">
        <v>17.388547421171097</v>
      </c>
      <c r="H68" s="21">
        <v>2.5578088699999997</v>
      </c>
      <c r="I68" s="21">
        <v>2.63282112</v>
      </c>
      <c r="J68" s="22">
        <f t="shared" si="1"/>
        <v>0.5596246134251448</v>
      </c>
      <c r="K68" s="22">
        <f t="shared" si="2"/>
        <v>0.64194389895363968</v>
      </c>
      <c r="L68" s="23">
        <f t="shared" si="3"/>
        <v>0.72667734251337346</v>
      </c>
      <c r="M68" s="4"/>
    </row>
    <row r="69" spans="1:13" x14ac:dyDescent="0.25">
      <c r="A69" s="17"/>
      <c r="B69" s="18">
        <v>115</v>
      </c>
      <c r="C69" s="19" t="s">
        <v>75</v>
      </c>
      <c r="D69" s="20">
        <v>1427.609109999999</v>
      </c>
      <c r="E69" s="21">
        <v>1383.2690209999994</v>
      </c>
      <c r="F69" s="21">
        <f t="shared" si="0"/>
        <v>1041.6875752867345</v>
      </c>
      <c r="G69" s="21">
        <v>670.9126287367344</v>
      </c>
      <c r="H69" s="21">
        <v>178.55347573000006</v>
      </c>
      <c r="I69" s="21">
        <v>192.22147081999992</v>
      </c>
      <c r="J69" s="22">
        <f t="shared" si="1"/>
        <v>0.48501962998615777</v>
      </c>
      <c r="K69" s="22">
        <f t="shared" si="2"/>
        <v>0.61410043279407389</v>
      </c>
      <c r="L69" s="23">
        <f t="shared" si="3"/>
        <v>0.75306217335343262</v>
      </c>
      <c r="M69" s="4"/>
    </row>
    <row r="70" spans="1:13" ht="25.5" x14ac:dyDescent="0.25">
      <c r="A70" s="17"/>
      <c r="B70" s="18">
        <v>116</v>
      </c>
      <c r="C70" s="19" t="s">
        <v>76</v>
      </c>
      <c r="D70" s="20">
        <v>52.864781000000015</v>
      </c>
      <c r="E70" s="21">
        <v>60.424627000000022</v>
      </c>
      <c r="F70" s="21">
        <f t="shared" si="0"/>
        <v>46.856849536575922</v>
      </c>
      <c r="G70" s="21">
        <v>34.054725836575926</v>
      </c>
      <c r="H70" s="21">
        <v>5.1086144600000019</v>
      </c>
      <c r="I70" s="21">
        <v>7.6935092399999991</v>
      </c>
      <c r="J70" s="22">
        <f t="shared" si="1"/>
        <v>0.5635901705537365</v>
      </c>
      <c r="K70" s="22">
        <f t="shared" si="2"/>
        <v>0.64813540837539485</v>
      </c>
      <c r="L70" s="23">
        <f t="shared" si="3"/>
        <v>0.77545947510070534</v>
      </c>
      <c r="M70" s="4"/>
    </row>
    <row r="71" spans="1:13" ht="25.5" x14ac:dyDescent="0.25">
      <c r="A71" s="17"/>
      <c r="B71" s="18">
        <v>117</v>
      </c>
      <c r="C71" s="19" t="s">
        <v>77</v>
      </c>
      <c r="D71" s="20">
        <v>97.461444000000043</v>
      </c>
      <c r="E71" s="21">
        <v>106.52715599999998</v>
      </c>
      <c r="F71" s="21">
        <f t="shared" ref="F71:F91" si="4">SUM(G71,H71,I71)</f>
        <v>84.703934924604525</v>
      </c>
      <c r="G71" s="21">
        <v>65.022293024604522</v>
      </c>
      <c r="H71" s="21">
        <v>9.2459276300000006</v>
      </c>
      <c r="I71" s="21">
        <v>10.435714270000004</v>
      </c>
      <c r="J71" s="22">
        <f t="shared" ref="J71:J91" si="5">IFERROR(G71/E71,0)</f>
        <v>0.6103823237767142</v>
      </c>
      <c r="K71" s="22">
        <f t="shared" ref="K71:K91" si="6">IFERROR(SUM(G71,H71)/E71,0)</f>
        <v>0.69717641438399558</v>
      </c>
      <c r="L71" s="23">
        <f t="shared" ref="L71:L91" si="7">IFERROR(SUM(G71,H71,I71)/E71,0)</f>
        <v>0.79513936262979312</v>
      </c>
      <c r="M71" s="4"/>
    </row>
    <row r="72" spans="1:13" ht="25.5" x14ac:dyDescent="0.25">
      <c r="A72" s="17"/>
      <c r="B72" s="18">
        <v>118</v>
      </c>
      <c r="C72" s="19" t="s">
        <v>78</v>
      </c>
      <c r="D72" s="20">
        <v>113.06682300000008</v>
      </c>
      <c r="E72" s="21">
        <v>163.4857549999999</v>
      </c>
      <c r="F72" s="21">
        <f t="shared" si="4"/>
        <v>116.71309503639898</v>
      </c>
      <c r="G72" s="21">
        <v>99.884030216398969</v>
      </c>
      <c r="H72" s="21">
        <v>12.451918180000005</v>
      </c>
      <c r="I72" s="21">
        <v>4.3771466400000003</v>
      </c>
      <c r="J72" s="22">
        <f t="shared" si="5"/>
        <v>0.61096473033016874</v>
      </c>
      <c r="K72" s="22">
        <f t="shared" si="6"/>
        <v>0.68712988722717183</v>
      </c>
      <c r="L72" s="23">
        <f t="shared" si="7"/>
        <v>0.71390375899355307</v>
      </c>
      <c r="M72" s="4"/>
    </row>
    <row r="73" spans="1:13" x14ac:dyDescent="0.25">
      <c r="A73" s="17"/>
      <c r="B73" s="18">
        <v>119</v>
      </c>
      <c r="C73" s="19" t="s">
        <v>79</v>
      </c>
      <c r="D73" s="20">
        <v>2.8535940000000002</v>
      </c>
      <c r="E73" s="21">
        <v>11.063523999999999</v>
      </c>
      <c r="F73" s="21">
        <f t="shared" si="4"/>
        <v>9.8254421828492617</v>
      </c>
      <c r="G73" s="21">
        <v>8.0770998028492613</v>
      </c>
      <c r="H73" s="21">
        <v>0.77862273999999998</v>
      </c>
      <c r="I73" s="21">
        <v>0.9697196400000001</v>
      </c>
      <c r="J73" s="22">
        <f t="shared" si="5"/>
        <v>0.73006573699747579</v>
      </c>
      <c r="K73" s="22">
        <f t="shared" si="6"/>
        <v>0.80044319900686811</v>
      </c>
      <c r="L73" s="23">
        <f t="shared" si="7"/>
        <v>0.88809335821473001</v>
      </c>
      <c r="M73" s="4"/>
    </row>
    <row r="74" spans="1:13" x14ac:dyDescent="0.25">
      <c r="A74" s="17"/>
      <c r="B74" s="18">
        <v>120</v>
      </c>
      <c r="C74" s="19" t="s">
        <v>80</v>
      </c>
      <c r="D74" s="20">
        <v>6.2700000000000005</v>
      </c>
      <c r="E74" s="21">
        <v>7.0145</v>
      </c>
      <c r="F74" s="21">
        <f t="shared" si="4"/>
        <v>0.79984701926787671</v>
      </c>
      <c r="G74" s="21">
        <v>0.69920859926787671</v>
      </c>
      <c r="H74" s="21">
        <v>2.849753E-2</v>
      </c>
      <c r="I74" s="21">
        <v>7.2140889999999999E-2</v>
      </c>
      <c r="J74" s="22">
        <f t="shared" si="5"/>
        <v>9.9680461795976436E-2</v>
      </c>
      <c r="K74" s="22">
        <f t="shared" si="6"/>
        <v>0.10374312199983986</v>
      </c>
      <c r="L74" s="23">
        <f t="shared" si="7"/>
        <v>0.114027659743086</v>
      </c>
      <c r="M74" s="4"/>
    </row>
    <row r="75" spans="1:13" ht="25.5" x14ac:dyDescent="0.25">
      <c r="A75" s="17"/>
      <c r="B75" s="18">
        <v>121</v>
      </c>
      <c r="C75" s="19" t="s">
        <v>81</v>
      </c>
      <c r="D75" s="20">
        <v>363.9154700000002</v>
      </c>
      <c r="E75" s="21">
        <v>548.22264300000052</v>
      </c>
      <c r="F75" s="21">
        <f t="shared" si="4"/>
        <v>476.7066024434078</v>
      </c>
      <c r="G75" s="21">
        <v>438.49662443340776</v>
      </c>
      <c r="H75" s="21">
        <v>15.596301829999998</v>
      </c>
      <c r="I75" s="21">
        <v>22.613676180000006</v>
      </c>
      <c r="J75" s="22">
        <f t="shared" si="5"/>
        <v>0.79985135607287816</v>
      </c>
      <c r="K75" s="22">
        <f t="shared" si="6"/>
        <v>0.82830020259379789</v>
      </c>
      <c r="L75" s="23">
        <f t="shared" si="7"/>
        <v>0.86954927624798484</v>
      </c>
      <c r="M75" s="4"/>
    </row>
    <row r="76" spans="1:13" ht="25.5" x14ac:dyDescent="0.25">
      <c r="A76" s="17"/>
      <c r="B76" s="18">
        <v>122</v>
      </c>
      <c r="C76" s="19" t="s">
        <v>82</v>
      </c>
      <c r="D76" s="20">
        <v>612.89329000000021</v>
      </c>
      <c r="E76" s="21">
        <v>604.97618299999999</v>
      </c>
      <c r="F76" s="21">
        <f t="shared" si="4"/>
        <v>578.26252126522877</v>
      </c>
      <c r="G76" s="21">
        <v>443.93764508522872</v>
      </c>
      <c r="H76" s="21">
        <v>72.544473140000008</v>
      </c>
      <c r="I76" s="21">
        <v>61.780403039999996</v>
      </c>
      <c r="J76" s="22">
        <f t="shared" si="5"/>
        <v>0.73381011940635144</v>
      </c>
      <c r="K76" s="22">
        <f t="shared" si="6"/>
        <v>0.85372306007826559</v>
      </c>
      <c r="L76" s="23">
        <f t="shared" si="7"/>
        <v>0.95584344890686179</v>
      </c>
      <c r="M76" s="4"/>
    </row>
    <row r="77" spans="1:13" ht="25.5" x14ac:dyDescent="0.25">
      <c r="A77" s="17"/>
      <c r="B77" s="18">
        <v>123</v>
      </c>
      <c r="C77" s="19" t="s">
        <v>83</v>
      </c>
      <c r="D77" s="20">
        <v>804.68669000000057</v>
      </c>
      <c r="E77" s="21">
        <v>843.93741999999986</v>
      </c>
      <c r="F77" s="21">
        <f t="shared" si="4"/>
        <v>507.18350257459974</v>
      </c>
      <c r="G77" s="21">
        <v>407.03702863459972</v>
      </c>
      <c r="H77" s="21">
        <v>54.035857780000008</v>
      </c>
      <c r="I77" s="21">
        <v>46.110616159999992</v>
      </c>
      <c r="J77" s="22">
        <f t="shared" si="5"/>
        <v>0.48230712252882424</v>
      </c>
      <c r="K77" s="22">
        <f t="shared" si="6"/>
        <v>0.54633539820357746</v>
      </c>
      <c r="L77" s="23">
        <f t="shared" si="7"/>
        <v>0.6009728808737973</v>
      </c>
      <c r="M77" s="4"/>
    </row>
    <row r="78" spans="1:13" ht="25.5" x14ac:dyDescent="0.25">
      <c r="A78" s="17"/>
      <c r="B78" s="18">
        <v>124</v>
      </c>
      <c r="C78" s="19" t="s">
        <v>84</v>
      </c>
      <c r="D78" s="20">
        <v>61.370684000000004</v>
      </c>
      <c r="E78" s="21">
        <v>66.079698000000008</v>
      </c>
      <c r="F78" s="21">
        <f t="shared" si="4"/>
        <v>43.864068764696682</v>
      </c>
      <c r="G78" s="21">
        <v>36.369627024696683</v>
      </c>
      <c r="H78" s="21">
        <v>3.2257534400000005</v>
      </c>
      <c r="I78" s="21">
        <v>4.2686883</v>
      </c>
      <c r="J78" s="22">
        <f t="shared" si="5"/>
        <v>0.55039033357411349</v>
      </c>
      <c r="K78" s="22">
        <f t="shared" si="6"/>
        <v>0.59920643803028095</v>
      </c>
      <c r="L78" s="23">
        <f t="shared" si="7"/>
        <v>0.66380552714839403</v>
      </c>
      <c r="M78" s="4"/>
    </row>
    <row r="79" spans="1:13" ht="25.5" x14ac:dyDescent="0.25">
      <c r="A79" s="17"/>
      <c r="B79" s="18">
        <v>125</v>
      </c>
      <c r="C79" s="19" t="s">
        <v>85</v>
      </c>
      <c r="D79" s="20">
        <v>147.55197099999998</v>
      </c>
      <c r="E79" s="21">
        <v>166.53900500000006</v>
      </c>
      <c r="F79" s="21">
        <f t="shared" si="4"/>
        <v>82.337759116007845</v>
      </c>
      <c r="G79" s="21">
        <v>62.285467826007853</v>
      </c>
      <c r="H79" s="21">
        <v>12.779968260000002</v>
      </c>
      <c r="I79" s="21">
        <v>7.2723230299999999</v>
      </c>
      <c r="J79" s="22">
        <f t="shared" si="5"/>
        <v>0.37399927918392351</v>
      </c>
      <c r="K79" s="22">
        <f t="shared" si="6"/>
        <v>0.4507378682009528</v>
      </c>
      <c r="L79" s="23">
        <f t="shared" si="7"/>
        <v>0.49440525428867438</v>
      </c>
      <c r="M79" s="4"/>
    </row>
    <row r="80" spans="1:13" ht="25.5" x14ac:dyDescent="0.25">
      <c r="A80" s="17"/>
      <c r="B80" s="18">
        <v>126</v>
      </c>
      <c r="C80" s="19" t="s">
        <v>86</v>
      </c>
      <c r="D80" s="20">
        <v>8.6192349999999998</v>
      </c>
      <c r="E80" s="21">
        <v>7.6597149999999994</v>
      </c>
      <c r="F80" s="21">
        <f t="shared" si="4"/>
        <v>3.837737010193119</v>
      </c>
      <c r="G80" s="21">
        <v>3.1747990901931189</v>
      </c>
      <c r="H80" s="21">
        <v>0.34484009999999998</v>
      </c>
      <c r="I80" s="21">
        <v>0.31809781999999998</v>
      </c>
      <c r="J80" s="22">
        <f t="shared" si="5"/>
        <v>0.41448005443976954</v>
      </c>
      <c r="K80" s="22">
        <f t="shared" si="6"/>
        <v>0.45950001928180345</v>
      </c>
      <c r="L80" s="23">
        <f t="shared" si="7"/>
        <v>0.50102869495707336</v>
      </c>
      <c r="M80" s="4"/>
    </row>
    <row r="81" spans="1:13" x14ac:dyDescent="0.25">
      <c r="A81" s="17"/>
      <c r="B81" s="18">
        <v>127</v>
      </c>
      <c r="C81" s="19" t="s">
        <v>87</v>
      </c>
      <c r="D81" s="20">
        <v>310.36976900000019</v>
      </c>
      <c r="E81" s="21">
        <v>358.50525699999986</v>
      </c>
      <c r="F81" s="21">
        <f t="shared" si="4"/>
        <v>270.83033200629336</v>
      </c>
      <c r="G81" s="21">
        <v>174.2358988562934</v>
      </c>
      <c r="H81" s="21">
        <v>66.871249969999994</v>
      </c>
      <c r="I81" s="21">
        <v>29.723183180000003</v>
      </c>
      <c r="J81" s="22">
        <f t="shared" si="5"/>
        <v>0.48600653813088568</v>
      </c>
      <c r="K81" s="22">
        <f t="shared" si="6"/>
        <v>0.67253448622733436</v>
      </c>
      <c r="L81" s="23">
        <f t="shared" si="7"/>
        <v>0.75544312591849516</v>
      </c>
      <c r="M81" s="4"/>
    </row>
    <row r="82" spans="1:13" x14ac:dyDescent="0.25">
      <c r="A82" s="17"/>
      <c r="B82" s="18">
        <v>128</v>
      </c>
      <c r="C82" s="19" t="s">
        <v>88</v>
      </c>
      <c r="D82" s="20">
        <v>29.988216000000005</v>
      </c>
      <c r="E82" s="21">
        <v>43.948147999999989</v>
      </c>
      <c r="F82" s="21">
        <f t="shared" si="4"/>
        <v>18.262627169449736</v>
      </c>
      <c r="G82" s="21">
        <v>14.441373429449735</v>
      </c>
      <c r="H82" s="21">
        <v>1.6755449800000004</v>
      </c>
      <c r="I82" s="21">
        <v>2.1457087600000002</v>
      </c>
      <c r="J82" s="22">
        <f t="shared" si="5"/>
        <v>0.32860027297281647</v>
      </c>
      <c r="K82" s="22">
        <f t="shared" si="6"/>
        <v>0.36672576986519972</v>
      </c>
      <c r="L82" s="23">
        <f t="shared" si="7"/>
        <v>0.41554941449295524</v>
      </c>
      <c r="M82" s="4"/>
    </row>
    <row r="83" spans="1:13" ht="25.5" x14ac:dyDescent="0.25">
      <c r="A83" s="17"/>
      <c r="B83" s="18">
        <v>129</v>
      </c>
      <c r="C83" s="19" t="s">
        <v>89</v>
      </c>
      <c r="D83" s="20">
        <v>48.87633900000003</v>
      </c>
      <c r="E83" s="21">
        <v>51.793059</v>
      </c>
      <c r="F83" s="21">
        <f t="shared" si="4"/>
        <v>41.799447669596915</v>
      </c>
      <c r="G83" s="21">
        <v>31.17045890959692</v>
      </c>
      <c r="H83" s="21">
        <v>5.0586215900000013</v>
      </c>
      <c r="I83" s="21">
        <v>5.5703671699999973</v>
      </c>
      <c r="J83" s="22">
        <f t="shared" si="5"/>
        <v>0.60182695348419024</v>
      </c>
      <c r="K83" s="22">
        <f t="shared" si="6"/>
        <v>0.69949682832205218</v>
      </c>
      <c r="L83" s="23">
        <f t="shared" si="7"/>
        <v>0.80704728542094639</v>
      </c>
      <c r="M83" s="4"/>
    </row>
    <row r="84" spans="1:13" ht="25.5" x14ac:dyDescent="0.25">
      <c r="A84" s="17"/>
      <c r="B84" s="18">
        <v>130</v>
      </c>
      <c r="C84" s="19" t="s">
        <v>90</v>
      </c>
      <c r="D84" s="20">
        <v>68.91694300000006</v>
      </c>
      <c r="E84" s="21">
        <v>104.65066600000004</v>
      </c>
      <c r="F84" s="21">
        <f t="shared" si="4"/>
        <v>64.339255879267128</v>
      </c>
      <c r="G84" s="21">
        <v>48.09140328926712</v>
      </c>
      <c r="H84" s="21">
        <v>6.0042831600000053</v>
      </c>
      <c r="I84" s="21">
        <v>10.243569429999997</v>
      </c>
      <c r="J84" s="22">
        <f t="shared" si="5"/>
        <v>0.45954225737337495</v>
      </c>
      <c r="K84" s="22">
        <f t="shared" si="6"/>
        <v>0.51691679104332799</v>
      </c>
      <c r="L84" s="23">
        <f t="shared" si="7"/>
        <v>0.61480025248255088</v>
      </c>
      <c r="M84" s="4"/>
    </row>
    <row r="85" spans="1:13" x14ac:dyDescent="0.25">
      <c r="A85" s="17"/>
      <c r="B85" s="18">
        <v>131</v>
      </c>
      <c r="C85" s="19" t="s">
        <v>91</v>
      </c>
      <c r="D85" s="20">
        <v>68.085463000000018</v>
      </c>
      <c r="E85" s="21">
        <v>86.703810000000047</v>
      </c>
      <c r="F85" s="21">
        <f t="shared" si="4"/>
        <v>67.267254122258848</v>
      </c>
      <c r="G85" s="21">
        <v>47.599078192258837</v>
      </c>
      <c r="H85" s="21">
        <v>10.271736370000005</v>
      </c>
      <c r="I85" s="21">
        <v>9.3964395600000028</v>
      </c>
      <c r="J85" s="22">
        <f t="shared" si="5"/>
        <v>0.54898485074945158</v>
      </c>
      <c r="K85" s="22">
        <f t="shared" si="6"/>
        <v>0.6674541125961917</v>
      </c>
      <c r="L85" s="23">
        <f t="shared" si="7"/>
        <v>0.775828122458042</v>
      </c>
      <c r="M85" s="4"/>
    </row>
    <row r="86" spans="1:13" x14ac:dyDescent="0.25">
      <c r="A86" s="17"/>
      <c r="B86" s="18">
        <v>132</v>
      </c>
      <c r="C86" s="19" t="s">
        <v>92</v>
      </c>
      <c r="D86" s="20">
        <v>131.44782699999999</v>
      </c>
      <c r="E86" s="21">
        <v>153.23655600000001</v>
      </c>
      <c r="F86" s="21">
        <f t="shared" si="4"/>
        <v>128.33774658979013</v>
      </c>
      <c r="G86" s="21">
        <v>105.58547285979012</v>
      </c>
      <c r="H86" s="21">
        <v>11.021059549999999</v>
      </c>
      <c r="I86" s="21">
        <v>11.731214179999997</v>
      </c>
      <c r="J86" s="22">
        <f t="shared" si="5"/>
        <v>0.68903579939365189</v>
      </c>
      <c r="K86" s="22">
        <f t="shared" si="6"/>
        <v>0.76095766867659254</v>
      </c>
      <c r="L86" s="23">
        <f t="shared" si="7"/>
        <v>0.83751390621040922</v>
      </c>
      <c r="M86" s="4"/>
    </row>
    <row r="87" spans="1:13" ht="25.5" x14ac:dyDescent="0.25">
      <c r="A87" s="17"/>
      <c r="B87" s="18">
        <v>133</v>
      </c>
      <c r="C87" s="19" t="s">
        <v>93</v>
      </c>
      <c r="D87" s="20">
        <v>259.52865099999991</v>
      </c>
      <c r="E87" s="21">
        <v>266.84634900000009</v>
      </c>
      <c r="F87" s="21">
        <f t="shared" si="4"/>
        <v>245.16737964132247</v>
      </c>
      <c r="G87" s="21">
        <v>209.48599550132246</v>
      </c>
      <c r="H87" s="21">
        <v>20.412655749999999</v>
      </c>
      <c r="I87" s="21">
        <v>15.268728390000001</v>
      </c>
      <c r="J87" s="22">
        <f t="shared" si="5"/>
        <v>0.7850435139411347</v>
      </c>
      <c r="K87" s="22">
        <f t="shared" si="6"/>
        <v>0.86153942938646833</v>
      </c>
      <c r="L87" s="23">
        <f t="shared" si="7"/>
        <v>0.91875860606705317</v>
      </c>
      <c r="M87" s="4"/>
    </row>
    <row r="88" spans="1:13" x14ac:dyDescent="0.25">
      <c r="A88" s="17"/>
      <c r="B88" s="18">
        <v>134</v>
      </c>
      <c r="C88" s="19" t="s">
        <v>94</v>
      </c>
      <c r="D88" s="20">
        <v>102.82792200000003</v>
      </c>
      <c r="E88" s="21">
        <v>101.05214499999995</v>
      </c>
      <c r="F88" s="21">
        <f t="shared" si="4"/>
        <v>45.901095722746405</v>
      </c>
      <c r="G88" s="21">
        <v>34.994876692746402</v>
      </c>
      <c r="H88" s="21">
        <v>5.7962788000000014</v>
      </c>
      <c r="I88" s="21">
        <v>5.1099402300000003</v>
      </c>
      <c r="J88" s="22">
        <f t="shared" si="5"/>
        <v>0.3463051347672671</v>
      </c>
      <c r="K88" s="22">
        <f t="shared" si="6"/>
        <v>0.40366441991653346</v>
      </c>
      <c r="L88" s="23">
        <f t="shared" si="7"/>
        <v>0.45423178026301597</v>
      </c>
      <c r="M88" s="4"/>
    </row>
    <row r="89" spans="1:13" ht="25.5" x14ac:dyDescent="0.25">
      <c r="A89" s="17"/>
      <c r="B89" s="18">
        <v>135</v>
      </c>
      <c r="C89" s="19" t="s">
        <v>95</v>
      </c>
      <c r="D89" s="20">
        <v>4620.3602169999949</v>
      </c>
      <c r="E89" s="21">
        <v>6963.0408240000006</v>
      </c>
      <c r="F89" s="21">
        <f t="shared" si="4"/>
        <v>5692.3986087300491</v>
      </c>
      <c r="G89" s="21">
        <v>4083.6956657600495</v>
      </c>
      <c r="H89" s="21">
        <v>976.96164039999996</v>
      </c>
      <c r="I89" s="21">
        <v>631.74130257000002</v>
      </c>
      <c r="J89" s="22">
        <f t="shared" si="5"/>
        <v>0.58648164917897505</v>
      </c>
      <c r="K89" s="22">
        <f t="shared" si="6"/>
        <v>0.72678840094073949</v>
      </c>
      <c r="L89" s="23">
        <f t="shared" si="7"/>
        <v>0.81751619049965352</v>
      </c>
      <c r="M89" s="4"/>
    </row>
    <row r="90" spans="1:13" x14ac:dyDescent="0.25">
      <c r="A90" s="17"/>
      <c r="B90" s="18">
        <v>136</v>
      </c>
      <c r="C90" s="19" t="s">
        <v>96</v>
      </c>
      <c r="D90" s="20">
        <v>6.1979999999999995</v>
      </c>
      <c r="E90" s="21">
        <v>8.4528970000000001</v>
      </c>
      <c r="F90" s="21">
        <f t="shared" si="4"/>
        <v>4.927380982429022</v>
      </c>
      <c r="G90" s="21">
        <v>2.2087558524290216</v>
      </c>
      <c r="H90" s="21">
        <v>1.6236065800000001</v>
      </c>
      <c r="I90" s="21">
        <v>1.0950185500000003</v>
      </c>
      <c r="J90" s="22">
        <f t="shared" si="5"/>
        <v>0.26130164042327991</v>
      </c>
      <c r="K90" s="22">
        <f t="shared" si="6"/>
        <v>0.45337857925265407</v>
      </c>
      <c r="L90" s="23">
        <f t="shared" si="7"/>
        <v>0.58292216058340973</v>
      </c>
      <c r="M90" s="4"/>
    </row>
    <row r="91" spans="1:13" ht="26.25" thickBot="1" x14ac:dyDescent="0.3">
      <c r="A91" s="24"/>
      <c r="B91" s="25">
        <v>137</v>
      </c>
      <c r="C91" s="26" t="s">
        <v>97</v>
      </c>
      <c r="D91" s="27">
        <v>62.750074000000005</v>
      </c>
      <c r="E91" s="28">
        <v>111.15426600000001</v>
      </c>
      <c r="F91" s="28">
        <f t="shared" si="4"/>
        <v>45.930483740314898</v>
      </c>
      <c r="G91" s="28">
        <v>22.208128860314901</v>
      </c>
      <c r="H91" s="28">
        <v>3.6285163600000003</v>
      </c>
      <c r="I91" s="28">
        <v>20.093838519999998</v>
      </c>
      <c r="J91" s="29">
        <f t="shared" si="5"/>
        <v>0.19979556034596907</v>
      </c>
      <c r="K91" s="29">
        <f t="shared" si="6"/>
        <v>0.23243952886446029</v>
      </c>
      <c r="L91" s="30">
        <f t="shared" si="7"/>
        <v>0.41321386387738729</v>
      </c>
      <c r="M9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</v>
      </c>
      <c r="B1" s="49" t="s">
        <v>14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323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1439.3825640000005</v>
      </c>
      <c r="I6" s="14">
        <v>2053.7315410000001</v>
      </c>
      <c r="J6" s="14">
        <v>1656.7421739145686</v>
      </c>
      <c r="K6" s="14">
        <v>1377.9822142645683</v>
      </c>
      <c r="L6" s="14">
        <v>151.57698164999999</v>
      </c>
      <c r="M6" s="14">
        <v>127.18297800000001</v>
      </c>
      <c r="N6" s="15">
        <v>0.67096511240880252</v>
      </c>
      <c r="O6" s="15">
        <v>0.74477075770565282</v>
      </c>
      <c r="P6" s="16">
        <v>0.80669850992689607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1260.0760139999998</v>
      </c>
      <c r="I7" s="38">
        <f ca="1">SUM(I8:OFFSET(I6,MATCH("PROYECTOS",$A$8:$A$50,0),0))</f>
        <v>1799.2325409999996</v>
      </c>
      <c r="J7" s="38">
        <f ca="1">SUM(J8:OFFSET(J6,MATCH("PROYECTOS",$A$8:$A$50,0),0))</f>
        <v>1521.0075912438806</v>
      </c>
      <c r="K7" s="38">
        <f ca="1">SUM(K8:OFFSET(K6,MATCH("PROYECTOS",$A$8:$A$50,0),0))</f>
        <v>1268.7028363838806</v>
      </c>
      <c r="L7" s="38">
        <f ca="1">SUM(L8:OFFSET(L6,MATCH("PROYECTOS",$A$8:$A$50,0),0))</f>
        <v>135.38192541000004</v>
      </c>
      <c r="M7" s="38">
        <f ca="1">SUM(M8:OFFSET(M6,MATCH("PROYECTOS",$A$8:$A$50,0),0))</f>
        <v>116.92282944999994</v>
      </c>
      <c r="N7" s="39">
        <f ca="1">IFERROR(K7/I7,0)</f>
        <v>0.70513555500655034</v>
      </c>
      <c r="O7" s="39">
        <f ca="1">IFERROR(SUM(K7,L7)/I7,0)</f>
        <v>0.7803798173934211</v>
      </c>
      <c r="P7" s="40">
        <f ca="1">IFERROR(SUM(K7,L7,M7)/I7,0)</f>
        <v>0.84536465219693957</v>
      </c>
      <c r="Q7" s="64"/>
      <c r="R7" s="38"/>
      <c r="S7" s="40"/>
    </row>
    <row r="8" spans="1:19" ht="25.5" x14ac:dyDescent="0.25">
      <c r="A8" s="17"/>
      <c r="B8" s="19">
        <v>5000037</v>
      </c>
      <c r="C8" s="19" t="s">
        <v>344</v>
      </c>
      <c r="D8" s="68">
        <v>3033172</v>
      </c>
      <c r="E8" s="19" t="s">
        <v>326</v>
      </c>
      <c r="F8" s="69">
        <v>58</v>
      </c>
      <c r="G8" s="19" t="s">
        <v>351</v>
      </c>
      <c r="H8" s="20">
        <v>168.79179500000001</v>
      </c>
      <c r="I8" s="21">
        <v>282.23719600000004</v>
      </c>
      <c r="J8" s="21">
        <f t="shared" ref="J8:J15" si="0">SUM(K8,L8,M8)</f>
        <v>235.32872870073479</v>
      </c>
      <c r="K8" s="21">
        <v>194.49704770073481</v>
      </c>
      <c r="L8" s="21">
        <v>21.071920409999997</v>
      </c>
      <c r="M8" s="21">
        <v>19.759760589999992</v>
      </c>
      <c r="N8" s="22">
        <f t="shared" ref="N8:N16" si="1">IFERROR(K8/I8,0)</f>
        <v>0.68912620468612784</v>
      </c>
      <c r="O8" s="22">
        <f t="shared" ref="O8:O16" si="2">IFERROR(SUM(K8,L8)/I8,0)</f>
        <v>0.76378652837358396</v>
      </c>
      <c r="P8" s="23">
        <f t="shared" ref="P8:P16" si="3">IFERROR(SUM(K8,L8,M8)/I8,0)</f>
        <v>0.83379771353997845</v>
      </c>
      <c r="Q8" s="70">
        <v>425995</v>
      </c>
      <c r="R8" s="21">
        <v>362790.57900000003</v>
      </c>
      <c r="S8" s="23">
        <f>IFERROR(R8/Q8,0)</f>
        <v>0.85163107313466124</v>
      </c>
    </row>
    <row r="9" spans="1:19" ht="25.5" x14ac:dyDescent="0.25">
      <c r="A9" s="17"/>
      <c r="B9" s="19">
        <v>5000044</v>
      </c>
      <c r="C9" s="19" t="s">
        <v>345</v>
      </c>
      <c r="D9" s="68">
        <v>3033294</v>
      </c>
      <c r="E9" s="19" t="s">
        <v>332</v>
      </c>
      <c r="F9" s="69">
        <v>207</v>
      </c>
      <c r="G9" s="19" t="s">
        <v>352</v>
      </c>
      <c r="H9" s="20">
        <v>100.51057799999997</v>
      </c>
      <c r="I9" s="21">
        <v>169.40955500000004</v>
      </c>
      <c r="J9" s="21">
        <f t="shared" si="0"/>
        <v>135.69220260147338</v>
      </c>
      <c r="K9" s="21">
        <v>109.16791547147338</v>
      </c>
      <c r="L9" s="21">
        <v>14.103204050000006</v>
      </c>
      <c r="M9" s="21">
        <v>12.421083079999997</v>
      </c>
      <c r="N9" s="22">
        <f t="shared" si="1"/>
        <v>0.64440235069074681</v>
      </c>
      <c r="O9" s="22">
        <f t="shared" si="2"/>
        <v>0.72765151600494637</v>
      </c>
      <c r="P9" s="23">
        <f t="shared" si="3"/>
        <v>0.80097136552583093</v>
      </c>
      <c r="Q9" s="70">
        <v>308258.5</v>
      </c>
      <c r="R9" s="21">
        <v>307499.283</v>
      </c>
      <c r="S9" s="23">
        <f t="shared" ref="S9:S15" si="4">IFERROR(R9/Q9,0)</f>
        <v>0.99753707683648629</v>
      </c>
    </row>
    <row r="10" spans="1:19" x14ac:dyDescent="0.25">
      <c r="A10" s="17"/>
      <c r="B10" s="19">
        <v>5000045</v>
      </c>
      <c r="C10" s="19" t="s">
        <v>346</v>
      </c>
      <c r="D10" s="68">
        <v>3033295</v>
      </c>
      <c r="E10" s="19" t="s">
        <v>333</v>
      </c>
      <c r="F10" s="69">
        <v>208</v>
      </c>
      <c r="G10" s="19" t="s">
        <v>353</v>
      </c>
      <c r="H10" s="20">
        <v>231.33986300000004</v>
      </c>
      <c r="I10" s="21">
        <v>295.41976700000004</v>
      </c>
      <c r="J10" s="21">
        <f t="shared" si="0"/>
        <v>262.12974498816942</v>
      </c>
      <c r="K10" s="21">
        <v>226.97992523816939</v>
      </c>
      <c r="L10" s="21">
        <v>19.28827123000001</v>
      </c>
      <c r="M10" s="21">
        <v>15.861548519999994</v>
      </c>
      <c r="N10" s="22">
        <f t="shared" si="1"/>
        <v>0.76833018840668632</v>
      </c>
      <c r="O10" s="22">
        <f t="shared" si="2"/>
        <v>0.83362125347614058</v>
      </c>
      <c r="P10" s="23">
        <f t="shared" si="3"/>
        <v>0.88731281474529555</v>
      </c>
      <c r="Q10" s="70">
        <v>269464.5</v>
      </c>
      <c r="R10" s="21">
        <v>235244.63</v>
      </c>
      <c r="S10" s="23">
        <f t="shared" si="4"/>
        <v>0.87300787302223481</v>
      </c>
    </row>
    <row r="11" spans="1:19" ht="25.5" x14ac:dyDescent="0.25">
      <c r="A11" s="17"/>
      <c r="B11" s="19">
        <v>5000047</v>
      </c>
      <c r="C11" s="19" t="s">
        <v>347</v>
      </c>
      <c r="D11" s="68">
        <v>3033297</v>
      </c>
      <c r="E11" s="19" t="s">
        <v>335</v>
      </c>
      <c r="F11" s="69">
        <v>210</v>
      </c>
      <c r="G11" s="19" t="s">
        <v>354</v>
      </c>
      <c r="H11" s="20">
        <v>151.32609199999999</v>
      </c>
      <c r="I11" s="21">
        <v>235.40564000000001</v>
      </c>
      <c r="J11" s="21">
        <f t="shared" si="0"/>
        <v>203.35822946336052</v>
      </c>
      <c r="K11" s="21">
        <v>171.46837870336051</v>
      </c>
      <c r="L11" s="21">
        <v>18.024329630000015</v>
      </c>
      <c r="M11" s="21">
        <v>13.865521129999996</v>
      </c>
      <c r="N11" s="22">
        <f t="shared" si="1"/>
        <v>0.72839537193484616</v>
      </c>
      <c r="O11" s="22">
        <f t="shared" si="2"/>
        <v>0.80496248234902323</v>
      </c>
      <c r="P11" s="23">
        <f t="shared" si="3"/>
        <v>0.86386303005892517</v>
      </c>
      <c r="Q11" s="70">
        <v>101098.5</v>
      </c>
      <c r="R11" s="21">
        <v>85616.040000000008</v>
      </c>
      <c r="S11" s="23">
        <f t="shared" si="4"/>
        <v>0.84685766851140232</v>
      </c>
    </row>
    <row r="12" spans="1:19" ht="38.25" x14ac:dyDescent="0.25">
      <c r="A12" s="17"/>
      <c r="B12" s="19">
        <v>5000053</v>
      </c>
      <c r="C12" s="19" t="s">
        <v>348</v>
      </c>
      <c r="D12" s="68">
        <v>3033305</v>
      </c>
      <c r="E12" s="19" t="s">
        <v>340</v>
      </c>
      <c r="F12" s="69">
        <v>239</v>
      </c>
      <c r="G12" s="19" t="s">
        <v>355</v>
      </c>
      <c r="H12" s="20">
        <v>93.048975999999982</v>
      </c>
      <c r="I12" s="21">
        <v>129.59521799999996</v>
      </c>
      <c r="J12" s="21">
        <f t="shared" si="0"/>
        <v>115.10675701284416</v>
      </c>
      <c r="K12" s="21">
        <v>97.567114082844157</v>
      </c>
      <c r="L12" s="21">
        <v>9.2325796099999984</v>
      </c>
      <c r="M12" s="21">
        <v>8.3070633199999975</v>
      </c>
      <c r="N12" s="22">
        <f t="shared" si="1"/>
        <v>0.75286044954871856</v>
      </c>
      <c r="O12" s="22">
        <f t="shared" si="2"/>
        <v>0.82410211843498882</v>
      </c>
      <c r="P12" s="23">
        <f t="shared" si="3"/>
        <v>0.88820219441155757</v>
      </c>
      <c r="Q12" s="70">
        <v>541048.5</v>
      </c>
      <c r="R12" s="21">
        <v>503484.11</v>
      </c>
      <c r="S12" s="23">
        <f t="shared" si="4"/>
        <v>0.93057112255185992</v>
      </c>
    </row>
    <row r="13" spans="1:19" ht="25.5" x14ac:dyDescent="0.25">
      <c r="A13" s="17"/>
      <c r="B13" s="19">
        <v>5004389</v>
      </c>
      <c r="C13" s="19" t="s">
        <v>349</v>
      </c>
      <c r="D13" s="68">
        <v>3000001</v>
      </c>
      <c r="E13" s="19" t="s">
        <v>276</v>
      </c>
      <c r="F13" s="69">
        <v>80</v>
      </c>
      <c r="G13" s="19" t="s">
        <v>311</v>
      </c>
      <c r="H13" s="20">
        <v>7.0094089999999998</v>
      </c>
      <c r="I13" s="21">
        <v>8.2230290000000004</v>
      </c>
      <c r="J13" s="21">
        <f t="shared" si="0"/>
        <v>7.1213129740819952</v>
      </c>
      <c r="K13" s="21">
        <v>5.2985951240819951</v>
      </c>
      <c r="L13" s="21">
        <v>0.97182542000000005</v>
      </c>
      <c r="M13" s="21">
        <v>0.85089242999999981</v>
      </c>
      <c r="N13" s="22">
        <f t="shared" si="1"/>
        <v>0.64436050560955027</v>
      </c>
      <c r="O13" s="22">
        <f t="shared" si="2"/>
        <v>0.76254389277746615</v>
      </c>
      <c r="P13" s="23">
        <f t="shared" si="3"/>
        <v>0.86602065663175876</v>
      </c>
      <c r="Q13" s="70">
        <v>88</v>
      </c>
      <c r="R13" s="21">
        <v>68.165000000000006</v>
      </c>
      <c r="S13" s="23">
        <f t="shared" si="4"/>
        <v>0.77460227272727278</v>
      </c>
    </row>
    <row r="14" spans="1:19" ht="25.5" x14ac:dyDescent="0.25">
      <c r="A14" s="17"/>
      <c r="B14" s="19">
        <v>5004430</v>
      </c>
      <c r="C14" s="19" t="s">
        <v>350</v>
      </c>
      <c r="D14" s="68">
        <v>3000001</v>
      </c>
      <c r="E14" s="19" t="s">
        <v>276</v>
      </c>
      <c r="F14" s="69">
        <v>60</v>
      </c>
      <c r="G14" s="19" t="s">
        <v>310</v>
      </c>
      <c r="H14" s="20">
        <v>27.071218999999999</v>
      </c>
      <c r="I14" s="21">
        <v>61.942303000000003</v>
      </c>
      <c r="J14" s="21">
        <f t="shared" si="0"/>
        <v>39.376228268397583</v>
      </c>
      <c r="K14" s="21">
        <v>29.000298458397577</v>
      </c>
      <c r="L14" s="21">
        <v>4.7441311999999991</v>
      </c>
      <c r="M14" s="21">
        <v>5.6317986100000006</v>
      </c>
      <c r="N14" s="22">
        <f t="shared" si="1"/>
        <v>0.46818243839589846</v>
      </c>
      <c r="O14" s="22">
        <f t="shared" si="2"/>
        <v>0.54477195751661955</v>
      </c>
      <c r="P14" s="23">
        <f t="shared" si="3"/>
        <v>0.63569202889336518</v>
      </c>
      <c r="Q14" s="70">
        <v>1198</v>
      </c>
      <c r="R14" s="21">
        <v>873.91100000000006</v>
      </c>
      <c r="S14" s="23">
        <f t="shared" si="4"/>
        <v>0.72947495826377295</v>
      </c>
    </row>
    <row r="15" spans="1:19" x14ac:dyDescent="0.25">
      <c r="A15" s="17"/>
      <c r="B15" s="19">
        <v>9000000</v>
      </c>
      <c r="C15" s="19" t="s">
        <v>304</v>
      </c>
      <c r="D15" s="68">
        <v>9000000</v>
      </c>
      <c r="E15" s="19" t="s">
        <v>305</v>
      </c>
      <c r="F15" s="69"/>
      <c r="G15" s="19" t="s">
        <v>312</v>
      </c>
      <c r="H15" s="20">
        <v>480.97808199999974</v>
      </c>
      <c r="I15" s="21">
        <v>616.99983299999963</v>
      </c>
      <c r="J15" s="21">
        <f t="shared" si="0"/>
        <v>522.89438723481885</v>
      </c>
      <c r="K15" s="21">
        <v>434.72356160481883</v>
      </c>
      <c r="L15" s="21">
        <v>47.94566386000001</v>
      </c>
      <c r="M15" s="21">
        <v>40.22516176999995</v>
      </c>
      <c r="N15" s="22">
        <f t="shared" si="1"/>
        <v>0.70457646559009535</v>
      </c>
      <c r="O15" s="22">
        <f t="shared" si="2"/>
        <v>0.78228420762768525</v>
      </c>
      <c r="P15" s="23">
        <f t="shared" si="3"/>
        <v>0.84747897692675578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179.3065500000007</v>
      </c>
      <c r="I16" s="45">
        <f t="shared" ref="I16:M16" ca="1" si="5">OFFSET(I16,-MATCH("PROYECTOS",$A$8:$A$50,0)-1,0)-(OFFSET(I16,-MATCH("PROYECTOS",$A$8:$A$50,0),0))</f>
        <v>254.49900000000048</v>
      </c>
      <c r="J16" s="45">
        <f t="shared" ca="1" si="5"/>
        <v>135.73458267068804</v>
      </c>
      <c r="K16" s="45">
        <f t="shared" ca="1" si="5"/>
        <v>109.27937788068766</v>
      </c>
      <c r="L16" s="45">
        <f t="shared" ca="1" si="5"/>
        <v>16.195056239999957</v>
      </c>
      <c r="M16" s="45">
        <f t="shared" ca="1" si="5"/>
        <v>10.260148550000068</v>
      </c>
      <c r="N16" s="46">
        <f t="shared" ca="1" si="1"/>
        <v>0.42939020538661232</v>
      </c>
      <c r="O16" s="46">
        <f t="shared" ca="1" si="2"/>
        <v>0.49302525401155756</v>
      </c>
      <c r="P16" s="47">
        <f t="shared" ca="1" si="3"/>
        <v>0.53334033796080704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60</v>
      </c>
      <c r="B1" s="51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948</v>
      </c>
      <c r="N2" s="72" t="s">
        <v>961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6.7568009999999994</v>
      </c>
      <c r="E6" s="14">
        <f ca="1">SUM(E7:OFFSET(E7,50,0))</f>
        <v>14.828253999999998</v>
      </c>
      <c r="F6" s="14">
        <f ca="1">SUM(F7:OFFSET(F7,50,0))</f>
        <v>9.4525438031737217</v>
      </c>
      <c r="G6" s="14">
        <f ca="1">SUM(G7:OFFSET(G7,50,0))</f>
        <v>8.303685373173721</v>
      </c>
      <c r="H6" s="14">
        <f ca="1">SUM(H7:OFFSET(H7,50,0))</f>
        <v>0.38308700000000001</v>
      </c>
      <c r="I6" s="14">
        <f ca="1">SUM(I7:OFFSET(I7,50,0))</f>
        <v>0.76577143000000014</v>
      </c>
      <c r="J6" s="15">
        <f ca="1">IFERROR(G6/E6,0)</f>
        <v>0.55999076986229956</v>
      </c>
      <c r="K6" s="15">
        <f ca="1">IFERROR(SUM(G6,H6)/E6,0)</f>
        <v>0.58582570632885855</v>
      </c>
      <c r="L6" s="16">
        <f ca="1">IFERROR(SUM(G6,H6,I6)/E6,0)</f>
        <v>0.63746843041491763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4</v>
      </c>
      <c r="C7" s="19" t="s">
        <v>253</v>
      </c>
      <c r="D7" s="20">
        <v>0.31938499999999997</v>
      </c>
      <c r="E7" s="21">
        <v>3.2276119999999997</v>
      </c>
      <c r="F7" s="21">
        <f t="shared" ref="F7:F14" si="0">SUM(G7,H7,I7)</f>
        <v>0.65789044383131112</v>
      </c>
      <c r="G7" s="21">
        <v>0.65634954383131117</v>
      </c>
      <c r="H7" s="21">
        <v>1.3548E-3</v>
      </c>
      <c r="I7" s="21">
        <v>1.861E-4</v>
      </c>
      <c r="J7" s="22">
        <f t="shared" ref="J7:J14" si="1">IFERROR(G7/E7,0)</f>
        <v>0.20335453698626452</v>
      </c>
      <c r="K7" s="22">
        <f t="shared" ref="K7:K14" si="2">IFERROR(SUM(G7,H7)/E7,0)</f>
        <v>0.20377429004208411</v>
      </c>
      <c r="L7" s="23">
        <f t="shared" ref="L7:L14" si="3">IFERROR(SUM(G7,H7,I7)/E7,0)</f>
        <v>0.2038319487693413</v>
      </c>
      <c r="M7" s="4"/>
      <c r="N7" t="s">
        <v>265</v>
      </c>
      <c r="O7" s="5">
        <v>1.0999999940395355E-2</v>
      </c>
      <c r="P7" s="71">
        <v>0.99999999458139599</v>
      </c>
    </row>
    <row r="8" spans="1:16" x14ac:dyDescent="0.25">
      <c r="A8" s="17"/>
      <c r="B8" s="55">
        <v>8</v>
      </c>
      <c r="C8" s="19" t="s">
        <v>257</v>
      </c>
      <c r="D8" s="20">
        <v>0</v>
      </c>
      <c r="E8" s="21">
        <v>4.3910019999999994</v>
      </c>
      <c r="F8" s="21">
        <f t="shared" si="0"/>
        <v>4.2977802689027689</v>
      </c>
      <c r="G8" s="21">
        <v>4.0383557789027691</v>
      </c>
      <c r="H8" s="21">
        <v>0</v>
      </c>
      <c r="I8" s="21">
        <v>0.25942449000000001</v>
      </c>
      <c r="J8" s="22">
        <f t="shared" si="1"/>
        <v>0.91968889535982212</v>
      </c>
      <c r="K8" s="22">
        <f t="shared" si="2"/>
        <v>0.91968889535982212</v>
      </c>
      <c r="L8" s="23">
        <f t="shared" si="3"/>
        <v>0.9787698272291312</v>
      </c>
      <c r="M8" s="4"/>
      <c r="N8" t="s">
        <v>257</v>
      </c>
      <c r="O8" s="5">
        <v>4.2977802689027689</v>
      </c>
      <c r="P8" s="71">
        <v>0.9787698272291312</v>
      </c>
    </row>
    <row r="9" spans="1:16" x14ac:dyDescent="0.25">
      <c r="A9" s="17"/>
      <c r="B9" s="55">
        <v>9</v>
      </c>
      <c r="C9" s="19" t="s">
        <v>258</v>
      </c>
      <c r="D9" s="20">
        <v>0</v>
      </c>
      <c r="E9" s="21">
        <v>0.33004099999999997</v>
      </c>
      <c r="F9" s="21">
        <f t="shared" si="0"/>
        <v>0.29228446485660553</v>
      </c>
      <c r="G9" s="21">
        <v>0.23392273485660553</v>
      </c>
      <c r="H9" s="21">
        <v>2E-3</v>
      </c>
      <c r="I9" s="21">
        <v>5.6361729999999999E-2</v>
      </c>
      <c r="J9" s="22">
        <f t="shared" si="1"/>
        <v>0.70876871314959522</v>
      </c>
      <c r="K9" s="22">
        <f t="shared" si="2"/>
        <v>0.71482856631935288</v>
      </c>
      <c r="L9" s="23">
        <f t="shared" si="3"/>
        <v>0.88560047041611667</v>
      </c>
      <c r="M9" s="4"/>
      <c r="N9" t="s">
        <v>258</v>
      </c>
      <c r="O9" s="5">
        <v>0.29228446485660553</v>
      </c>
      <c r="P9" s="71">
        <v>0.88560047041611667</v>
      </c>
    </row>
    <row r="10" spans="1:16" x14ac:dyDescent="0.25">
      <c r="A10" s="17"/>
      <c r="B10" s="55">
        <v>12</v>
      </c>
      <c r="C10" s="19" t="s">
        <v>261</v>
      </c>
      <c r="D10" s="20">
        <v>0</v>
      </c>
      <c r="E10" s="21">
        <v>9.3237E-2</v>
      </c>
      <c r="F10" s="21">
        <f t="shared" si="0"/>
        <v>7.7768830451709028E-2</v>
      </c>
      <c r="G10" s="21">
        <v>4.3031130451709032E-2</v>
      </c>
      <c r="H10" s="21">
        <v>0</v>
      </c>
      <c r="I10" s="21">
        <v>3.4737699999999996E-2</v>
      </c>
      <c r="J10" s="22">
        <f t="shared" si="1"/>
        <v>0.46152418515942201</v>
      </c>
      <c r="K10" s="22">
        <f t="shared" si="2"/>
        <v>0.46152418515942201</v>
      </c>
      <c r="L10" s="23">
        <f t="shared" si="3"/>
        <v>0.83409837780826313</v>
      </c>
      <c r="M10" s="4"/>
      <c r="N10" t="s">
        <v>269</v>
      </c>
      <c r="O10" s="5">
        <v>7.8827991025567062E-2</v>
      </c>
      <c r="P10" s="71">
        <v>0.88427702397881025</v>
      </c>
    </row>
    <row r="11" spans="1:16" x14ac:dyDescent="0.25">
      <c r="A11" s="17"/>
      <c r="B11" s="55">
        <v>15</v>
      </c>
      <c r="C11" s="19" t="s">
        <v>264</v>
      </c>
      <c r="D11" s="20">
        <v>6.3039800000000001</v>
      </c>
      <c r="E11" s="21">
        <v>6.5303190000000004</v>
      </c>
      <c r="F11" s="21">
        <f t="shared" si="0"/>
        <v>3.9267197466821262</v>
      </c>
      <c r="G11" s="21">
        <v>3.1697894766821264</v>
      </c>
      <c r="H11" s="21">
        <v>0.36332920000000002</v>
      </c>
      <c r="I11" s="21">
        <v>0.39360107</v>
      </c>
      <c r="J11" s="22">
        <f t="shared" si="1"/>
        <v>0.4853958094056548</v>
      </c>
      <c r="K11" s="22">
        <f t="shared" si="2"/>
        <v>0.54103309144348477</v>
      </c>
      <c r="L11" s="23">
        <f t="shared" si="3"/>
        <v>0.6013059617274632</v>
      </c>
      <c r="M11" s="4"/>
      <c r="N11" t="s">
        <v>261</v>
      </c>
      <c r="O11" s="5">
        <v>7.7768830451709028E-2</v>
      </c>
      <c r="P11" s="71">
        <v>0.83409837780826313</v>
      </c>
    </row>
    <row r="12" spans="1:16" x14ac:dyDescent="0.25">
      <c r="A12" s="17"/>
      <c r="B12" s="55">
        <v>16</v>
      </c>
      <c r="C12" s="19" t="s">
        <v>265</v>
      </c>
      <c r="D12" s="20">
        <v>0</v>
      </c>
      <c r="E12" s="21">
        <v>1.0999999999999999E-2</v>
      </c>
      <c r="F12" s="21">
        <f t="shared" si="0"/>
        <v>1.0999999940395355E-2</v>
      </c>
      <c r="G12" s="21">
        <v>1.0999999940395355E-2</v>
      </c>
      <c r="H12" s="21">
        <v>0</v>
      </c>
      <c r="I12" s="21">
        <v>0</v>
      </c>
      <c r="J12" s="22">
        <f t="shared" si="1"/>
        <v>0.99999999458139599</v>
      </c>
      <c r="K12" s="22">
        <f t="shared" si="2"/>
        <v>0.99999999458139599</v>
      </c>
      <c r="L12" s="23">
        <f t="shared" si="3"/>
        <v>0.99999999458139599</v>
      </c>
      <c r="M12" s="4"/>
      <c r="N12" t="s">
        <v>271</v>
      </c>
      <c r="O12" s="5">
        <v>0.11027205748323739</v>
      </c>
      <c r="P12" s="71">
        <v>0.70733011426139603</v>
      </c>
    </row>
    <row r="13" spans="1:16" x14ac:dyDescent="0.25">
      <c r="A13" s="17"/>
      <c r="B13" s="55">
        <v>20</v>
      </c>
      <c r="C13" s="19" t="s">
        <v>269</v>
      </c>
      <c r="D13" s="20">
        <v>1.3436E-2</v>
      </c>
      <c r="E13" s="21">
        <v>8.9144000000000001E-2</v>
      </c>
      <c r="F13" s="21">
        <f t="shared" si="0"/>
        <v>7.8827991025567062E-2</v>
      </c>
      <c r="G13" s="21">
        <v>5.9975991025567055E-2</v>
      </c>
      <c r="H13" s="21">
        <v>1.6403000000000001E-2</v>
      </c>
      <c r="I13" s="21">
        <v>2.4489999999999998E-3</v>
      </c>
      <c r="J13" s="22">
        <f t="shared" si="1"/>
        <v>0.6727989660051944</v>
      </c>
      <c r="K13" s="22">
        <f t="shared" si="2"/>
        <v>0.85680461977886402</v>
      </c>
      <c r="L13" s="23">
        <f t="shared" si="3"/>
        <v>0.88427702397881025</v>
      </c>
      <c r="M13" s="4"/>
      <c r="N13" t="s">
        <v>264</v>
      </c>
      <c r="O13" s="5">
        <v>3.9267197466821262</v>
      </c>
      <c r="P13" s="71">
        <v>0.6013059617274632</v>
      </c>
    </row>
    <row r="14" spans="1:16" ht="15.75" thickBot="1" x14ac:dyDescent="0.3">
      <c r="A14" s="24"/>
      <c r="B14" s="56">
        <v>22</v>
      </c>
      <c r="C14" s="26" t="s">
        <v>271</v>
      </c>
      <c r="D14" s="27">
        <v>0.12</v>
      </c>
      <c r="E14" s="28">
        <v>0.15589900000000001</v>
      </c>
      <c r="F14" s="28">
        <f t="shared" si="0"/>
        <v>0.11027205748323739</v>
      </c>
      <c r="G14" s="28">
        <v>9.1260717483237386E-2</v>
      </c>
      <c r="H14" s="28">
        <v>0</v>
      </c>
      <c r="I14" s="28">
        <v>1.9011340000000002E-2</v>
      </c>
      <c r="J14" s="29">
        <f t="shared" si="1"/>
        <v>0.58538359760638226</v>
      </c>
      <c r="K14" s="29">
        <f t="shared" si="2"/>
        <v>0.58538359760638226</v>
      </c>
      <c r="L14" s="30">
        <f t="shared" si="3"/>
        <v>0.70733011426139603</v>
      </c>
      <c r="M14" s="4"/>
      <c r="N14" t="s">
        <v>253</v>
      </c>
      <c r="O14" s="5">
        <v>0.65789044383131112</v>
      </c>
      <c r="P14" s="71">
        <v>0.2038319487693413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49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6.7568009999999994</v>
      </c>
      <c r="E6" s="14">
        <v>14.828253999999998</v>
      </c>
      <c r="F6" s="14">
        <v>9.4525438031737217</v>
      </c>
      <c r="G6" s="14">
        <v>8.303685373173721</v>
      </c>
      <c r="H6" s="14">
        <v>0.38308700000000001</v>
      </c>
      <c r="I6" s="14">
        <v>0.76577143000000014</v>
      </c>
      <c r="J6" s="15">
        <v>0.55999076986229956</v>
      </c>
      <c r="K6" s="15">
        <v>0.58582570632885855</v>
      </c>
      <c r="L6" s="16">
        <v>0.63746843041491763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6.3174160000000006</v>
      </c>
      <c r="E7" s="38">
        <f ca="1">SUM(E8:OFFSET(E6,MATCH("PROYECTOS",$A$8:$A$50,0),0))</f>
        <v>6.2667729999999997</v>
      </c>
      <c r="F7" s="38">
        <f ca="1">SUM(F8:OFFSET(F6,MATCH("PROYECTOS",$A$8:$A$50,0),0))</f>
        <v>3.879287744395632</v>
      </c>
      <c r="G7" s="38">
        <f ca="1">SUM(G8:OFFSET(G6,MATCH("PROYECTOS",$A$8:$A$50,0),0))</f>
        <v>3.1173854743956326</v>
      </c>
      <c r="H7" s="38">
        <f ca="1">SUM(H8:OFFSET(H6,MATCH("PROYECTOS",$A$8:$A$50,0),0))</f>
        <v>0.36585219999999996</v>
      </c>
      <c r="I7" s="38">
        <f ca="1">SUM(I8:OFFSET(I6,MATCH("PROYECTOS",$A$8:$A$50,0),0))</f>
        <v>0.39605006999999998</v>
      </c>
      <c r="J7" s="39">
        <f ca="1">IFERROR(G7/E7,0)</f>
        <v>0.49744668817517929</v>
      </c>
      <c r="K7" s="39">
        <f ca="1">IFERROR(SUM(G7,H7)/E7,0)</f>
        <v>0.55582636779657291</v>
      </c>
      <c r="L7" s="40">
        <f ca="1">IFERROR(SUM(G7,H7,I7)/E7,0)</f>
        <v>0.61902477469594519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2.91</v>
      </c>
      <c r="E8" s="21">
        <v>1.933781</v>
      </c>
      <c r="F8" s="21">
        <f t="shared" ref="F8:F10" si="0">SUM(G8,H8,I8)</f>
        <v>1.473670641338521</v>
      </c>
      <c r="G8" s="21">
        <v>1.2198047413385211</v>
      </c>
      <c r="H8" s="21">
        <v>0.15678788999999999</v>
      </c>
      <c r="I8" s="21">
        <v>9.7078010000000006E-2</v>
      </c>
      <c r="J8" s="22">
        <f t="shared" ref="J8:J11" si="1">IFERROR(G8/E8,0)</f>
        <v>0.63078742698295265</v>
      </c>
      <c r="K8" s="22">
        <f t="shared" ref="K8:K11" si="2">IFERROR(SUM(G8,H8)/E8,0)</f>
        <v>0.71186583761993782</v>
      </c>
      <c r="L8" s="23">
        <f t="shared" ref="L8:L11" si="3">IFERROR(SUM(G8,H8,I8)/E8,0)</f>
        <v>0.76206697725260564</v>
      </c>
      <c r="M8" s="4"/>
    </row>
    <row r="9" spans="1:13" ht="25.5" x14ac:dyDescent="0.25">
      <c r="A9" s="17"/>
      <c r="B9" s="19">
        <v>3000597</v>
      </c>
      <c r="C9" s="19" t="s">
        <v>951</v>
      </c>
      <c r="D9" s="20">
        <v>2.9865560000000002</v>
      </c>
      <c r="E9" s="21">
        <v>3.843407</v>
      </c>
      <c r="F9" s="21">
        <f t="shared" si="0"/>
        <v>1.9910222031006168</v>
      </c>
      <c r="G9" s="21">
        <v>1.5500830831006169</v>
      </c>
      <c r="H9" s="21">
        <v>0.17526918</v>
      </c>
      <c r="I9" s="21">
        <v>0.26566993999999999</v>
      </c>
      <c r="J9" s="22">
        <f t="shared" si="1"/>
        <v>0.40330963728291513</v>
      </c>
      <c r="K9" s="22">
        <f t="shared" si="2"/>
        <v>0.44891219251581133</v>
      </c>
      <c r="L9" s="23">
        <f t="shared" si="3"/>
        <v>0.51803574357350568</v>
      </c>
      <c r="M9" s="4"/>
    </row>
    <row r="10" spans="1:13" ht="38.25" x14ac:dyDescent="0.25">
      <c r="A10" s="17"/>
      <c r="B10" s="19">
        <v>3000598</v>
      </c>
      <c r="C10" s="19" t="s">
        <v>952</v>
      </c>
      <c r="D10" s="20">
        <v>0.42085999999999996</v>
      </c>
      <c r="E10" s="21">
        <v>0.48958499999999999</v>
      </c>
      <c r="F10" s="21">
        <f t="shared" si="0"/>
        <v>0.41459489995649457</v>
      </c>
      <c r="G10" s="21">
        <v>0.34749764995649457</v>
      </c>
      <c r="H10" s="21">
        <v>3.379513E-2</v>
      </c>
      <c r="I10" s="21">
        <v>3.3302119999999998E-2</v>
      </c>
      <c r="J10" s="22">
        <f t="shared" si="1"/>
        <v>0.7097800176812904</v>
      </c>
      <c r="K10" s="22">
        <f t="shared" si="2"/>
        <v>0.77880813333025845</v>
      </c>
      <c r="L10" s="23">
        <f t="shared" si="3"/>
        <v>0.84682925325836078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0.4393849999999988</v>
      </c>
      <c r="E11" s="45">
        <f t="shared" ref="E11:I11" ca="1" si="4">OFFSET(E11,-MATCH("PROYECTOS",$A$8:$A$50,0)-1,0)-(OFFSET(E11,-MATCH("PROYECTOS",$A$8:$A$50,0),0))</f>
        <v>8.561480999999997</v>
      </c>
      <c r="F11" s="45">
        <f t="shared" ca="1" si="4"/>
        <v>5.5732560587780897</v>
      </c>
      <c r="G11" s="45">
        <f t="shared" ca="1" si="4"/>
        <v>5.1862998987780884</v>
      </c>
      <c r="H11" s="45">
        <f t="shared" ca="1" si="4"/>
        <v>1.723480000000005E-2</v>
      </c>
      <c r="I11" s="45">
        <f t="shared" ca="1" si="4"/>
        <v>0.36972136000000017</v>
      </c>
      <c r="J11" s="46">
        <f t="shared" ca="1" si="1"/>
        <v>0.60577134946373068</v>
      </c>
      <c r="K11" s="46">
        <f t="shared" ca="1" si="2"/>
        <v>0.60778441239057701</v>
      </c>
      <c r="L11" s="47">
        <f t="shared" ca="1" si="3"/>
        <v>0.65096868856896251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962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3000597</v>
      </c>
      <c r="C17" s="74" t="s">
        <v>951</v>
      </c>
      <c r="D17" s="75">
        <v>0.51803574357350568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60</v>
      </c>
      <c r="B1" s="49" t="s">
        <v>37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950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6.7568009999999994</v>
      </c>
      <c r="I6" s="14">
        <v>14.828253999999998</v>
      </c>
      <c r="J6" s="14">
        <v>9.4525438031737217</v>
      </c>
      <c r="K6" s="14">
        <v>8.303685373173721</v>
      </c>
      <c r="L6" s="14">
        <v>0.38308700000000001</v>
      </c>
      <c r="M6" s="14">
        <v>0.76577143000000014</v>
      </c>
      <c r="N6" s="15">
        <v>0.55999076986229956</v>
      </c>
      <c r="O6" s="15">
        <v>0.58582570632885855</v>
      </c>
      <c r="P6" s="16">
        <v>0.63746843041491763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SUM(H8:OFFSET(H6,MATCH("PROYECTOS",$A$8:$A$35,0),0))</f>
        <v>6.3174160000000015</v>
      </c>
      <c r="I7" s="38">
        <f ca="1">SUM(I8:OFFSET(I6,MATCH("PROYECTOS",$A$8:$A$35,0),0))</f>
        <v>6.2667730000000006</v>
      </c>
      <c r="J7" s="38">
        <f ca="1">SUM(J8:OFFSET(J6,MATCH("PROYECTOS",$A$8:$A$35,0),0))</f>
        <v>3.879287744395632</v>
      </c>
      <c r="K7" s="38">
        <f ca="1">SUM(K8:OFFSET(K6,MATCH("PROYECTOS",$A$8:$A$35,0),0))</f>
        <v>3.1173854743956326</v>
      </c>
      <c r="L7" s="38">
        <f ca="1">SUM(L8:OFFSET(L6,MATCH("PROYECTOS",$A$8:$A$35,0),0))</f>
        <v>0.36585219999999996</v>
      </c>
      <c r="M7" s="38">
        <f ca="1">SUM(M8:OFFSET(M6,MATCH("PROYECTOS",$A$8:$A$35,0),0))</f>
        <v>0.39605007000000003</v>
      </c>
      <c r="N7" s="39">
        <f ca="1">IFERROR(K7/I7,0)</f>
        <v>0.49744668817517923</v>
      </c>
      <c r="O7" s="39">
        <f ca="1">IFERROR(SUM(K7,L7)/I7,0)</f>
        <v>0.55582636779657291</v>
      </c>
      <c r="P7" s="40">
        <f ca="1">IFERROR(SUM(K7,L7,M7)/I7,0)</f>
        <v>0.61902477469594519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2.91</v>
      </c>
      <c r="I8" s="21">
        <v>1.933781</v>
      </c>
      <c r="J8" s="21">
        <f t="shared" ref="J8:J15" si="0">SUM(K8,L8,M8)</f>
        <v>1.473670641338521</v>
      </c>
      <c r="K8" s="21">
        <v>1.2198047413385211</v>
      </c>
      <c r="L8" s="21">
        <v>0.15678788999999999</v>
      </c>
      <c r="M8" s="21">
        <v>9.7078010000000006E-2</v>
      </c>
      <c r="N8" s="22">
        <f t="shared" ref="N8:N16" si="1">IFERROR(K8/I8,0)</f>
        <v>0.63078742698295265</v>
      </c>
      <c r="O8" s="22">
        <f t="shared" ref="O8:O16" si="2">IFERROR(SUM(K8,L8)/I8,0)</f>
        <v>0.71186583761993782</v>
      </c>
      <c r="P8" s="23">
        <f t="shared" ref="P8:P16" si="3">IFERROR(SUM(K8,L8,M8)/I8,0)</f>
        <v>0.76206697725260564</v>
      </c>
      <c r="Q8" s="70">
        <v>3</v>
      </c>
      <c r="R8" s="21">
        <v>3</v>
      </c>
      <c r="S8" s="23">
        <f>IFERROR(R8/Q8,0)</f>
        <v>1</v>
      </c>
    </row>
    <row r="9" spans="1:19" ht="25.5" x14ac:dyDescent="0.25">
      <c r="A9" s="17"/>
      <c r="B9" s="19">
        <v>5005053</v>
      </c>
      <c r="C9" s="19" t="s">
        <v>953</v>
      </c>
      <c r="D9" s="68">
        <v>3000597</v>
      </c>
      <c r="E9" s="19" t="s">
        <v>951</v>
      </c>
      <c r="F9" s="69">
        <v>59</v>
      </c>
      <c r="G9" s="19" t="s">
        <v>579</v>
      </c>
      <c r="H9" s="20">
        <v>2.3008360000000003</v>
      </c>
      <c r="I9" s="21">
        <v>1.2739</v>
      </c>
      <c r="J9" s="21">
        <f t="shared" si="0"/>
        <v>1.0793102610299408</v>
      </c>
      <c r="K9" s="21">
        <v>0.96352506102994084</v>
      </c>
      <c r="L9" s="21">
        <v>6.7504599999999998E-2</v>
      </c>
      <c r="M9" s="21">
        <v>4.82806E-2</v>
      </c>
      <c r="N9" s="22">
        <f t="shared" si="1"/>
        <v>0.75635847478604346</v>
      </c>
      <c r="O9" s="22">
        <f t="shared" si="2"/>
        <v>0.80934897639527492</v>
      </c>
      <c r="P9" s="23">
        <f t="shared" si="3"/>
        <v>0.84724881154717069</v>
      </c>
      <c r="Q9" s="70">
        <v>89</v>
      </c>
      <c r="R9" s="21">
        <v>65.490000000000009</v>
      </c>
      <c r="S9" s="23">
        <f t="shared" ref="S9:S15" si="4">IFERROR(R9/Q9,0)</f>
        <v>0.73584269662921353</v>
      </c>
    </row>
    <row r="10" spans="1:19" ht="25.5" x14ac:dyDescent="0.25">
      <c r="A10" s="17"/>
      <c r="B10" s="19">
        <v>5005054</v>
      </c>
      <c r="C10" s="19" t="s">
        <v>954</v>
      </c>
      <c r="D10" s="68">
        <v>3000597</v>
      </c>
      <c r="E10" s="19" t="s">
        <v>951</v>
      </c>
      <c r="F10" s="69">
        <v>59</v>
      </c>
      <c r="G10" s="19" t="s">
        <v>579</v>
      </c>
      <c r="H10" s="20">
        <v>0.35199999999999998</v>
      </c>
      <c r="I10" s="21">
        <v>0.14369999999999999</v>
      </c>
      <c r="J10" s="21">
        <f t="shared" si="0"/>
        <v>0.1185000017285347</v>
      </c>
      <c r="K10" s="21">
        <v>5.6000001728534698E-2</v>
      </c>
      <c r="L10" s="21">
        <v>4.0500000000000001E-2</v>
      </c>
      <c r="M10" s="21">
        <v>2.1999999999999999E-2</v>
      </c>
      <c r="N10" s="22">
        <f t="shared" si="1"/>
        <v>0.3897007775124196</v>
      </c>
      <c r="O10" s="22">
        <f t="shared" si="2"/>
        <v>0.67153793826398545</v>
      </c>
      <c r="P10" s="23">
        <f t="shared" si="3"/>
        <v>0.82463466756113224</v>
      </c>
      <c r="Q10" s="70">
        <v>5</v>
      </c>
      <c r="R10" s="21">
        <v>5</v>
      </c>
      <c r="S10" s="23">
        <f t="shared" si="4"/>
        <v>1</v>
      </c>
    </row>
    <row r="11" spans="1:19" ht="25.5" x14ac:dyDescent="0.25">
      <c r="A11" s="17"/>
      <c r="B11" s="19">
        <v>5005055</v>
      </c>
      <c r="C11" s="19" t="s">
        <v>955</v>
      </c>
      <c r="D11" s="68">
        <v>3000597</v>
      </c>
      <c r="E11" s="19" t="s">
        <v>951</v>
      </c>
      <c r="F11" s="69">
        <v>46</v>
      </c>
      <c r="G11" s="19" t="s">
        <v>738</v>
      </c>
      <c r="H11" s="20">
        <v>4.1251999999999997E-2</v>
      </c>
      <c r="I11" s="21">
        <v>1.363939</v>
      </c>
      <c r="J11" s="21">
        <f t="shared" si="0"/>
        <v>0.79321194034214138</v>
      </c>
      <c r="K11" s="21">
        <v>0.53055802034214139</v>
      </c>
      <c r="L11" s="21">
        <v>6.726457999999999E-2</v>
      </c>
      <c r="M11" s="21">
        <v>0.19538934000000002</v>
      </c>
      <c r="N11" s="22">
        <f t="shared" si="1"/>
        <v>0.38898955183636613</v>
      </c>
      <c r="O11" s="22">
        <f t="shared" si="2"/>
        <v>0.43830596554694995</v>
      </c>
      <c r="P11" s="23">
        <f t="shared" si="3"/>
        <v>0.58155968877064246</v>
      </c>
      <c r="Q11" s="70">
        <v>6</v>
      </c>
      <c r="R11" s="21">
        <v>7</v>
      </c>
      <c r="S11" s="23">
        <f t="shared" si="4"/>
        <v>1.1666666666666667</v>
      </c>
    </row>
    <row r="12" spans="1:19" ht="38.25" x14ac:dyDescent="0.25">
      <c r="A12" s="17"/>
      <c r="B12" s="19">
        <v>5005056</v>
      </c>
      <c r="C12" s="19" t="s">
        <v>956</v>
      </c>
      <c r="D12" s="68">
        <v>3000597</v>
      </c>
      <c r="E12" s="19" t="s">
        <v>951</v>
      </c>
      <c r="F12" s="69">
        <v>59</v>
      </c>
      <c r="G12" s="19" t="s">
        <v>579</v>
      </c>
      <c r="H12" s="20">
        <v>0.29246800000000001</v>
      </c>
      <c r="I12" s="21">
        <v>1.061868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20</v>
      </c>
      <c r="R12" s="21">
        <v>30</v>
      </c>
      <c r="S12" s="23">
        <f t="shared" si="4"/>
        <v>1.5</v>
      </c>
    </row>
    <row r="13" spans="1:19" ht="38.25" x14ac:dyDescent="0.25">
      <c r="A13" s="17"/>
      <c r="B13" s="19">
        <v>5005057</v>
      </c>
      <c r="C13" s="19" t="s">
        <v>957</v>
      </c>
      <c r="D13" s="68">
        <v>3000598</v>
      </c>
      <c r="E13" s="19" t="s">
        <v>952</v>
      </c>
      <c r="F13" s="69">
        <v>59</v>
      </c>
      <c r="G13" s="19" t="s">
        <v>579</v>
      </c>
      <c r="H13" s="20">
        <v>0.14035999999999998</v>
      </c>
      <c r="I13" s="21">
        <v>0.48958499999999999</v>
      </c>
      <c r="J13" s="21">
        <f t="shared" si="0"/>
        <v>0.41459489995649457</v>
      </c>
      <c r="K13" s="21">
        <v>0.34749764995649457</v>
      </c>
      <c r="L13" s="21">
        <v>3.379513E-2</v>
      </c>
      <c r="M13" s="21">
        <v>3.3302119999999998E-2</v>
      </c>
      <c r="N13" s="22">
        <f t="shared" si="1"/>
        <v>0.7097800176812904</v>
      </c>
      <c r="O13" s="22">
        <f t="shared" si="2"/>
        <v>0.77880813333025845</v>
      </c>
      <c r="P13" s="23">
        <f t="shared" si="3"/>
        <v>0.84682925325836078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5005058</v>
      </c>
      <c r="C14" s="19" t="s">
        <v>958</v>
      </c>
      <c r="D14" s="68">
        <v>3000598</v>
      </c>
      <c r="E14" s="19" t="s">
        <v>952</v>
      </c>
      <c r="F14" s="69">
        <v>36</v>
      </c>
      <c r="G14" s="19" t="s">
        <v>535</v>
      </c>
      <c r="H14" s="20">
        <v>4.3999999999999997E-2</v>
      </c>
      <c r="I14" s="21">
        <v>0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5005059</v>
      </c>
      <c r="C15" s="19" t="s">
        <v>959</v>
      </c>
      <c r="D15" s="68">
        <v>3000598</v>
      </c>
      <c r="E15" s="19" t="s">
        <v>952</v>
      </c>
      <c r="F15" s="69">
        <v>487</v>
      </c>
      <c r="G15" s="19" t="s">
        <v>960</v>
      </c>
      <c r="H15" s="20">
        <v>0.23649999999999999</v>
      </c>
      <c r="I15" s="21">
        <v>0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0.43938499999999792</v>
      </c>
      <c r="I16" s="45">
        <f t="shared" ca="1" si="5"/>
        <v>8.561480999999997</v>
      </c>
      <c r="J16" s="45">
        <f t="shared" ca="1" si="5"/>
        <v>5.5732560587780897</v>
      </c>
      <c r="K16" s="45">
        <f t="shared" ca="1" si="5"/>
        <v>5.1862998987780884</v>
      </c>
      <c r="L16" s="45">
        <f t="shared" ca="1" si="5"/>
        <v>1.723480000000005E-2</v>
      </c>
      <c r="M16" s="45">
        <f t="shared" ca="1" si="5"/>
        <v>0.36972136000000011</v>
      </c>
      <c r="N16" s="46">
        <f t="shared" ca="1" si="1"/>
        <v>0.60577134946373068</v>
      </c>
      <c r="O16" s="46">
        <f t="shared" ca="1" si="2"/>
        <v>0.60778441239057701</v>
      </c>
      <c r="P16" s="47">
        <f t="shared" ca="1" si="3"/>
        <v>0.65096868856896251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50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8533.6599669999978</v>
      </c>
      <c r="E6" s="14">
        <v>10618.903024999994</v>
      </c>
      <c r="F6" s="14">
        <v>8041.5564715084429</v>
      </c>
      <c r="G6" s="14">
        <v>5671.4118672484428</v>
      </c>
      <c r="H6" s="14">
        <v>1469.6299445099999</v>
      </c>
      <c r="I6" s="14">
        <v>900.51465974999985</v>
      </c>
      <c r="J6" s="15">
        <v>0.53408641682632241</v>
      </c>
      <c r="K6" s="15">
        <v>0.67248394631218955</v>
      </c>
      <c r="L6" s="16">
        <v>0.75728692997537261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6566.8053720000007</v>
      </c>
      <c r="E7" s="38">
        <f ca="1">SUM(E8:OFFSET(E6,MATCH("GOBIERNOS REGIONALES",$A$8:$A$50,0),0))</f>
        <v>7034.1491689999921</v>
      </c>
      <c r="F7" s="38">
        <f ca="1">SUM(F8:OFFSET(F6,MATCH("GOBIERNOS REGIONALES",$A$8:$A$50,0),0))</f>
        <v>6122.9386067599426</v>
      </c>
      <c r="G7" s="38">
        <f ca="1">SUM(G8:OFFSET(G6,MATCH("GOBIERNOS REGIONALES",$A$8:$A$50,0),0))</f>
        <v>4290.3542934399411</v>
      </c>
      <c r="H7" s="38">
        <f ca="1">SUM(H8:OFFSET(H6,MATCH("GOBIERNOS REGIONALES",$A$8:$A$50,0),0))</f>
        <v>1228.7850291900008</v>
      </c>
      <c r="I7" s="38">
        <f ca="1">SUM(I8:OFFSET(I6,MATCH("GOBIERNOS REGIONALES",$A$8:$A$50,0),0))</f>
        <v>603.79928412999982</v>
      </c>
      <c r="J7" s="39">
        <f ca="1">IFERROR(G7/E7,0)</f>
        <v>0.6099322306595153</v>
      </c>
      <c r="K7" s="39">
        <f ca="1">IFERROR(SUM(G7,H7)/E7,0)</f>
        <v>0.78462073948519484</v>
      </c>
      <c r="L7" s="40">
        <f ca="1">IFERROR(SUM(G7,H7,I7)/E7,0)</f>
        <v>0.87045902207251724</v>
      </c>
      <c r="M7" s="4"/>
    </row>
    <row r="8" spans="1:13" ht="25.5" x14ac:dyDescent="0.25">
      <c r="A8" s="17"/>
      <c r="B8" s="18">
        <v>36</v>
      </c>
      <c r="C8" s="19" t="s">
        <v>123</v>
      </c>
      <c r="D8" s="20">
        <v>6492.4721290000007</v>
      </c>
      <c r="E8" s="21">
        <v>6978.1119709999921</v>
      </c>
      <c r="F8" s="21">
        <f t="shared" ref="F8:F36" si="0">SUM(G8,H8,I8)</f>
        <v>6084.6558997806342</v>
      </c>
      <c r="G8" s="21">
        <v>4259.4489678306327</v>
      </c>
      <c r="H8" s="21">
        <v>1225.2354834200009</v>
      </c>
      <c r="I8" s="21">
        <v>599.97144852999986</v>
      </c>
      <c r="J8" s="22">
        <f t="shared" ref="J8:J36" si="1">IFERROR(G8/E8,0)</f>
        <v>0.61040135004027973</v>
      </c>
      <c r="K8" s="22">
        <f t="shared" ref="K8:K36" si="2">IFERROR(SUM(G8,H8)/E8,0)</f>
        <v>0.78598401316060518</v>
      </c>
      <c r="L8" s="23">
        <f t="shared" ref="L8:L36" si="3">IFERROR(SUM(G8,H8,I8)/E8,0)</f>
        <v>0.87196306466098139</v>
      </c>
      <c r="M8" s="4"/>
    </row>
    <row r="9" spans="1:13" ht="38.25" x14ac:dyDescent="0.25">
      <c r="A9" s="17"/>
      <c r="B9" s="18">
        <v>202</v>
      </c>
      <c r="C9" s="19" t="s">
        <v>153</v>
      </c>
      <c r="D9" s="20">
        <v>74.33324300000001</v>
      </c>
      <c r="E9" s="21">
        <v>56.037197999999997</v>
      </c>
      <c r="F9" s="21">
        <f t="shared" si="0"/>
        <v>38.282706979308422</v>
      </c>
      <c r="G9" s="21">
        <v>30.90532560930842</v>
      </c>
      <c r="H9" s="21">
        <v>3.5495457700000008</v>
      </c>
      <c r="I9" s="21">
        <v>3.8278355999999998</v>
      </c>
      <c r="J9" s="22">
        <f t="shared" si="1"/>
        <v>0.55151447096459782</v>
      </c>
      <c r="K9" s="22">
        <f t="shared" si="2"/>
        <v>0.61485714148855952</v>
      </c>
      <c r="L9" s="23">
        <f t="shared" si="3"/>
        <v>0.68316597448909611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915.02964899999995</v>
      </c>
      <c r="E10" s="38">
        <f ca="1">SUM(E11:OFFSET(E9,(MATCH("GOBIERNOS LOCALES",$A$8:$A$50,0)-MATCH("GOBIERNOS REGIONALES",$A$8:$A$50,0)),0))</f>
        <v>1646.7728469999997</v>
      </c>
      <c r="F10" s="38">
        <f ca="1">SUM(F11:OFFSET(F9,(MATCH("GOBIERNOS LOCALES",$A$8:$A$50,0)-MATCH("GOBIERNOS REGIONALES",$A$8:$A$50,0)),0))</f>
        <v>888.96982322219196</v>
      </c>
      <c r="G10" s="38">
        <f ca="1">SUM(G11:OFFSET(G9,(MATCH("GOBIERNOS LOCALES",$A$8:$A$50,0)-MATCH("GOBIERNOS REGIONALES",$A$8:$A$50,0)),0))</f>
        <v>677.44757872219202</v>
      </c>
      <c r="H10" s="38">
        <f ca="1">SUM(H11:OFFSET(H9,(MATCH("GOBIERNOS LOCALES",$A$8:$A$50,0)-MATCH("GOBIERNOS REGIONALES",$A$8:$A$50,0)),0))</f>
        <v>103.55730607</v>
      </c>
      <c r="I10" s="38">
        <f ca="1">SUM(I11:OFFSET(I9,(MATCH("GOBIERNOS LOCALES",$A$8:$A$50,0)-MATCH("GOBIERNOS REGIONALES",$A$8:$A$50,0)),0))</f>
        <v>107.96493843</v>
      </c>
      <c r="J10" s="39">
        <f t="shared" ca="1" si="1"/>
        <v>0.41137888565282626</v>
      </c>
      <c r="K10" s="39">
        <f t="shared" ca="1" si="2"/>
        <v>0.47426388297267824</v>
      </c>
      <c r="L10" s="40">
        <f t="shared" ca="1" si="3"/>
        <v>0.53982540751851016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25.666318</v>
      </c>
      <c r="E11" s="21">
        <v>62.234718000000008</v>
      </c>
      <c r="F11" s="21">
        <f t="shared" si="0"/>
        <v>39.878147103984752</v>
      </c>
      <c r="G11" s="21">
        <v>25.310550853984751</v>
      </c>
      <c r="H11" s="21">
        <v>4.9860553699999999</v>
      </c>
      <c r="I11" s="21">
        <v>9.5815408800000004</v>
      </c>
      <c r="J11" s="22">
        <f t="shared" si="1"/>
        <v>0.40669503562279735</v>
      </c>
      <c r="K11" s="22">
        <f t="shared" si="2"/>
        <v>0.48681197886981259</v>
      </c>
      <c r="L11" s="23">
        <f t="shared" si="3"/>
        <v>0.64077011008525409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7.0194639999999993</v>
      </c>
      <c r="E12" s="21">
        <v>32.869997999999995</v>
      </c>
      <c r="F12" s="21">
        <f t="shared" si="0"/>
        <v>2.1266836065116466</v>
      </c>
      <c r="G12" s="21">
        <v>1.5277203865116462</v>
      </c>
      <c r="H12" s="21">
        <v>0.48833660999999995</v>
      </c>
      <c r="I12" s="21">
        <v>0.11062661000000001</v>
      </c>
      <c r="J12" s="22">
        <f t="shared" si="1"/>
        <v>4.6477653771431517E-2</v>
      </c>
      <c r="K12" s="22">
        <f t="shared" si="2"/>
        <v>6.1334259786436453E-2</v>
      </c>
      <c r="L12" s="23">
        <f t="shared" si="3"/>
        <v>6.4699839851272478E-2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15.732501000000001</v>
      </c>
      <c r="E13" s="21">
        <v>41.312509000000013</v>
      </c>
      <c r="F13" s="21">
        <f t="shared" si="0"/>
        <v>11.80312791081535</v>
      </c>
      <c r="G13" s="21">
        <v>6.8478376708153519</v>
      </c>
      <c r="H13" s="21">
        <v>1.8273607899999995</v>
      </c>
      <c r="I13" s="21">
        <v>3.1279294499999986</v>
      </c>
      <c r="J13" s="22">
        <f t="shared" si="1"/>
        <v>0.16575700282002601</v>
      </c>
      <c r="K13" s="22">
        <f t="shared" si="2"/>
        <v>0.20998962955300898</v>
      </c>
      <c r="L13" s="23">
        <f t="shared" si="3"/>
        <v>0.28570348779386279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121.10658899999997</v>
      </c>
      <c r="E14" s="21">
        <v>106.09403399999999</v>
      </c>
      <c r="F14" s="21">
        <f t="shared" si="0"/>
        <v>45.041710984101769</v>
      </c>
      <c r="G14" s="21">
        <v>39.858976394101774</v>
      </c>
      <c r="H14" s="21">
        <v>2.65448109</v>
      </c>
      <c r="I14" s="21">
        <v>2.5282534999999999</v>
      </c>
      <c r="J14" s="22">
        <f t="shared" si="1"/>
        <v>0.37569479537465583</v>
      </c>
      <c r="K14" s="22">
        <f t="shared" si="2"/>
        <v>0.40071487416626816</v>
      </c>
      <c r="L14" s="23">
        <f t="shared" si="3"/>
        <v>0.42454518209856901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34.659816999999997</v>
      </c>
      <c r="E15" s="21">
        <v>106.94884599999999</v>
      </c>
      <c r="F15" s="21">
        <f t="shared" si="0"/>
        <v>68.953604447172197</v>
      </c>
      <c r="G15" s="21">
        <v>63.652004577172193</v>
      </c>
      <c r="H15" s="21">
        <v>5.2126939999999997E-2</v>
      </c>
      <c r="I15" s="21">
        <v>5.2494729299999987</v>
      </c>
      <c r="J15" s="22">
        <f t="shared" si="1"/>
        <v>0.59516307990057415</v>
      </c>
      <c r="K15" s="22">
        <f t="shared" si="2"/>
        <v>0.59565048057809056</v>
      </c>
      <c r="L15" s="23">
        <f t="shared" si="3"/>
        <v>0.64473444105392408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12.557455999999998</v>
      </c>
      <c r="E16" s="21">
        <v>58.960154999999993</v>
      </c>
      <c r="F16" s="21">
        <f t="shared" si="0"/>
        <v>20.785131641975649</v>
      </c>
      <c r="G16" s="21">
        <v>13.501542751975649</v>
      </c>
      <c r="H16" s="21">
        <v>3.6393737700000002</v>
      </c>
      <c r="I16" s="21">
        <v>3.6442151200000006</v>
      </c>
      <c r="J16" s="22">
        <f t="shared" si="1"/>
        <v>0.2289943564764314</v>
      </c>
      <c r="K16" s="22">
        <f t="shared" si="2"/>
        <v>0.29072034362826299</v>
      </c>
      <c r="L16" s="23">
        <f t="shared" si="3"/>
        <v>0.35252844301334779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116.050763</v>
      </c>
      <c r="E17" s="21">
        <v>150.04799200000002</v>
      </c>
      <c r="F17" s="21">
        <f t="shared" si="0"/>
        <v>89.920925364828236</v>
      </c>
      <c r="G17" s="21">
        <v>69.297685774828238</v>
      </c>
      <c r="H17" s="21">
        <v>10.185672780000004</v>
      </c>
      <c r="I17" s="21">
        <v>10.43756681</v>
      </c>
      <c r="J17" s="22">
        <f t="shared" si="1"/>
        <v>0.46183680868470556</v>
      </c>
      <c r="K17" s="22">
        <f t="shared" si="2"/>
        <v>0.52971957501989253</v>
      </c>
      <c r="L17" s="23">
        <f t="shared" si="3"/>
        <v>0.59928109777589178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30.230563</v>
      </c>
      <c r="E18" s="21">
        <v>52.257649000000015</v>
      </c>
      <c r="F18" s="21">
        <f t="shared" si="0"/>
        <v>41.596475219972639</v>
      </c>
      <c r="G18" s="21">
        <v>32.985136029972637</v>
      </c>
      <c r="H18" s="21">
        <v>3.4896588800000004</v>
      </c>
      <c r="I18" s="21">
        <v>5.1216803099999995</v>
      </c>
      <c r="J18" s="22">
        <f t="shared" si="1"/>
        <v>0.63120206632281961</v>
      </c>
      <c r="K18" s="22">
        <f t="shared" si="2"/>
        <v>0.6979800203023413</v>
      </c>
      <c r="L18" s="23">
        <f t="shared" si="3"/>
        <v>0.79598826231108533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19.318409999999997</v>
      </c>
      <c r="E19" s="21">
        <v>57.695231000000014</v>
      </c>
      <c r="F19" s="21">
        <f t="shared" si="0"/>
        <v>29.194001874322836</v>
      </c>
      <c r="G19" s="21">
        <v>23.302460164322838</v>
      </c>
      <c r="H19" s="21">
        <v>2.6817108200000006</v>
      </c>
      <c r="I19" s="21">
        <v>3.2098308900000001</v>
      </c>
      <c r="J19" s="22">
        <f t="shared" si="1"/>
        <v>0.40388884419793436</v>
      </c>
      <c r="K19" s="22">
        <f t="shared" si="2"/>
        <v>0.45036947653997311</v>
      </c>
      <c r="L19" s="23">
        <f t="shared" si="3"/>
        <v>0.50600372627544954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3.8342249999999996</v>
      </c>
      <c r="E20" s="21">
        <v>14.984554999999999</v>
      </c>
      <c r="F20" s="21">
        <f t="shared" si="0"/>
        <v>9.1921939486786073</v>
      </c>
      <c r="G20" s="21">
        <v>6.8114169786786078</v>
      </c>
      <c r="H20" s="21">
        <v>1.6459737800000001</v>
      </c>
      <c r="I20" s="21">
        <v>0.73480319000000005</v>
      </c>
      <c r="J20" s="22">
        <f t="shared" si="1"/>
        <v>0.45456251311290918</v>
      </c>
      <c r="K20" s="22">
        <f t="shared" si="2"/>
        <v>0.56440720186075655</v>
      </c>
      <c r="L20" s="23">
        <f t="shared" si="3"/>
        <v>0.61344457334092395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18.304376999999995</v>
      </c>
      <c r="E21" s="21">
        <v>69.21409700000001</v>
      </c>
      <c r="F21" s="21">
        <f t="shared" si="0"/>
        <v>32.19241480087716</v>
      </c>
      <c r="G21" s="21">
        <v>19.440158080877154</v>
      </c>
      <c r="H21" s="21">
        <v>9.7207831500000008</v>
      </c>
      <c r="I21" s="21">
        <v>3.0314735699999993</v>
      </c>
      <c r="J21" s="22">
        <f t="shared" si="1"/>
        <v>0.28086992279733347</v>
      </c>
      <c r="K21" s="22">
        <f t="shared" si="2"/>
        <v>0.42131505711729728</v>
      </c>
      <c r="L21" s="23">
        <f t="shared" si="3"/>
        <v>0.46511355628719903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38.921268000000005</v>
      </c>
      <c r="E22" s="21">
        <v>76.770938999999984</v>
      </c>
      <c r="F22" s="21">
        <f t="shared" si="0"/>
        <v>20.493527431021459</v>
      </c>
      <c r="G22" s="21">
        <v>13.25063657102146</v>
      </c>
      <c r="H22" s="21">
        <v>4.3880949899999999</v>
      </c>
      <c r="I22" s="21">
        <v>2.8547958700000007</v>
      </c>
      <c r="J22" s="22">
        <f t="shared" si="1"/>
        <v>0.17259964178660706</v>
      </c>
      <c r="K22" s="22">
        <f t="shared" si="2"/>
        <v>0.22975792390687655</v>
      </c>
      <c r="L22" s="23">
        <f t="shared" si="3"/>
        <v>0.26694381621438112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4.4454980000000015</v>
      </c>
      <c r="E23" s="21">
        <v>41.376840000000009</v>
      </c>
      <c r="F23" s="21">
        <f t="shared" si="0"/>
        <v>18.407235760383216</v>
      </c>
      <c r="G23" s="21">
        <v>14.643847770383218</v>
      </c>
      <c r="H23" s="21">
        <v>1.6044377100000002</v>
      </c>
      <c r="I23" s="21">
        <v>2.1589502799999996</v>
      </c>
      <c r="J23" s="22">
        <f t="shared" si="1"/>
        <v>0.35391411645701348</v>
      </c>
      <c r="K23" s="22">
        <f t="shared" si="2"/>
        <v>0.39269034272272152</v>
      </c>
      <c r="L23" s="23">
        <f t="shared" si="3"/>
        <v>0.44486808950087081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14.620633</v>
      </c>
      <c r="E24" s="21">
        <v>34.841455000000003</v>
      </c>
      <c r="F24" s="21">
        <f t="shared" si="0"/>
        <v>29.856081256807872</v>
      </c>
      <c r="G24" s="21">
        <v>20.169749966807871</v>
      </c>
      <c r="H24" s="21">
        <v>5.7530167100000007</v>
      </c>
      <c r="I24" s="21">
        <v>3.9333145800000002</v>
      </c>
      <c r="J24" s="22">
        <f t="shared" si="1"/>
        <v>0.5789009088974002</v>
      </c>
      <c r="K24" s="22">
        <f t="shared" si="2"/>
        <v>0.74402078434462249</v>
      </c>
      <c r="L24" s="23">
        <f t="shared" si="3"/>
        <v>0.85691258464400721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9.9275739999999999</v>
      </c>
      <c r="E25" s="21">
        <v>32.195926999999983</v>
      </c>
      <c r="F25" s="21">
        <f t="shared" si="0"/>
        <v>14.210058893650311</v>
      </c>
      <c r="G25" s="21">
        <v>10.151821593650311</v>
      </c>
      <c r="H25" s="21">
        <v>2.3833306699999999</v>
      </c>
      <c r="I25" s="21">
        <v>1.67490663</v>
      </c>
      <c r="J25" s="22">
        <f t="shared" si="1"/>
        <v>0.31531384679963764</v>
      </c>
      <c r="K25" s="22">
        <f t="shared" si="2"/>
        <v>0.38933969081400627</v>
      </c>
      <c r="L25" s="23">
        <f t="shared" si="3"/>
        <v>0.44136200500300299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14.856515</v>
      </c>
      <c r="E26" s="21">
        <v>39.123426000000002</v>
      </c>
      <c r="F26" s="21">
        <f t="shared" si="0"/>
        <v>17.784016699902654</v>
      </c>
      <c r="G26" s="21">
        <v>11.065079859902653</v>
      </c>
      <c r="H26" s="21">
        <v>2.6628226500000007</v>
      </c>
      <c r="I26" s="21">
        <v>4.0561141899999997</v>
      </c>
      <c r="J26" s="22">
        <f t="shared" si="1"/>
        <v>0.28282492080071547</v>
      </c>
      <c r="K26" s="22">
        <f t="shared" si="2"/>
        <v>0.35088702379752357</v>
      </c>
      <c r="L26" s="23">
        <f t="shared" si="3"/>
        <v>0.45456184486252948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32.448531000000003</v>
      </c>
      <c r="E27" s="21">
        <v>49.401516999999977</v>
      </c>
      <c r="F27" s="21">
        <f t="shared" si="0"/>
        <v>25.750030061066166</v>
      </c>
      <c r="G27" s="21">
        <v>15.091494861066167</v>
      </c>
      <c r="H27" s="21">
        <v>5.3167419799999989</v>
      </c>
      <c r="I27" s="21">
        <v>5.3417932199999996</v>
      </c>
      <c r="J27" s="22">
        <f t="shared" si="1"/>
        <v>0.30548646635823296</v>
      </c>
      <c r="K27" s="22">
        <f t="shared" si="2"/>
        <v>0.41310951728600109</v>
      </c>
      <c r="L27" s="23">
        <f t="shared" si="3"/>
        <v>0.52123966276311273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19.622557</v>
      </c>
      <c r="E28" s="21">
        <v>27.235268999999995</v>
      </c>
      <c r="F28" s="21">
        <f t="shared" si="0"/>
        <v>9.8632294716049262</v>
      </c>
      <c r="G28" s="21">
        <v>8.6611012616049265</v>
      </c>
      <c r="H28" s="21">
        <v>0.59357346</v>
      </c>
      <c r="I28" s="21">
        <v>0.60855474999999992</v>
      </c>
      <c r="J28" s="22">
        <f t="shared" si="1"/>
        <v>0.31801049079430527</v>
      </c>
      <c r="K28" s="22">
        <f t="shared" si="2"/>
        <v>0.33980478480329784</v>
      </c>
      <c r="L28" s="23">
        <f t="shared" si="3"/>
        <v>0.36214914828287276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105.37373499999998</v>
      </c>
      <c r="E29" s="21">
        <v>97.743767000000005</v>
      </c>
      <c r="F29" s="21">
        <f t="shared" si="0"/>
        <v>37.4646509060018</v>
      </c>
      <c r="G29" s="21">
        <v>25.283261306001805</v>
      </c>
      <c r="H29" s="21">
        <v>6.2487283399999995</v>
      </c>
      <c r="I29" s="21">
        <v>5.9326612599999988</v>
      </c>
      <c r="J29" s="22">
        <f t="shared" si="1"/>
        <v>0.25866878351436778</v>
      </c>
      <c r="K29" s="22">
        <f t="shared" si="2"/>
        <v>0.32259846958836569</v>
      </c>
      <c r="L29" s="23">
        <f t="shared" si="3"/>
        <v>0.38329452665766195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85.039578000000006</v>
      </c>
      <c r="E30" s="21">
        <v>341.46650899999986</v>
      </c>
      <c r="F30" s="21">
        <f t="shared" si="0"/>
        <v>229.2400525989575</v>
      </c>
      <c r="G30" s="21">
        <v>171.10400143895751</v>
      </c>
      <c r="H30" s="21">
        <v>30.013249519999995</v>
      </c>
      <c r="I30" s="21">
        <v>28.122801640000002</v>
      </c>
      <c r="J30" s="22">
        <f t="shared" si="1"/>
        <v>0.50108574905352599</v>
      </c>
      <c r="K30" s="22">
        <f t="shared" si="2"/>
        <v>0.58898089756426908</v>
      </c>
      <c r="L30" s="23">
        <f t="shared" si="3"/>
        <v>0.67133978459643784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14.97771</v>
      </c>
      <c r="E31" s="21">
        <v>31.209806</v>
      </c>
      <c r="F31" s="21">
        <f t="shared" si="0"/>
        <v>19.222387150495191</v>
      </c>
      <c r="G31" s="21">
        <v>14.244711330495193</v>
      </c>
      <c r="H31" s="21">
        <v>1.9189834899999998</v>
      </c>
      <c r="I31" s="21">
        <v>3.05869233</v>
      </c>
      <c r="J31" s="22">
        <f t="shared" si="1"/>
        <v>0.45641781081545951</v>
      </c>
      <c r="K31" s="22">
        <f t="shared" si="2"/>
        <v>0.51790436699591125</v>
      </c>
      <c r="L31" s="23">
        <f t="shared" si="3"/>
        <v>0.61590857535273336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25.779995000000003</v>
      </c>
      <c r="E32" s="21">
        <v>34.363461999999998</v>
      </c>
      <c r="F32" s="21">
        <f t="shared" si="0"/>
        <v>14.027196414665363</v>
      </c>
      <c r="G32" s="21">
        <v>13.308540724665363</v>
      </c>
      <c r="H32" s="21">
        <v>0.33537832000000006</v>
      </c>
      <c r="I32" s="21">
        <v>0.38327737000000001</v>
      </c>
      <c r="J32" s="22">
        <f t="shared" si="1"/>
        <v>0.38728754176937596</v>
      </c>
      <c r="K32" s="22">
        <f t="shared" si="2"/>
        <v>0.39704727785184635</v>
      </c>
      <c r="L32" s="23">
        <f t="shared" si="3"/>
        <v>0.40820090870545478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44.046073</v>
      </c>
      <c r="E33" s="21">
        <v>47.131782000000001</v>
      </c>
      <c r="F33" s="21">
        <f t="shared" si="0"/>
        <v>36.718830117662009</v>
      </c>
      <c r="G33" s="21">
        <v>32.16956451766201</v>
      </c>
      <c r="H33" s="21">
        <v>2.7233524600000001</v>
      </c>
      <c r="I33" s="21">
        <v>1.8259131400000002</v>
      </c>
      <c r="J33" s="22">
        <f t="shared" si="1"/>
        <v>0.68254505033698942</v>
      </c>
      <c r="K33" s="22">
        <f t="shared" si="2"/>
        <v>0.74032670730892391</v>
      </c>
      <c r="L33" s="23">
        <f t="shared" si="3"/>
        <v>0.77906729937904762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10.427686000000001</v>
      </c>
      <c r="E34" s="21">
        <v>39.708801000000001</v>
      </c>
      <c r="F34" s="21">
        <f t="shared" si="0"/>
        <v>24.085037542218394</v>
      </c>
      <c r="G34" s="21">
        <v>24.816558232218394</v>
      </c>
      <c r="H34" s="21">
        <v>-1.8648772100000002</v>
      </c>
      <c r="I34" s="21">
        <v>1.1333565200000004</v>
      </c>
      <c r="J34" s="22">
        <f t="shared" si="1"/>
        <v>0.62496367574076073</v>
      </c>
      <c r="K34" s="22">
        <f t="shared" si="2"/>
        <v>0.57799985001356236</v>
      </c>
      <c r="L34" s="23">
        <f t="shared" si="3"/>
        <v>0.60654154584567777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90.061813000000001</v>
      </c>
      <c r="E35" s="21">
        <v>1.5835630000000001</v>
      </c>
      <c r="F35" s="21">
        <f t="shared" si="0"/>
        <v>1.1630720145142257</v>
      </c>
      <c r="G35" s="21">
        <v>0.95171962451422587</v>
      </c>
      <c r="H35" s="21">
        <v>0.10893900000000001</v>
      </c>
      <c r="I35" s="21">
        <v>0.10241338999999999</v>
      </c>
      <c r="J35" s="22">
        <f t="shared" si="1"/>
        <v>0.60099890216822816</v>
      </c>
      <c r="K35" s="22">
        <f t="shared" si="2"/>
        <v>0.66979250242284372</v>
      </c>
      <c r="L35" s="23">
        <f t="shared" si="3"/>
        <v>0.73446526252143152</v>
      </c>
      <c r="M35" s="4"/>
    </row>
    <row r="36" spans="1:13" ht="15.75" thickBot="1" x14ac:dyDescent="0.3">
      <c r="A36" s="41" t="s">
        <v>233</v>
      </c>
      <c r="B36" s="58"/>
      <c r="C36" s="43"/>
      <c r="D36" s="44">
        <v>1051.8249459999965</v>
      </c>
      <c r="E36" s="45">
        <v>1937.9810089999967</v>
      </c>
      <c r="F36" s="45">
        <f t="shared" si="0"/>
        <v>1029.6480415263079</v>
      </c>
      <c r="G36" s="45">
        <v>703.60999508630812</v>
      </c>
      <c r="H36" s="45">
        <v>137.28760924999992</v>
      </c>
      <c r="I36" s="45">
        <v>188.75043718999993</v>
      </c>
      <c r="J36" s="46">
        <f t="shared" si="1"/>
        <v>0.36306341074486209</v>
      </c>
      <c r="K36" s="46">
        <f t="shared" si="2"/>
        <v>0.43390394458520182</v>
      </c>
      <c r="L36" s="47">
        <f t="shared" si="3"/>
        <v>0.53129934542424073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61</v>
      </c>
      <c r="B1" s="51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964</v>
      </c>
      <c r="N2" s="72" t="s">
        <v>1021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8533.6599669999978</v>
      </c>
      <c r="E6" s="14">
        <f ca="1">SUM(E7:OFFSET(E7,50,0))</f>
        <v>10618.903024999994</v>
      </c>
      <c r="F6" s="14">
        <f ca="1">SUM(F7:OFFSET(F7,50,0))</f>
        <v>8041.5564715084429</v>
      </c>
      <c r="G6" s="14">
        <f ca="1">SUM(G7:OFFSET(G7,50,0))</f>
        <v>5671.4118672484428</v>
      </c>
      <c r="H6" s="14">
        <f ca="1">SUM(H7:OFFSET(H7,50,0))</f>
        <v>1469.6299445099999</v>
      </c>
      <c r="I6" s="14">
        <f ca="1">SUM(I7:OFFSET(I7,50,0))</f>
        <v>900.51465974999985</v>
      </c>
      <c r="J6" s="15">
        <f ca="1">IFERROR(G6/E6,0)</f>
        <v>0.53408641682632241</v>
      </c>
      <c r="K6" s="15">
        <f ca="1">IFERROR(SUM(G6,H6)/E6,0)</f>
        <v>0.67248394631218955</v>
      </c>
      <c r="L6" s="16">
        <f ca="1">IFERROR(SUM(G6,H6,I6)/E6,0)</f>
        <v>0.75728692997537261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392.94763499999982</v>
      </c>
      <c r="E7" s="21">
        <v>344.11976799999962</v>
      </c>
      <c r="F7" s="21">
        <f t="shared" ref="F7:F31" si="0">SUM(G7,H7,I7)</f>
        <v>303.42288219195478</v>
      </c>
      <c r="G7" s="21">
        <v>193.87575506195481</v>
      </c>
      <c r="H7" s="21">
        <v>86.098650610000007</v>
      </c>
      <c r="I7" s="21">
        <v>23.44847652</v>
      </c>
      <c r="J7" s="22">
        <f t="shared" ref="J7:J31" si="1">IFERROR(G7/E7,0)</f>
        <v>0.56339615764809836</v>
      </c>
      <c r="K7" s="22">
        <f t="shared" ref="K7:K31" si="2">IFERROR(SUM(G7,H7)/E7,0)</f>
        <v>0.81359582246363449</v>
      </c>
      <c r="L7" s="23">
        <f t="shared" ref="L7:L31" si="3">IFERROR(SUM(G7,H7,I7)/E7,0)</f>
        <v>0.88173627442395319</v>
      </c>
      <c r="M7" s="4"/>
      <c r="N7" t="s">
        <v>266</v>
      </c>
      <c r="O7" s="5">
        <v>269.6416063146429</v>
      </c>
      <c r="P7" s="71">
        <v>0.91635733299234012</v>
      </c>
    </row>
    <row r="8" spans="1:16" x14ac:dyDescent="0.25">
      <c r="A8" s="17"/>
      <c r="B8" s="55">
        <v>2</v>
      </c>
      <c r="C8" s="19" t="s">
        <v>251</v>
      </c>
      <c r="D8" s="20">
        <v>213.27397000000002</v>
      </c>
      <c r="E8" s="21">
        <v>271.84996099999961</v>
      </c>
      <c r="F8" s="21">
        <f t="shared" si="0"/>
        <v>188.15513977720192</v>
      </c>
      <c r="G8" s="21">
        <v>138.31884848720193</v>
      </c>
      <c r="H8" s="21">
        <v>21.327425969999997</v>
      </c>
      <c r="I8" s="21">
        <v>28.508865319999988</v>
      </c>
      <c r="J8" s="22">
        <f t="shared" si="1"/>
        <v>0.50880584267290785</v>
      </c>
      <c r="K8" s="22">
        <f t="shared" si="2"/>
        <v>0.58725877270661875</v>
      </c>
      <c r="L8" s="23">
        <f t="shared" si="3"/>
        <v>0.69212862523530838</v>
      </c>
      <c r="M8" s="4"/>
      <c r="N8" t="s">
        <v>250</v>
      </c>
      <c r="O8" s="5">
        <v>303.42288219195478</v>
      </c>
      <c r="P8" s="71">
        <v>0.88173627442395319</v>
      </c>
    </row>
    <row r="9" spans="1:16" x14ac:dyDescent="0.25">
      <c r="A9" s="17"/>
      <c r="B9" s="55">
        <v>3</v>
      </c>
      <c r="C9" s="19" t="s">
        <v>252</v>
      </c>
      <c r="D9" s="20">
        <v>202.23443300000008</v>
      </c>
      <c r="E9" s="21">
        <v>286.55507700000004</v>
      </c>
      <c r="F9" s="21">
        <f t="shared" si="0"/>
        <v>189.715548340032</v>
      </c>
      <c r="G9" s="21">
        <v>140.53541252003197</v>
      </c>
      <c r="H9" s="21">
        <v>22.506711060000004</v>
      </c>
      <c r="I9" s="21">
        <v>26.673424760000007</v>
      </c>
      <c r="J9" s="22">
        <f t="shared" si="1"/>
        <v>0.49043071925761744</v>
      </c>
      <c r="K9" s="22">
        <f t="shared" si="2"/>
        <v>0.56897307591598512</v>
      </c>
      <c r="L9" s="23">
        <f t="shared" si="3"/>
        <v>0.66205614057234785</v>
      </c>
      <c r="M9" s="4"/>
      <c r="N9" t="s">
        <v>254</v>
      </c>
      <c r="O9" s="5">
        <v>532.96635746186121</v>
      </c>
      <c r="P9" s="71">
        <v>0.86284612824745777</v>
      </c>
    </row>
    <row r="10" spans="1:16" x14ac:dyDescent="0.25">
      <c r="A10" s="17"/>
      <c r="B10" s="55">
        <v>4</v>
      </c>
      <c r="C10" s="19" t="s">
        <v>253</v>
      </c>
      <c r="D10" s="20">
        <v>608.60581599999966</v>
      </c>
      <c r="E10" s="21">
        <v>547.97924899999975</v>
      </c>
      <c r="F10" s="21">
        <f t="shared" si="0"/>
        <v>387.29894841810943</v>
      </c>
      <c r="G10" s="21">
        <v>289.44650587810941</v>
      </c>
      <c r="H10" s="21">
        <v>31.410279139999982</v>
      </c>
      <c r="I10" s="21">
        <v>66.442163400000027</v>
      </c>
      <c r="J10" s="22">
        <f t="shared" si="1"/>
        <v>0.52820705602687801</v>
      </c>
      <c r="K10" s="22">
        <f t="shared" si="2"/>
        <v>0.58552725418642548</v>
      </c>
      <c r="L10" s="23">
        <f t="shared" si="3"/>
        <v>0.70677666923498705</v>
      </c>
      <c r="M10" s="4"/>
      <c r="N10" t="s">
        <v>270</v>
      </c>
      <c r="O10" s="5">
        <v>605.28799039771798</v>
      </c>
      <c r="P10" s="71">
        <v>0.8472768994265808</v>
      </c>
    </row>
    <row r="11" spans="1:16" x14ac:dyDescent="0.25">
      <c r="A11" s="17"/>
      <c r="B11" s="55">
        <v>5</v>
      </c>
      <c r="C11" s="19" t="s">
        <v>254</v>
      </c>
      <c r="D11" s="20">
        <v>468.24198100000012</v>
      </c>
      <c r="E11" s="21">
        <v>617.68412700000022</v>
      </c>
      <c r="F11" s="21">
        <f t="shared" si="0"/>
        <v>532.96635746186121</v>
      </c>
      <c r="G11" s="21">
        <v>390.06038249186122</v>
      </c>
      <c r="H11" s="21">
        <v>76.736960049999979</v>
      </c>
      <c r="I11" s="21">
        <v>66.169014919999995</v>
      </c>
      <c r="J11" s="22">
        <f t="shared" si="1"/>
        <v>0.63148843468963078</v>
      </c>
      <c r="K11" s="22">
        <f t="shared" si="2"/>
        <v>0.75572177127009299</v>
      </c>
      <c r="L11" s="23">
        <f t="shared" si="3"/>
        <v>0.86284612824745777</v>
      </c>
      <c r="M11" s="4"/>
      <c r="N11" t="s">
        <v>258</v>
      </c>
      <c r="O11" s="5">
        <v>382.25019639925904</v>
      </c>
      <c r="P11" s="71">
        <v>0.84724758381683374</v>
      </c>
    </row>
    <row r="12" spans="1:16" x14ac:dyDescent="0.25">
      <c r="A12" s="17"/>
      <c r="B12" s="55">
        <v>6</v>
      </c>
      <c r="C12" s="19" t="s">
        <v>255</v>
      </c>
      <c r="D12" s="20">
        <v>897.44205599999952</v>
      </c>
      <c r="E12" s="21">
        <v>811.85595199999921</v>
      </c>
      <c r="F12" s="21">
        <f t="shared" si="0"/>
        <v>564.58564652429664</v>
      </c>
      <c r="G12" s="21">
        <v>421.46076806429664</v>
      </c>
      <c r="H12" s="21">
        <v>99.342633570000004</v>
      </c>
      <c r="I12" s="21">
        <v>43.782244889999987</v>
      </c>
      <c r="J12" s="22">
        <f t="shared" si="1"/>
        <v>0.51913244834386219</v>
      </c>
      <c r="K12" s="22">
        <f t="shared" si="2"/>
        <v>0.64149730053872556</v>
      </c>
      <c r="L12" s="23">
        <f t="shared" si="3"/>
        <v>0.69542588821754081</v>
      </c>
      <c r="M12" s="4"/>
      <c r="N12" t="s">
        <v>257</v>
      </c>
      <c r="O12" s="5">
        <v>918.18940347157911</v>
      </c>
      <c r="P12" s="71">
        <v>0.83287729567522517</v>
      </c>
    </row>
    <row r="13" spans="1:16" x14ac:dyDescent="0.25">
      <c r="A13" s="17"/>
      <c r="B13" s="55">
        <v>7</v>
      </c>
      <c r="C13" s="19" t="s">
        <v>256</v>
      </c>
      <c r="D13" s="20">
        <v>117.76320400000002</v>
      </c>
      <c r="E13" s="21">
        <v>54.186400999999996</v>
      </c>
      <c r="F13" s="21">
        <f t="shared" si="0"/>
        <v>34.931479801388342</v>
      </c>
      <c r="G13" s="21">
        <v>23.118146111388342</v>
      </c>
      <c r="H13" s="21">
        <v>3.2178795099999995</v>
      </c>
      <c r="I13" s="21">
        <v>8.5954541799999991</v>
      </c>
      <c r="J13" s="22">
        <f t="shared" si="1"/>
        <v>0.42664110708124614</v>
      </c>
      <c r="K13" s="22">
        <f t="shared" si="2"/>
        <v>0.48602647777600771</v>
      </c>
      <c r="L13" s="23">
        <f t="shared" si="3"/>
        <v>0.64465399356174891</v>
      </c>
      <c r="M13" s="4"/>
      <c r="N13" t="s">
        <v>264</v>
      </c>
      <c r="O13" s="5">
        <v>1372.9005118451448</v>
      </c>
      <c r="P13" s="71">
        <v>0.82419204017076952</v>
      </c>
    </row>
    <row r="14" spans="1:16" x14ac:dyDescent="0.25">
      <c r="A14" s="17"/>
      <c r="B14" s="55">
        <v>8</v>
      </c>
      <c r="C14" s="19" t="s">
        <v>257</v>
      </c>
      <c r="D14" s="20">
        <v>844.81578899999886</v>
      </c>
      <c r="E14" s="21">
        <v>1102.430584</v>
      </c>
      <c r="F14" s="21">
        <f t="shared" si="0"/>
        <v>918.18940347157911</v>
      </c>
      <c r="G14" s="21">
        <v>733.76048770157911</v>
      </c>
      <c r="H14" s="21">
        <v>130.61438190999999</v>
      </c>
      <c r="I14" s="21">
        <v>53.814533859999997</v>
      </c>
      <c r="J14" s="22">
        <f t="shared" si="1"/>
        <v>0.66558429923019913</v>
      </c>
      <c r="K14" s="22">
        <f t="shared" si="2"/>
        <v>0.78406285362233674</v>
      </c>
      <c r="L14" s="23">
        <f t="shared" si="3"/>
        <v>0.83287729567522517</v>
      </c>
      <c r="M14" s="4"/>
      <c r="N14" t="s">
        <v>269</v>
      </c>
      <c r="O14" s="5">
        <v>495.06087693739181</v>
      </c>
      <c r="P14" s="71">
        <v>0.80744390415067713</v>
      </c>
    </row>
    <row r="15" spans="1:16" x14ac:dyDescent="0.25">
      <c r="A15" s="17"/>
      <c r="B15" s="55">
        <v>9</v>
      </c>
      <c r="C15" s="19" t="s">
        <v>258</v>
      </c>
      <c r="D15" s="20">
        <v>360.33294599999988</v>
      </c>
      <c r="E15" s="21">
        <v>451.16705400000012</v>
      </c>
      <c r="F15" s="21">
        <f t="shared" si="0"/>
        <v>382.25019639925904</v>
      </c>
      <c r="G15" s="21">
        <v>312.04965099925903</v>
      </c>
      <c r="H15" s="21">
        <v>34.002313860000001</v>
      </c>
      <c r="I15" s="21">
        <v>36.198231539999988</v>
      </c>
      <c r="J15" s="22">
        <f t="shared" si="1"/>
        <v>0.69164990713009589</v>
      </c>
      <c r="K15" s="22">
        <f t="shared" si="2"/>
        <v>0.76701514836067564</v>
      </c>
      <c r="L15" s="23">
        <f t="shared" si="3"/>
        <v>0.84724758381683374</v>
      </c>
      <c r="M15" s="4"/>
      <c r="N15" t="s">
        <v>260</v>
      </c>
      <c r="O15" s="5">
        <v>66.136849390066615</v>
      </c>
      <c r="P15" s="71">
        <v>0.77878017303222102</v>
      </c>
    </row>
    <row r="16" spans="1:16" x14ac:dyDescent="0.25">
      <c r="A16" s="17"/>
      <c r="B16" s="55">
        <v>10</v>
      </c>
      <c r="C16" s="19" t="s">
        <v>259</v>
      </c>
      <c r="D16" s="20">
        <v>200.71596600000001</v>
      </c>
      <c r="E16" s="21">
        <v>364.05541899999997</v>
      </c>
      <c r="F16" s="21">
        <f t="shared" si="0"/>
        <v>268.65204450858505</v>
      </c>
      <c r="G16" s="21">
        <v>191.50967439858505</v>
      </c>
      <c r="H16" s="21">
        <v>53.527692819999999</v>
      </c>
      <c r="I16" s="21">
        <v>23.614677290000003</v>
      </c>
      <c r="J16" s="22">
        <f t="shared" si="1"/>
        <v>0.52604538870656137</v>
      </c>
      <c r="K16" s="22">
        <f t="shared" si="2"/>
        <v>0.67307710428171119</v>
      </c>
      <c r="L16" s="23">
        <f t="shared" si="3"/>
        <v>0.73794271555283475</v>
      </c>
      <c r="M16" s="4"/>
      <c r="N16" t="s">
        <v>259</v>
      </c>
      <c r="O16" s="5">
        <v>268.65204450858505</v>
      </c>
      <c r="P16" s="71">
        <v>0.73794271555283475</v>
      </c>
    </row>
    <row r="17" spans="1:16" x14ac:dyDescent="0.25">
      <c r="A17" s="17"/>
      <c r="B17" s="55">
        <v>11</v>
      </c>
      <c r="C17" s="19" t="s">
        <v>260</v>
      </c>
      <c r="D17" s="20">
        <v>62.982686999999977</v>
      </c>
      <c r="E17" s="21">
        <v>84.923643000000069</v>
      </c>
      <c r="F17" s="21">
        <f t="shared" si="0"/>
        <v>66.136849390066615</v>
      </c>
      <c r="G17" s="21">
        <v>46.423237750066619</v>
      </c>
      <c r="H17" s="21">
        <v>13.68430283</v>
      </c>
      <c r="I17" s="21">
        <v>6.0293088100000007</v>
      </c>
      <c r="J17" s="22">
        <f t="shared" si="1"/>
        <v>0.54664680070385796</v>
      </c>
      <c r="K17" s="22">
        <f t="shared" si="2"/>
        <v>0.70778335051013497</v>
      </c>
      <c r="L17" s="23">
        <f t="shared" si="3"/>
        <v>0.77878017303222102</v>
      </c>
      <c r="M17" s="4"/>
      <c r="N17" t="s">
        <v>271</v>
      </c>
      <c r="O17" s="5">
        <v>399.97274227621034</v>
      </c>
      <c r="P17" s="71">
        <v>0.72827526600348014</v>
      </c>
    </row>
    <row r="18" spans="1:16" x14ac:dyDescent="0.25">
      <c r="A18" s="17"/>
      <c r="B18" s="55">
        <v>12</v>
      </c>
      <c r="C18" s="19" t="s">
        <v>261</v>
      </c>
      <c r="D18" s="20">
        <v>363.16075499999988</v>
      </c>
      <c r="E18" s="21">
        <v>375.57499499999994</v>
      </c>
      <c r="F18" s="21">
        <f t="shared" si="0"/>
        <v>257.68037893266074</v>
      </c>
      <c r="G18" s="21">
        <v>180.85960506266076</v>
      </c>
      <c r="H18" s="21">
        <v>37.420069019999993</v>
      </c>
      <c r="I18" s="21">
        <v>39.400704849999975</v>
      </c>
      <c r="J18" s="22">
        <f t="shared" si="1"/>
        <v>0.48155390393511366</v>
      </c>
      <c r="K18" s="22">
        <f t="shared" si="2"/>
        <v>0.58118798372788583</v>
      </c>
      <c r="L18" s="23">
        <f t="shared" si="3"/>
        <v>0.68609567293653506</v>
      </c>
      <c r="M18" s="4"/>
      <c r="N18" t="s">
        <v>253</v>
      </c>
      <c r="O18" s="5">
        <v>387.29894841810943</v>
      </c>
      <c r="P18" s="71">
        <v>0.70677666923498705</v>
      </c>
    </row>
    <row r="19" spans="1:16" x14ac:dyDescent="0.25">
      <c r="A19" s="17"/>
      <c r="B19" s="55">
        <v>13</v>
      </c>
      <c r="C19" s="19" t="s">
        <v>262</v>
      </c>
      <c r="D19" s="20">
        <v>330.26508499999966</v>
      </c>
      <c r="E19" s="21">
        <v>380.384837</v>
      </c>
      <c r="F19" s="21">
        <f t="shared" si="0"/>
        <v>256.99981053998164</v>
      </c>
      <c r="G19" s="21">
        <v>220.97959688998162</v>
      </c>
      <c r="H19" s="21">
        <v>13.836164299999997</v>
      </c>
      <c r="I19" s="21">
        <v>22.184049349999999</v>
      </c>
      <c r="J19" s="22">
        <f t="shared" si="1"/>
        <v>0.58093692333477953</v>
      </c>
      <c r="K19" s="22">
        <f t="shared" si="2"/>
        <v>0.6173110448931528</v>
      </c>
      <c r="L19" s="23">
        <f t="shared" si="3"/>
        <v>0.67563105976272564</v>
      </c>
      <c r="M19" s="4"/>
      <c r="N19" t="s">
        <v>255</v>
      </c>
      <c r="O19" s="5">
        <v>564.58564652429664</v>
      </c>
      <c r="P19" s="71">
        <v>0.69542588821754081</v>
      </c>
    </row>
    <row r="20" spans="1:16" x14ac:dyDescent="0.25">
      <c r="A20" s="17"/>
      <c r="B20" s="55">
        <v>14</v>
      </c>
      <c r="C20" s="19" t="s">
        <v>263</v>
      </c>
      <c r="D20" s="20">
        <v>132.63741099999999</v>
      </c>
      <c r="E20" s="21">
        <v>112.86598299999997</v>
      </c>
      <c r="F20" s="21">
        <f t="shared" si="0"/>
        <v>50.179445247768648</v>
      </c>
      <c r="G20" s="21">
        <v>38.897700847768647</v>
      </c>
      <c r="H20" s="21">
        <v>4.7124037299999992</v>
      </c>
      <c r="I20" s="21">
        <v>6.5693406699999999</v>
      </c>
      <c r="J20" s="22">
        <f t="shared" si="1"/>
        <v>0.34463617658624968</v>
      </c>
      <c r="K20" s="22">
        <f t="shared" si="2"/>
        <v>0.38638838220873561</v>
      </c>
      <c r="L20" s="23">
        <f t="shared" si="3"/>
        <v>0.44459317071440968</v>
      </c>
      <c r="M20" s="4"/>
      <c r="N20" t="s">
        <v>251</v>
      </c>
      <c r="O20" s="5">
        <v>188.15513977720192</v>
      </c>
      <c r="P20" s="71">
        <v>0.69212862523530838</v>
      </c>
    </row>
    <row r="21" spans="1:16" x14ac:dyDescent="0.25">
      <c r="A21" s="17"/>
      <c r="B21" s="55">
        <v>15</v>
      </c>
      <c r="C21" s="19" t="s">
        <v>264</v>
      </c>
      <c r="D21" s="20">
        <v>1064.8689159999997</v>
      </c>
      <c r="E21" s="21">
        <v>1665.7531799999972</v>
      </c>
      <c r="F21" s="21">
        <f t="shared" si="0"/>
        <v>1372.9005118451448</v>
      </c>
      <c r="G21" s="21">
        <v>884.95771503514504</v>
      </c>
      <c r="H21" s="21">
        <v>312.97149685999983</v>
      </c>
      <c r="I21" s="21">
        <v>174.97129994999992</v>
      </c>
      <c r="J21" s="22">
        <f t="shared" si="1"/>
        <v>0.5312658115622787</v>
      </c>
      <c r="K21" s="22">
        <f t="shared" si="2"/>
        <v>0.7191516884243</v>
      </c>
      <c r="L21" s="23">
        <f t="shared" si="3"/>
        <v>0.82419204017076952</v>
      </c>
      <c r="M21" s="4"/>
      <c r="N21" t="s">
        <v>261</v>
      </c>
      <c r="O21" s="5">
        <v>257.68037893266074</v>
      </c>
      <c r="P21" s="71">
        <v>0.68609567293653506</v>
      </c>
    </row>
    <row r="22" spans="1:16" x14ac:dyDescent="0.25">
      <c r="A22" s="17"/>
      <c r="B22" s="55">
        <v>16</v>
      </c>
      <c r="C22" s="19" t="s">
        <v>265</v>
      </c>
      <c r="D22" s="20">
        <v>90.818894999999983</v>
      </c>
      <c r="E22" s="21">
        <v>136.45781699999998</v>
      </c>
      <c r="F22" s="21">
        <f t="shared" si="0"/>
        <v>81.157739695170989</v>
      </c>
      <c r="G22" s="21">
        <v>59.917273805170993</v>
      </c>
      <c r="H22" s="21">
        <v>12.592448140000002</v>
      </c>
      <c r="I22" s="21">
        <v>8.6480177500000011</v>
      </c>
      <c r="J22" s="22">
        <f t="shared" si="1"/>
        <v>0.4390900801613366</v>
      </c>
      <c r="K22" s="22">
        <f t="shared" si="2"/>
        <v>0.53137096532308592</v>
      </c>
      <c r="L22" s="23">
        <f t="shared" si="3"/>
        <v>0.59474599168746045</v>
      </c>
      <c r="M22" s="4"/>
      <c r="N22" t="s">
        <v>262</v>
      </c>
      <c r="O22" s="5">
        <v>256.99981053998164</v>
      </c>
      <c r="P22" s="71">
        <v>0.67563105976272564</v>
      </c>
    </row>
    <row r="23" spans="1:16" x14ac:dyDescent="0.25">
      <c r="A23" s="17"/>
      <c r="B23" s="55">
        <v>17</v>
      </c>
      <c r="C23" s="19" t="s">
        <v>266</v>
      </c>
      <c r="D23" s="20">
        <v>224.37277000000006</v>
      </c>
      <c r="E23" s="21">
        <v>294.25377700000013</v>
      </c>
      <c r="F23" s="21">
        <f t="shared" si="0"/>
        <v>269.6416063146429</v>
      </c>
      <c r="G23" s="21">
        <v>151.77712050464288</v>
      </c>
      <c r="H23" s="21">
        <v>115.99181111</v>
      </c>
      <c r="I23" s="21">
        <v>1.8726746999999997</v>
      </c>
      <c r="J23" s="22">
        <f t="shared" si="1"/>
        <v>0.5158034743072909</v>
      </c>
      <c r="K23" s="22">
        <f t="shared" si="2"/>
        <v>0.90999318460623457</v>
      </c>
      <c r="L23" s="23">
        <f t="shared" si="3"/>
        <v>0.91635733299234012</v>
      </c>
      <c r="M23" s="4"/>
      <c r="N23" t="s">
        <v>252</v>
      </c>
      <c r="O23" s="5">
        <v>189.715548340032</v>
      </c>
      <c r="P23" s="71">
        <v>0.66205614057234785</v>
      </c>
    </row>
    <row r="24" spans="1:16" x14ac:dyDescent="0.25">
      <c r="A24" s="17"/>
      <c r="B24" s="55">
        <v>18</v>
      </c>
      <c r="C24" s="19" t="s">
        <v>267</v>
      </c>
      <c r="D24" s="20">
        <v>31.299949000000002</v>
      </c>
      <c r="E24" s="21">
        <v>71.503524999999982</v>
      </c>
      <c r="F24" s="21">
        <f t="shared" si="0"/>
        <v>28.319621561093811</v>
      </c>
      <c r="G24" s="21">
        <v>17.912169391093812</v>
      </c>
      <c r="H24" s="21">
        <v>4.5433242700000012</v>
      </c>
      <c r="I24" s="21">
        <v>5.8641279000000006</v>
      </c>
      <c r="J24" s="22">
        <f t="shared" si="1"/>
        <v>0.25050750142868922</v>
      </c>
      <c r="K24" s="22">
        <f t="shared" si="2"/>
        <v>0.31404736565216634</v>
      </c>
      <c r="L24" s="23">
        <f t="shared" si="3"/>
        <v>0.39605909724162297</v>
      </c>
      <c r="M24" s="4"/>
      <c r="N24" t="s">
        <v>272</v>
      </c>
      <c r="O24" s="5">
        <v>102.03183828018277</v>
      </c>
      <c r="P24" s="71">
        <v>0.66073341564355004</v>
      </c>
    </row>
    <row r="25" spans="1:16" x14ac:dyDescent="0.25">
      <c r="A25" s="17"/>
      <c r="B25" s="55">
        <v>19</v>
      </c>
      <c r="C25" s="19" t="s">
        <v>268</v>
      </c>
      <c r="D25" s="20">
        <v>76.141454999999979</v>
      </c>
      <c r="E25" s="21">
        <v>239.85402199999999</v>
      </c>
      <c r="F25" s="21">
        <f t="shared" si="0"/>
        <v>119.77657707022827</v>
      </c>
      <c r="G25" s="21">
        <v>54.187768720228291</v>
      </c>
      <c r="H25" s="21">
        <v>12.084868619999998</v>
      </c>
      <c r="I25" s="21">
        <v>53.503939729999985</v>
      </c>
      <c r="J25" s="22">
        <f t="shared" si="1"/>
        <v>0.2259197834932628</v>
      </c>
      <c r="K25" s="22">
        <f t="shared" si="2"/>
        <v>0.27630404855261625</v>
      </c>
      <c r="L25" s="23">
        <f t="shared" si="3"/>
        <v>0.49937281047648341</v>
      </c>
      <c r="M25" s="4"/>
      <c r="N25" t="s">
        <v>256</v>
      </c>
      <c r="O25" s="5">
        <v>34.931479801388342</v>
      </c>
      <c r="P25" s="71">
        <v>0.64465399356174891</v>
      </c>
    </row>
    <row r="26" spans="1:16" x14ac:dyDescent="0.25">
      <c r="A26" s="17"/>
      <c r="B26" s="55">
        <v>20</v>
      </c>
      <c r="C26" s="19" t="s">
        <v>269</v>
      </c>
      <c r="D26" s="20">
        <v>248.928775</v>
      </c>
      <c r="E26" s="21">
        <v>613.12107800000001</v>
      </c>
      <c r="F26" s="21">
        <f t="shared" si="0"/>
        <v>495.06087693739181</v>
      </c>
      <c r="G26" s="21">
        <v>310.47395557739185</v>
      </c>
      <c r="H26" s="21">
        <v>136.65656784000001</v>
      </c>
      <c r="I26" s="21">
        <v>47.930353519999997</v>
      </c>
      <c r="J26" s="22">
        <f t="shared" si="1"/>
        <v>0.50638277938536613</v>
      </c>
      <c r="K26" s="22">
        <f t="shared" si="2"/>
        <v>0.72926953494394764</v>
      </c>
      <c r="L26" s="23">
        <f t="shared" si="3"/>
        <v>0.80744390415067713</v>
      </c>
      <c r="M26" s="4"/>
      <c r="N26" t="s">
        <v>265</v>
      </c>
      <c r="O26" s="5">
        <v>81.157739695170989</v>
      </c>
      <c r="P26" s="71">
        <v>0.59474599168746045</v>
      </c>
    </row>
    <row r="27" spans="1:16" x14ac:dyDescent="0.25">
      <c r="A27" s="17"/>
      <c r="B27" s="55">
        <v>21</v>
      </c>
      <c r="C27" s="19" t="s">
        <v>270</v>
      </c>
      <c r="D27" s="20">
        <v>920.2514689999997</v>
      </c>
      <c r="E27" s="21">
        <v>714.39217899999892</v>
      </c>
      <c r="F27" s="21">
        <f t="shared" si="0"/>
        <v>605.28799039771798</v>
      </c>
      <c r="G27" s="21">
        <v>384.3335165877179</v>
      </c>
      <c r="H27" s="21">
        <v>154.86486899999994</v>
      </c>
      <c r="I27" s="21">
        <v>66.08960481000004</v>
      </c>
      <c r="J27" s="22">
        <f t="shared" si="1"/>
        <v>0.53798673597701641</v>
      </c>
      <c r="K27" s="22">
        <f t="shared" si="2"/>
        <v>0.75476524161068492</v>
      </c>
      <c r="L27" s="23">
        <f t="shared" si="3"/>
        <v>0.8472768994265808</v>
      </c>
      <c r="M27" s="4"/>
      <c r="N27" t="s">
        <v>273</v>
      </c>
      <c r="O27" s="5">
        <v>38.88210316147071</v>
      </c>
      <c r="P27" s="71">
        <v>0.53286644206451927</v>
      </c>
    </row>
    <row r="28" spans="1:16" x14ac:dyDescent="0.25">
      <c r="A28" s="17"/>
      <c r="B28" s="55">
        <v>22</v>
      </c>
      <c r="C28" s="19" t="s">
        <v>271</v>
      </c>
      <c r="D28" s="20">
        <v>244.40264799999989</v>
      </c>
      <c r="E28" s="21">
        <v>549.20544600000051</v>
      </c>
      <c r="F28" s="21">
        <f t="shared" si="0"/>
        <v>399.97274227621034</v>
      </c>
      <c r="G28" s="21">
        <v>314.57158303621031</v>
      </c>
      <c r="H28" s="21">
        <v>50.589198440000011</v>
      </c>
      <c r="I28" s="21">
        <v>34.811960800000016</v>
      </c>
      <c r="J28" s="22">
        <f t="shared" si="1"/>
        <v>0.57277578969275189</v>
      </c>
      <c r="K28" s="22">
        <f t="shared" si="2"/>
        <v>0.66488922157594554</v>
      </c>
      <c r="L28" s="23">
        <f t="shared" si="3"/>
        <v>0.72827526600348014</v>
      </c>
      <c r="M28" s="4"/>
      <c r="N28" t="s">
        <v>268</v>
      </c>
      <c r="O28" s="5">
        <v>119.77657707022827</v>
      </c>
      <c r="P28" s="71">
        <v>0.49937281047648341</v>
      </c>
    </row>
    <row r="29" spans="1:16" x14ac:dyDescent="0.25">
      <c r="A29" s="17"/>
      <c r="B29" s="55">
        <v>23</v>
      </c>
      <c r="C29" s="19" t="s">
        <v>272</v>
      </c>
      <c r="D29" s="20">
        <v>85.581299000000016</v>
      </c>
      <c r="E29" s="21">
        <v>154.42209499999998</v>
      </c>
      <c r="F29" s="21">
        <f t="shared" si="0"/>
        <v>102.03183828018277</v>
      </c>
      <c r="G29" s="21">
        <v>66.958293490182768</v>
      </c>
      <c r="H29" s="21">
        <v>3.6099245300000007</v>
      </c>
      <c r="I29" s="21">
        <v>31.463620260000006</v>
      </c>
      <c r="J29" s="22">
        <f t="shared" si="1"/>
        <v>0.43360565397187995</v>
      </c>
      <c r="K29" s="22">
        <f t="shared" si="2"/>
        <v>0.45698264888960854</v>
      </c>
      <c r="L29" s="23">
        <f t="shared" si="3"/>
        <v>0.66073341564355004</v>
      </c>
      <c r="M29" s="4"/>
      <c r="N29" t="s">
        <v>263</v>
      </c>
      <c r="O29" s="5">
        <v>50.179445247768648</v>
      </c>
      <c r="P29" s="71">
        <v>0.44459317071440968</v>
      </c>
    </row>
    <row r="30" spans="1:16" x14ac:dyDescent="0.25">
      <c r="A30" s="17"/>
      <c r="B30" s="55">
        <v>24</v>
      </c>
      <c r="C30" s="19" t="s">
        <v>273</v>
      </c>
      <c r="D30" s="20">
        <v>67.111422000000019</v>
      </c>
      <c r="E30" s="21">
        <v>72.967820999999986</v>
      </c>
      <c r="F30" s="21">
        <f t="shared" si="0"/>
        <v>38.88210316147071</v>
      </c>
      <c r="G30" s="21">
        <v>25.111425431470707</v>
      </c>
      <c r="H30" s="21">
        <v>12.79318512</v>
      </c>
      <c r="I30" s="21">
        <v>0.97749260999999987</v>
      </c>
      <c r="J30" s="22">
        <f t="shared" si="1"/>
        <v>0.34414383062734888</v>
      </c>
      <c r="K30" s="22">
        <f t="shared" si="2"/>
        <v>0.51947022717686364</v>
      </c>
      <c r="L30" s="23">
        <f t="shared" si="3"/>
        <v>0.53286644206451927</v>
      </c>
      <c r="M30" s="4"/>
      <c r="N30" t="s">
        <v>274</v>
      </c>
      <c r="O30" s="5">
        <v>127.3607329644415</v>
      </c>
      <c r="P30" s="71">
        <v>0.42264930251881061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284.46263500000009</v>
      </c>
      <c r="E31" s="28">
        <v>301.33903500000008</v>
      </c>
      <c r="F31" s="28">
        <f t="shared" si="0"/>
        <v>127.3607329644415</v>
      </c>
      <c r="G31" s="28">
        <v>79.915273404441507</v>
      </c>
      <c r="H31" s="28">
        <v>24.494382199999997</v>
      </c>
      <c r="I31" s="28">
        <v>22.951077360000003</v>
      </c>
      <c r="J31" s="29">
        <f t="shared" si="1"/>
        <v>0.26520053535195492</v>
      </c>
      <c r="K31" s="29">
        <f t="shared" si="2"/>
        <v>0.34648566391155222</v>
      </c>
      <c r="L31" s="30">
        <f t="shared" si="3"/>
        <v>0.42264930251881061</v>
      </c>
      <c r="M31" s="4"/>
      <c r="N31" t="s">
        <v>267</v>
      </c>
      <c r="O31" s="5">
        <v>28.319621561093811</v>
      </c>
      <c r="P31" s="71">
        <v>0.39605909724162297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49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8533.6599669999978</v>
      </c>
      <c r="E6" s="14">
        <v>10618.903024999994</v>
      </c>
      <c r="F6" s="14">
        <v>8041.5564715084429</v>
      </c>
      <c r="G6" s="14">
        <v>5671.4118672484428</v>
      </c>
      <c r="H6" s="14">
        <v>1469.6299445099999</v>
      </c>
      <c r="I6" s="14">
        <v>900.51465974999985</v>
      </c>
      <c r="J6" s="15">
        <v>0.53408641682632241</v>
      </c>
      <c r="K6" s="15">
        <v>0.67248394631218955</v>
      </c>
      <c r="L6" s="16">
        <v>0.75728692997537261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2300.023064</v>
      </c>
      <c r="E7" s="38">
        <f ca="1">SUM(E8:OFFSET(E6,MATCH("PROYECTOS",$A$8:$A$50,0),0))</f>
        <v>3001.4238530000007</v>
      </c>
      <c r="F7" s="38">
        <f ca="1">SUM(F8:OFFSET(F6,MATCH("PROYECTOS",$A$8:$A$50,0),0))</f>
        <v>2247.1435297411717</v>
      </c>
      <c r="G7" s="38">
        <f ca="1">SUM(G8:OFFSET(G6,MATCH("PROYECTOS",$A$8:$A$50,0),0))</f>
        <v>1568.2003294511719</v>
      </c>
      <c r="H7" s="38">
        <f ca="1">SUM(H8:OFFSET(H6,MATCH("PROYECTOS",$A$8:$A$50,0),0))</f>
        <v>398.8647385299999</v>
      </c>
      <c r="I7" s="38">
        <f ca="1">SUM(I8:OFFSET(I6,MATCH("PROYECTOS",$A$8:$A$50,0),0))</f>
        <v>280.07846175999993</v>
      </c>
      <c r="J7" s="39">
        <f ca="1">IFERROR(G7/E7,0)</f>
        <v>0.52248546231939719</v>
      </c>
      <c r="K7" s="39">
        <f ca="1">IFERROR(SUM(G7,H7)/E7,0)</f>
        <v>0.6553773023476972</v>
      </c>
      <c r="L7" s="40">
        <f ca="1">IFERROR(SUM(G7,H7,I7)/E7,0)</f>
        <v>0.74869250055939074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159.01878400000012</v>
      </c>
      <c r="E8" s="21">
        <v>180.25388400000014</v>
      </c>
      <c r="F8" s="21">
        <f t="shared" ref="F8:F19" si="0">SUM(G8,H8,I8)</f>
        <v>130.7304136193292</v>
      </c>
      <c r="G8" s="21">
        <v>100.8740027793292</v>
      </c>
      <c r="H8" s="21">
        <v>11.435208990000007</v>
      </c>
      <c r="I8" s="21">
        <v>18.421201849999996</v>
      </c>
      <c r="J8" s="22">
        <f t="shared" ref="J8:J20" si="1">IFERROR(G8/E8,0)</f>
        <v>0.55962179865888007</v>
      </c>
      <c r="K8" s="22">
        <f t="shared" ref="K8:K20" si="2">IFERROR(SUM(G8,H8)/E8,0)</f>
        <v>0.62306125824911007</v>
      </c>
      <c r="L8" s="23">
        <f t="shared" ref="L8:L20" si="3">IFERROR(SUM(G8,H8,I8)/E8,0)</f>
        <v>0.72525712466383851</v>
      </c>
      <c r="M8" s="4"/>
    </row>
    <row r="9" spans="1:13" ht="25.5" x14ac:dyDescent="0.25">
      <c r="A9" s="17"/>
      <c r="B9" s="19">
        <v>3000131</v>
      </c>
      <c r="C9" s="19" t="s">
        <v>967</v>
      </c>
      <c r="D9" s="20">
        <v>1649.5931290000001</v>
      </c>
      <c r="E9" s="21">
        <v>1714.1092650000005</v>
      </c>
      <c r="F9" s="21">
        <f t="shared" si="0"/>
        <v>1544.7643202563409</v>
      </c>
      <c r="G9" s="21">
        <v>1076.7068980963409</v>
      </c>
      <c r="H9" s="21">
        <v>290.5125432399999</v>
      </c>
      <c r="I9" s="21">
        <v>177.54487891999992</v>
      </c>
      <c r="J9" s="22">
        <f t="shared" si="1"/>
        <v>0.62814367793312209</v>
      </c>
      <c r="K9" s="22">
        <f t="shared" si="2"/>
        <v>0.79762677283956018</v>
      </c>
      <c r="L9" s="23">
        <f t="shared" si="3"/>
        <v>0.90120528008250422</v>
      </c>
      <c r="M9" s="4"/>
    </row>
    <row r="10" spans="1:13" ht="25.5" x14ac:dyDescent="0.25">
      <c r="A10" s="17"/>
      <c r="B10" s="19">
        <v>3000132</v>
      </c>
      <c r="C10" s="19" t="s">
        <v>968</v>
      </c>
      <c r="D10" s="20">
        <v>128.32744600000004</v>
      </c>
      <c r="E10" s="21">
        <v>504.81406900000064</v>
      </c>
      <c r="F10" s="21">
        <f t="shared" si="0"/>
        <v>168.63522029609302</v>
      </c>
      <c r="G10" s="21">
        <v>129.30023026609302</v>
      </c>
      <c r="H10" s="21">
        <v>15.855176500000006</v>
      </c>
      <c r="I10" s="21">
        <v>23.479813530000012</v>
      </c>
      <c r="J10" s="22">
        <f t="shared" si="1"/>
        <v>0.25613436353354263</v>
      </c>
      <c r="K10" s="22">
        <f t="shared" si="2"/>
        <v>0.28754231642876982</v>
      </c>
      <c r="L10" s="23">
        <f t="shared" si="3"/>
        <v>0.33405412141176438</v>
      </c>
      <c r="M10" s="4"/>
    </row>
    <row r="11" spans="1:13" ht="25.5" x14ac:dyDescent="0.25">
      <c r="A11" s="17"/>
      <c r="B11" s="19">
        <v>3000133</v>
      </c>
      <c r="C11" s="19" t="s">
        <v>969</v>
      </c>
      <c r="D11" s="20">
        <v>173.65909200000021</v>
      </c>
      <c r="E11" s="21">
        <v>367.66591999999969</v>
      </c>
      <c r="F11" s="21">
        <f t="shared" si="0"/>
        <v>242.55833738177577</v>
      </c>
      <c r="G11" s="21">
        <v>136.26443426177573</v>
      </c>
      <c r="H11" s="21">
        <v>66.486930149999992</v>
      </c>
      <c r="I11" s="21">
        <v>39.806972970000025</v>
      </c>
      <c r="J11" s="22">
        <f t="shared" si="1"/>
        <v>0.37062024748384581</v>
      </c>
      <c r="K11" s="22">
        <f t="shared" si="2"/>
        <v>0.55145542021348049</v>
      </c>
      <c r="L11" s="23">
        <f t="shared" si="3"/>
        <v>0.6597248322111986</v>
      </c>
      <c r="M11" s="4"/>
    </row>
    <row r="12" spans="1:13" ht="25.5" x14ac:dyDescent="0.25">
      <c r="A12" s="17"/>
      <c r="B12" s="19">
        <v>3000134</v>
      </c>
      <c r="C12" s="19" t="s">
        <v>970</v>
      </c>
      <c r="D12" s="20">
        <v>4.7273680000000002</v>
      </c>
      <c r="E12" s="21">
        <v>12.150398000000003</v>
      </c>
      <c r="F12" s="21">
        <f t="shared" si="0"/>
        <v>9.6525917216410679</v>
      </c>
      <c r="G12" s="21">
        <v>8.1370806116410677</v>
      </c>
      <c r="H12" s="21">
        <v>0.84701206000000007</v>
      </c>
      <c r="I12" s="21">
        <v>0.66849904999999987</v>
      </c>
      <c r="J12" s="22">
        <f t="shared" si="1"/>
        <v>0.66969663147174818</v>
      </c>
      <c r="K12" s="22">
        <f t="shared" si="2"/>
        <v>0.73940727469512246</v>
      </c>
      <c r="L12" s="23">
        <f t="shared" si="3"/>
        <v>0.79442597037900042</v>
      </c>
      <c r="M12" s="4"/>
    </row>
    <row r="13" spans="1:13" ht="25.5" x14ac:dyDescent="0.25">
      <c r="A13" s="17"/>
      <c r="B13" s="19">
        <v>3000143</v>
      </c>
      <c r="C13" s="19" t="s">
        <v>971</v>
      </c>
      <c r="D13" s="20">
        <v>7.312344999999997</v>
      </c>
      <c r="E13" s="21">
        <v>7.1759689999999994</v>
      </c>
      <c r="F13" s="21">
        <f t="shared" si="0"/>
        <v>5.7143054040432055</v>
      </c>
      <c r="G13" s="21">
        <v>5.1045276840432052</v>
      </c>
      <c r="H13" s="21">
        <v>0.28166265000000001</v>
      </c>
      <c r="I13" s="21">
        <v>0.32811507000000006</v>
      </c>
      <c r="J13" s="22">
        <f t="shared" si="1"/>
        <v>0.71133636224504393</v>
      </c>
      <c r="K13" s="22">
        <f t="shared" si="2"/>
        <v>0.75058717980013656</v>
      </c>
      <c r="L13" s="23">
        <f t="shared" si="3"/>
        <v>0.79631132799531412</v>
      </c>
      <c r="M13" s="4"/>
    </row>
    <row r="14" spans="1:13" ht="38.25" x14ac:dyDescent="0.25">
      <c r="A14" s="17"/>
      <c r="B14" s="19">
        <v>3000476</v>
      </c>
      <c r="C14" s="19" t="s">
        <v>972</v>
      </c>
      <c r="D14" s="20">
        <v>4.9111199999999995</v>
      </c>
      <c r="E14" s="21">
        <v>5.7530850000000022</v>
      </c>
      <c r="F14" s="21">
        <f t="shared" si="0"/>
        <v>3.7772039594414872</v>
      </c>
      <c r="G14" s="21">
        <v>2.7819731894414872</v>
      </c>
      <c r="H14" s="21">
        <v>0.50637597000000001</v>
      </c>
      <c r="I14" s="21">
        <v>0.48885479999999998</v>
      </c>
      <c r="J14" s="22">
        <f t="shared" si="1"/>
        <v>0.48356198273473905</v>
      </c>
      <c r="K14" s="22">
        <f t="shared" si="2"/>
        <v>0.57158014516411382</v>
      </c>
      <c r="L14" s="23">
        <f t="shared" si="3"/>
        <v>0.65655278158439967</v>
      </c>
      <c r="M14" s="4"/>
    </row>
    <row r="15" spans="1:13" ht="38.25" x14ac:dyDescent="0.25">
      <c r="A15" s="17"/>
      <c r="B15" s="19">
        <v>3000477</v>
      </c>
      <c r="C15" s="19" t="s">
        <v>973</v>
      </c>
      <c r="D15" s="20">
        <v>6.0959600000000007</v>
      </c>
      <c r="E15" s="21">
        <v>6.8114910000000011</v>
      </c>
      <c r="F15" s="21">
        <f t="shared" si="0"/>
        <v>4.0168113451429432</v>
      </c>
      <c r="G15" s="21">
        <v>2.9489005751429431</v>
      </c>
      <c r="H15" s="21">
        <v>0.53265205000000004</v>
      </c>
      <c r="I15" s="21">
        <v>0.53525871999999997</v>
      </c>
      <c r="J15" s="22">
        <f t="shared" si="1"/>
        <v>0.43293026081117081</v>
      </c>
      <c r="K15" s="22">
        <f t="shared" si="2"/>
        <v>0.51112929975873755</v>
      </c>
      <c r="L15" s="23">
        <f t="shared" si="3"/>
        <v>0.58971102584484703</v>
      </c>
      <c r="M15" s="4"/>
    </row>
    <row r="16" spans="1:13" ht="25.5" x14ac:dyDescent="0.25">
      <c r="A16" s="17"/>
      <c r="B16" s="19">
        <v>3000478</v>
      </c>
      <c r="C16" s="19" t="s">
        <v>974</v>
      </c>
      <c r="D16" s="20">
        <v>141.65922800000007</v>
      </c>
      <c r="E16" s="21">
        <v>170.54965800000002</v>
      </c>
      <c r="F16" s="21">
        <f t="shared" si="0"/>
        <v>120.07726911478156</v>
      </c>
      <c r="G16" s="21">
        <v>92.069726224781562</v>
      </c>
      <c r="H16" s="21">
        <v>11.224218929999996</v>
      </c>
      <c r="I16" s="21">
        <v>16.783323959999997</v>
      </c>
      <c r="J16" s="22">
        <f t="shared" si="1"/>
        <v>0.53984116593644271</v>
      </c>
      <c r="K16" s="22">
        <f t="shared" si="2"/>
        <v>0.60565319430181175</v>
      </c>
      <c r="L16" s="23">
        <f t="shared" si="3"/>
        <v>0.70406045091442837</v>
      </c>
      <c r="M16" s="4"/>
    </row>
    <row r="17" spans="1:13" ht="25.5" x14ac:dyDescent="0.25">
      <c r="A17" s="17"/>
      <c r="B17" s="19">
        <v>3000479</v>
      </c>
      <c r="C17" s="19" t="s">
        <v>975</v>
      </c>
      <c r="D17" s="20">
        <v>21.161913999999996</v>
      </c>
      <c r="E17" s="21">
        <v>25.798768999999997</v>
      </c>
      <c r="F17" s="21">
        <f t="shared" si="0"/>
        <v>15.085622156571633</v>
      </c>
      <c r="G17" s="21">
        <v>12.284747056571632</v>
      </c>
      <c r="H17" s="21">
        <v>1.0000940000000003</v>
      </c>
      <c r="I17" s="21">
        <v>1.8007811000000005</v>
      </c>
      <c r="J17" s="22">
        <f t="shared" si="1"/>
        <v>0.47617570654520897</v>
      </c>
      <c r="K17" s="22">
        <f t="shared" si="2"/>
        <v>0.51494088948862771</v>
      </c>
      <c r="L17" s="23">
        <f t="shared" si="3"/>
        <v>0.58474193697271504</v>
      </c>
      <c r="M17" s="4"/>
    </row>
    <row r="18" spans="1:13" ht="25.5" x14ac:dyDescent="0.25">
      <c r="A18" s="17"/>
      <c r="B18" s="19">
        <v>3000480</v>
      </c>
      <c r="C18" s="19" t="s">
        <v>976</v>
      </c>
      <c r="D18" s="20">
        <v>3.5016779999999996</v>
      </c>
      <c r="E18" s="21">
        <v>3.7074900000000004</v>
      </c>
      <c r="F18" s="21">
        <f t="shared" si="0"/>
        <v>1.6308795071637703</v>
      </c>
      <c r="G18" s="21">
        <v>1.2272537271637702</v>
      </c>
      <c r="H18" s="21">
        <v>0.18286399</v>
      </c>
      <c r="I18" s="21">
        <v>0.22076179000000001</v>
      </c>
      <c r="J18" s="22">
        <f t="shared" si="1"/>
        <v>0.33102010448140656</v>
      </c>
      <c r="K18" s="22">
        <f t="shared" si="2"/>
        <v>0.38034295902720439</v>
      </c>
      <c r="L18" s="23">
        <f t="shared" si="3"/>
        <v>0.43988776966728704</v>
      </c>
      <c r="M18" s="4"/>
    </row>
    <row r="19" spans="1:13" x14ac:dyDescent="0.25">
      <c r="A19" s="17"/>
      <c r="B19" s="19">
        <v>3000599</v>
      </c>
      <c r="C19" s="19" t="s">
        <v>977</v>
      </c>
      <c r="D19" s="20">
        <v>5.5E-2</v>
      </c>
      <c r="E19" s="21">
        <v>2.6338550000000001</v>
      </c>
      <c r="F19" s="21">
        <f t="shared" si="0"/>
        <v>0.50055497884750366</v>
      </c>
      <c r="G19" s="21">
        <v>0.50055497884750366</v>
      </c>
      <c r="H19" s="21">
        <v>0</v>
      </c>
      <c r="I19" s="21">
        <v>0</v>
      </c>
      <c r="J19" s="22">
        <f t="shared" si="1"/>
        <v>0.19004652072627523</v>
      </c>
      <c r="K19" s="22">
        <f t="shared" si="2"/>
        <v>0.19004652072627523</v>
      </c>
      <c r="L19" s="23">
        <f t="shared" si="3"/>
        <v>0.19004652072627523</v>
      </c>
      <c r="M19" s="4"/>
    </row>
    <row r="20" spans="1:13" ht="15.75" thickBot="1" x14ac:dyDescent="0.3">
      <c r="A20" s="41" t="s">
        <v>294</v>
      </c>
      <c r="B20" s="43"/>
      <c r="C20" s="43"/>
      <c r="D20" s="44">
        <f ca="1">OFFSET(D20,-MATCH("PROYECTOS",$A$8:$A$50,0)-1,0)-(OFFSET(D20,-MATCH("PROYECTOS",$A$8:$A$50,0),0))</f>
        <v>6233.6369029999978</v>
      </c>
      <c r="E20" s="45">
        <f t="shared" ref="E20:I20" ca="1" si="4">OFFSET(E20,-MATCH("PROYECTOS",$A$8:$A$50,0)-1,0)-(OFFSET(E20,-MATCH("PROYECTOS",$A$8:$A$50,0),0))</f>
        <v>7617.4791719999939</v>
      </c>
      <c r="F20" s="45">
        <f t="shared" ca="1" si="4"/>
        <v>5794.4129417672711</v>
      </c>
      <c r="G20" s="45">
        <f t="shared" ca="1" si="4"/>
        <v>4103.2115377972714</v>
      </c>
      <c r="H20" s="45">
        <f t="shared" ca="1" si="4"/>
        <v>1070.76520598</v>
      </c>
      <c r="I20" s="45">
        <f t="shared" ca="1" si="4"/>
        <v>620.43619798999998</v>
      </c>
      <c r="J20" s="46">
        <f t="shared" ca="1" si="1"/>
        <v>0.53865740163487175</v>
      </c>
      <c r="K20" s="46">
        <f t="shared" ca="1" si="2"/>
        <v>0.67922427182939404</v>
      </c>
      <c r="L20" s="47">
        <f t="shared" ca="1" si="3"/>
        <v>0.76067328980250171</v>
      </c>
      <c r="M20" s="4"/>
    </row>
    <row r="21" spans="1:13" ht="15.75" thickBot="1" x14ac:dyDescent="0.3"/>
    <row r="22" spans="1:13" ht="15.75" thickBot="1" x14ac:dyDescent="0.3">
      <c r="A22" s="87" t="s">
        <v>316</v>
      </c>
      <c r="B22" s="88"/>
      <c r="C22" s="88"/>
      <c r="D22" s="89"/>
    </row>
    <row r="23" spans="1:13" ht="15.75" thickBot="1" x14ac:dyDescent="0.3">
      <c r="A23" s="1" t="s">
        <v>1022</v>
      </c>
    </row>
    <row r="24" spans="1:13" ht="45" customHeight="1" x14ac:dyDescent="0.25">
      <c r="A24" s="80" t="s">
        <v>318</v>
      </c>
      <c r="B24" s="81"/>
      <c r="C24" s="81"/>
      <c r="D24" s="92" t="s">
        <v>319</v>
      </c>
    </row>
    <row r="25" spans="1:13" ht="15.75" thickBot="1" x14ac:dyDescent="0.3">
      <c r="A25" s="90"/>
      <c r="B25" s="91"/>
      <c r="C25" s="91"/>
      <c r="D25" s="93"/>
    </row>
    <row r="26" spans="1:13" ht="25.5" x14ac:dyDescent="0.25">
      <c r="A26" s="17"/>
      <c r="B26" s="19">
        <v>3000132</v>
      </c>
      <c r="C26" s="19" t="s">
        <v>968</v>
      </c>
      <c r="D26" s="23">
        <v>0.33405412141176438</v>
      </c>
    </row>
    <row r="27" spans="1:13" ht="25.5" x14ac:dyDescent="0.25">
      <c r="A27" s="17"/>
      <c r="B27" s="19">
        <v>3000133</v>
      </c>
      <c r="C27" s="19" t="s">
        <v>969</v>
      </c>
      <c r="D27" s="23">
        <v>0.6597248322111986</v>
      </c>
    </row>
    <row r="28" spans="1:13" ht="38.25" x14ac:dyDescent="0.25">
      <c r="A28" s="17"/>
      <c r="B28" s="19">
        <v>3000476</v>
      </c>
      <c r="C28" s="19" t="s">
        <v>972</v>
      </c>
      <c r="D28" s="23">
        <v>0.65655278158439967</v>
      </c>
    </row>
    <row r="29" spans="1:13" ht="38.25" x14ac:dyDescent="0.25">
      <c r="A29" s="17"/>
      <c r="B29" s="19">
        <v>3000477</v>
      </c>
      <c r="C29" s="19" t="s">
        <v>973</v>
      </c>
      <c r="D29" s="23">
        <v>0.58971102584484703</v>
      </c>
    </row>
    <row r="30" spans="1:13" ht="25.5" x14ac:dyDescent="0.25">
      <c r="A30" s="17"/>
      <c r="B30" s="19">
        <v>3000479</v>
      </c>
      <c r="C30" s="19" t="s">
        <v>975</v>
      </c>
      <c r="D30" s="23">
        <v>0.58474193697271504</v>
      </c>
    </row>
    <row r="31" spans="1:13" ht="25.5" x14ac:dyDescent="0.25">
      <c r="A31" s="17"/>
      <c r="B31" s="19">
        <v>3000480</v>
      </c>
      <c r="C31" s="19" t="s">
        <v>976</v>
      </c>
      <c r="D31" s="23">
        <v>0.43988776966728704</v>
      </c>
    </row>
    <row r="32" spans="1:13" ht="15.75" thickBot="1" x14ac:dyDescent="0.3">
      <c r="A32" s="24"/>
      <c r="B32" s="26">
        <v>3000599</v>
      </c>
      <c r="C32" s="26" t="s">
        <v>977</v>
      </c>
      <c r="D32" s="30">
        <v>0.19004652072627523</v>
      </c>
    </row>
  </sheetData>
  <mergeCells count="10">
    <mergeCell ref="A22:D22"/>
    <mergeCell ref="A24:C25"/>
    <mergeCell ref="D24:D2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8" max="8" width="12.140625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61</v>
      </c>
      <c r="B1" s="49" t="s">
        <v>38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966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8533.6599669999978</v>
      </c>
      <c r="I6" s="14">
        <v>10618.903024999994</v>
      </c>
      <c r="J6" s="14">
        <v>8041.5564715084429</v>
      </c>
      <c r="K6" s="14">
        <v>5671.4118672484428</v>
      </c>
      <c r="L6" s="14">
        <v>1469.6299445099999</v>
      </c>
      <c r="M6" s="14">
        <v>900.51465974999985</v>
      </c>
      <c r="N6" s="15">
        <v>0.53408641682632241</v>
      </c>
      <c r="O6" s="15">
        <v>0.67248394631218955</v>
      </c>
      <c r="P6" s="16">
        <v>0.75728692997537261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SUM(H8:OFFSET(H6,MATCH("PROYECTOS",$A$8:$A$54,0),0))</f>
        <v>2300.0230639999991</v>
      </c>
      <c r="I7" s="13">
        <f ca="1">SUM(I8:OFFSET(I6,MATCH("PROYECTOS",$A$8:$A$54,0),0))</f>
        <v>3001.4238530000007</v>
      </c>
      <c r="J7" s="13">
        <f ca="1">SUM(J8:OFFSET(J6,MATCH("PROYECTOS",$A$8:$A$54,0),0))</f>
        <v>2247.1435297411722</v>
      </c>
      <c r="K7" s="13">
        <f ca="1">SUM(K8:OFFSET(K6,MATCH("PROYECTOS",$A$8:$A$54,0),0))</f>
        <v>1568.2003294511719</v>
      </c>
      <c r="L7" s="13">
        <f ca="1">SUM(L8:OFFSET(L6,MATCH("PROYECTOS",$A$8:$A$54,0),0))</f>
        <v>398.86473853000012</v>
      </c>
      <c r="M7" s="13">
        <f ca="1">SUM(M8:OFFSET(M6,MATCH("PROYECTOS",$A$8:$A$54,0),0))</f>
        <v>280.07846176000004</v>
      </c>
      <c r="N7" s="39">
        <f ca="1">IFERROR(K7/I7,0)</f>
        <v>0.52248546231939719</v>
      </c>
      <c r="O7" s="39">
        <f ca="1">IFERROR(SUM(K7,L7)/I7,0)</f>
        <v>0.65537730234769731</v>
      </c>
      <c r="P7" s="40">
        <f ca="1">IFERROR(SUM(K7,L7,M7)/I7,0)</f>
        <v>0.74869250055939085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125.59280500000004</v>
      </c>
      <c r="I8" s="21">
        <v>136.93958000000003</v>
      </c>
      <c r="J8" s="21">
        <f t="shared" ref="J8:J53" si="0">SUM(K8,L8,M8)</f>
        <v>100.81924914857005</v>
      </c>
      <c r="K8" s="21">
        <v>79.034444438570063</v>
      </c>
      <c r="L8" s="21">
        <v>8.613954350000002</v>
      </c>
      <c r="M8" s="21">
        <v>13.170850359999994</v>
      </c>
      <c r="N8" s="22">
        <f t="shared" ref="N8:N54" si="1">IFERROR(K8/I8,0)</f>
        <v>0.57714829006025903</v>
      </c>
      <c r="O8" s="22">
        <f t="shared" ref="O8:O54" si="2">IFERROR(SUM(K8,L8)/I8,0)</f>
        <v>0.6400516109993184</v>
      </c>
      <c r="P8" s="23">
        <f t="shared" ref="P8:P54" si="3">IFERROR(SUM(K8,L8,M8)/I8,0)</f>
        <v>0.73623162235907269</v>
      </c>
      <c r="Q8" s="70">
        <v>63.5</v>
      </c>
      <c r="R8" s="21">
        <v>53.5</v>
      </c>
      <c r="S8" s="23">
        <f>IFERROR(R8/Q8,0)</f>
        <v>0.84251968503937003</v>
      </c>
    </row>
    <row r="9" spans="1:19" ht="38.25" x14ac:dyDescent="0.25">
      <c r="A9" s="17"/>
      <c r="B9" s="19">
        <v>5001433</v>
      </c>
      <c r="C9" s="19" t="s">
        <v>978</v>
      </c>
      <c r="D9" s="68">
        <v>3000131</v>
      </c>
      <c r="E9" s="19" t="s">
        <v>967</v>
      </c>
      <c r="F9" s="69">
        <v>67</v>
      </c>
      <c r="G9" s="19" t="s">
        <v>1014</v>
      </c>
      <c r="H9" s="20">
        <v>960.30697099999986</v>
      </c>
      <c r="I9" s="21">
        <v>968.12153400000034</v>
      </c>
      <c r="J9" s="21">
        <f t="shared" si="0"/>
        <v>854.77251988277339</v>
      </c>
      <c r="K9" s="21">
        <v>609.04150503277333</v>
      </c>
      <c r="L9" s="21">
        <v>108.21504388000001</v>
      </c>
      <c r="M9" s="21">
        <v>137.51597097000004</v>
      </c>
      <c r="N9" s="22">
        <f t="shared" si="1"/>
        <v>0.62909612444667828</v>
      </c>
      <c r="O9" s="22">
        <f t="shared" si="2"/>
        <v>0.74087449119045534</v>
      </c>
      <c r="P9" s="23">
        <f t="shared" si="3"/>
        <v>0.88291861079785994</v>
      </c>
      <c r="Q9" s="70">
        <v>13457.765000000001</v>
      </c>
      <c r="R9" s="21">
        <v>12680.148999999999</v>
      </c>
      <c r="S9" s="23">
        <f t="shared" ref="S9:S53" si="4">IFERROR(R9/Q9,0)</f>
        <v>0.94221804289196598</v>
      </c>
    </row>
    <row r="10" spans="1:19" ht="38.25" x14ac:dyDescent="0.25">
      <c r="A10" s="17"/>
      <c r="B10" s="19">
        <v>5001433</v>
      </c>
      <c r="C10" s="19" t="s">
        <v>978</v>
      </c>
      <c r="D10" s="68">
        <v>3000132</v>
      </c>
      <c r="E10" s="19" t="s">
        <v>968</v>
      </c>
      <c r="F10" s="69">
        <v>67</v>
      </c>
      <c r="G10" s="19" t="s">
        <v>1014</v>
      </c>
      <c r="H10" s="20">
        <v>14.677649999999998</v>
      </c>
      <c r="I10" s="21">
        <v>53.312068000000011</v>
      </c>
      <c r="J10" s="21">
        <f t="shared" si="0"/>
        <v>34.295015640514663</v>
      </c>
      <c r="K10" s="21">
        <v>29.840352800514665</v>
      </c>
      <c r="L10" s="21">
        <v>2.8828957200000001</v>
      </c>
      <c r="M10" s="21">
        <v>1.5717671200000003</v>
      </c>
      <c r="N10" s="22">
        <f t="shared" si="1"/>
        <v>0.55972979327147199</v>
      </c>
      <c r="O10" s="22">
        <f t="shared" si="2"/>
        <v>0.61380564941721372</v>
      </c>
      <c r="P10" s="23">
        <f t="shared" si="3"/>
        <v>0.64328803828271408</v>
      </c>
      <c r="Q10" s="70">
        <v>206.5</v>
      </c>
      <c r="R10" s="21">
        <v>161.58600000000001</v>
      </c>
      <c r="S10" s="23">
        <f t="shared" si="4"/>
        <v>0.78249878934624706</v>
      </c>
    </row>
    <row r="11" spans="1:19" ht="25.5" x14ac:dyDescent="0.25">
      <c r="A11" s="17"/>
      <c r="B11" s="19">
        <v>5001434</v>
      </c>
      <c r="C11" s="19" t="s">
        <v>979</v>
      </c>
      <c r="D11" s="68">
        <v>3000131</v>
      </c>
      <c r="E11" s="19" t="s">
        <v>967</v>
      </c>
      <c r="F11" s="69">
        <v>67</v>
      </c>
      <c r="G11" s="19" t="s">
        <v>1014</v>
      </c>
      <c r="H11" s="20">
        <v>20.392873999999999</v>
      </c>
      <c r="I11" s="21">
        <v>13.453259999999998</v>
      </c>
      <c r="J11" s="21">
        <f t="shared" si="0"/>
        <v>12.178799164621134</v>
      </c>
      <c r="K11" s="21">
        <v>8.9454163946211338</v>
      </c>
      <c r="L11" s="21">
        <v>2.1014738799999999</v>
      </c>
      <c r="M11" s="21">
        <v>1.1319088899999998</v>
      </c>
      <c r="N11" s="22">
        <f t="shared" si="1"/>
        <v>0.66492555667705333</v>
      </c>
      <c r="O11" s="22">
        <f t="shared" si="2"/>
        <v>0.82113110685596913</v>
      </c>
      <c r="P11" s="23">
        <f t="shared" si="3"/>
        <v>0.90526750873923012</v>
      </c>
      <c r="Q11" s="70">
        <v>12.173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5001435</v>
      </c>
      <c r="C12" s="19" t="s">
        <v>980</v>
      </c>
      <c r="D12" s="68">
        <v>3000131</v>
      </c>
      <c r="E12" s="19" t="s">
        <v>967</v>
      </c>
      <c r="F12" s="69">
        <v>67</v>
      </c>
      <c r="G12" s="19" t="s">
        <v>1014</v>
      </c>
      <c r="H12" s="20">
        <v>8.7173429999999996</v>
      </c>
      <c r="I12" s="21">
        <v>17.092325000000002</v>
      </c>
      <c r="J12" s="21">
        <f t="shared" si="0"/>
        <v>11.417631722857058</v>
      </c>
      <c r="K12" s="21">
        <v>8.3119296128570568</v>
      </c>
      <c r="L12" s="21">
        <v>0.9953111899999999</v>
      </c>
      <c r="M12" s="21">
        <v>2.1103909199999999</v>
      </c>
      <c r="N12" s="22">
        <f t="shared" si="1"/>
        <v>0.48629601957937585</v>
      </c>
      <c r="O12" s="22">
        <f t="shared" si="2"/>
        <v>0.54452748838189402</v>
      </c>
      <c r="P12" s="23">
        <f t="shared" si="3"/>
        <v>0.66799757919750857</v>
      </c>
      <c r="Q12" s="70">
        <v>2202.5170000000003</v>
      </c>
      <c r="R12" s="21">
        <v>2212.3700000000003</v>
      </c>
      <c r="S12" s="23">
        <f t="shared" si="4"/>
        <v>1.0044735182520725</v>
      </c>
    </row>
    <row r="13" spans="1:19" ht="25.5" x14ac:dyDescent="0.25">
      <c r="A13" s="17"/>
      <c r="B13" s="19">
        <v>5001436</v>
      </c>
      <c r="C13" s="19" t="s">
        <v>981</v>
      </c>
      <c r="D13" s="68">
        <v>3000131</v>
      </c>
      <c r="E13" s="19" t="s">
        <v>967</v>
      </c>
      <c r="F13" s="69">
        <v>67</v>
      </c>
      <c r="G13" s="19" t="s">
        <v>1014</v>
      </c>
      <c r="H13" s="20">
        <v>20.076850000000004</v>
      </c>
      <c r="I13" s="21">
        <v>32.668241999999992</v>
      </c>
      <c r="J13" s="21">
        <f t="shared" si="0"/>
        <v>21.221241909631225</v>
      </c>
      <c r="K13" s="21">
        <v>16.367329269631227</v>
      </c>
      <c r="L13" s="21">
        <v>2.3932281399999997</v>
      </c>
      <c r="M13" s="21">
        <v>2.4606844999999997</v>
      </c>
      <c r="N13" s="22">
        <f t="shared" si="1"/>
        <v>0.50101653066091623</v>
      </c>
      <c r="O13" s="22">
        <f t="shared" si="2"/>
        <v>0.57427508372293889</v>
      </c>
      <c r="P13" s="23">
        <f t="shared" si="3"/>
        <v>0.64959852781888994</v>
      </c>
      <c r="Q13" s="70">
        <v>3556.3600000000015</v>
      </c>
      <c r="R13" s="21">
        <v>3602.5600000000009</v>
      </c>
      <c r="S13" s="23">
        <f t="shared" si="4"/>
        <v>1.0129908108290497</v>
      </c>
    </row>
    <row r="14" spans="1:19" ht="25.5" x14ac:dyDescent="0.25">
      <c r="A14" s="17"/>
      <c r="B14" s="19">
        <v>5001437</v>
      </c>
      <c r="C14" s="19" t="s">
        <v>982</v>
      </c>
      <c r="D14" s="68">
        <v>3000131</v>
      </c>
      <c r="E14" s="19" t="s">
        <v>967</v>
      </c>
      <c r="F14" s="69">
        <v>65</v>
      </c>
      <c r="G14" s="19" t="s">
        <v>1015</v>
      </c>
      <c r="H14" s="20">
        <v>154.64393599999997</v>
      </c>
      <c r="I14" s="21">
        <v>175.79565899999994</v>
      </c>
      <c r="J14" s="21">
        <f t="shared" si="0"/>
        <v>164.09503973202916</v>
      </c>
      <c r="K14" s="21">
        <v>47.039089152029192</v>
      </c>
      <c r="L14" s="21">
        <v>110.53299980999996</v>
      </c>
      <c r="M14" s="21">
        <v>6.5229507699999996</v>
      </c>
      <c r="N14" s="22">
        <f t="shared" si="1"/>
        <v>0.26757821791281666</v>
      </c>
      <c r="O14" s="22">
        <f t="shared" si="2"/>
        <v>0.89633663230574545</v>
      </c>
      <c r="P14" s="23">
        <f t="shared" si="3"/>
        <v>0.93344193289795185</v>
      </c>
      <c r="Q14" s="70">
        <v>152.006</v>
      </c>
      <c r="R14" s="21">
        <v>100</v>
      </c>
      <c r="S14" s="23">
        <f t="shared" si="4"/>
        <v>0.65786876833809194</v>
      </c>
    </row>
    <row r="15" spans="1:19" ht="25.5" x14ac:dyDescent="0.25">
      <c r="A15" s="17"/>
      <c r="B15" s="19">
        <v>5001437</v>
      </c>
      <c r="C15" s="19" t="s">
        <v>982</v>
      </c>
      <c r="D15" s="68">
        <v>3000132</v>
      </c>
      <c r="E15" s="19" t="s">
        <v>968</v>
      </c>
      <c r="F15" s="69">
        <v>65</v>
      </c>
      <c r="G15" s="19" t="s">
        <v>1015</v>
      </c>
      <c r="H15" s="20">
        <v>6.1776979999999995</v>
      </c>
      <c r="I15" s="21">
        <v>6.041779</v>
      </c>
      <c r="J15" s="21">
        <f t="shared" si="0"/>
        <v>3.6409714979646135</v>
      </c>
      <c r="K15" s="21">
        <v>2.8037944579646137</v>
      </c>
      <c r="L15" s="21">
        <v>0.52214597000000007</v>
      </c>
      <c r="M15" s="21">
        <v>0.31503106999999997</v>
      </c>
      <c r="N15" s="22">
        <f t="shared" si="1"/>
        <v>0.46406769561822997</v>
      </c>
      <c r="O15" s="22">
        <f t="shared" si="2"/>
        <v>0.55049024930647306</v>
      </c>
      <c r="P15" s="23">
        <f t="shared" si="3"/>
        <v>0.60263235347810862</v>
      </c>
      <c r="Q15" s="70">
        <v>318</v>
      </c>
      <c r="R15" s="21">
        <v>278.42500000000001</v>
      </c>
      <c r="S15" s="23">
        <f t="shared" si="4"/>
        <v>0.87555031446540887</v>
      </c>
    </row>
    <row r="16" spans="1:19" ht="25.5" x14ac:dyDescent="0.25">
      <c r="A16" s="17"/>
      <c r="B16" s="19">
        <v>5001437</v>
      </c>
      <c r="C16" s="19" t="s">
        <v>982</v>
      </c>
      <c r="D16" s="68">
        <v>3000133</v>
      </c>
      <c r="E16" s="19" t="s">
        <v>969</v>
      </c>
      <c r="F16" s="69">
        <v>65</v>
      </c>
      <c r="G16" s="19" t="s">
        <v>1015</v>
      </c>
      <c r="H16" s="20">
        <v>1.3464750000000001</v>
      </c>
      <c r="I16" s="21">
        <v>7.6959470000000003</v>
      </c>
      <c r="J16" s="21">
        <f t="shared" si="0"/>
        <v>5.584634051310938</v>
      </c>
      <c r="K16" s="21">
        <v>4.9282362013109378</v>
      </c>
      <c r="L16" s="21">
        <v>0.29030006000000003</v>
      </c>
      <c r="M16" s="21">
        <v>0.36609779000000003</v>
      </c>
      <c r="N16" s="22">
        <f t="shared" si="1"/>
        <v>0.64036774178810452</v>
      </c>
      <c r="O16" s="22">
        <f t="shared" si="2"/>
        <v>0.67808890332936766</v>
      </c>
      <c r="P16" s="23">
        <f t="shared" si="3"/>
        <v>0.72565911008884776</v>
      </c>
      <c r="Q16" s="70">
        <v>250</v>
      </c>
      <c r="R16" s="21">
        <v>181</v>
      </c>
      <c r="S16" s="23">
        <f t="shared" si="4"/>
        <v>0.72399999999999998</v>
      </c>
    </row>
    <row r="17" spans="1:19" ht="25.5" x14ac:dyDescent="0.25">
      <c r="A17" s="17"/>
      <c r="B17" s="19">
        <v>5001439</v>
      </c>
      <c r="C17" s="19" t="s">
        <v>983</v>
      </c>
      <c r="D17" s="68">
        <v>3000131</v>
      </c>
      <c r="E17" s="19" t="s">
        <v>967</v>
      </c>
      <c r="F17" s="69">
        <v>67</v>
      </c>
      <c r="G17" s="19" t="s">
        <v>1014</v>
      </c>
      <c r="H17" s="20">
        <v>453.50028499999996</v>
      </c>
      <c r="I17" s="21">
        <v>483.16732200000001</v>
      </c>
      <c r="J17" s="21">
        <f t="shared" si="0"/>
        <v>464.91875317695769</v>
      </c>
      <c r="K17" s="21">
        <v>374.02696560695767</v>
      </c>
      <c r="L17" s="21">
        <v>64.856807320000001</v>
      </c>
      <c r="M17" s="21">
        <v>26.034980250000004</v>
      </c>
      <c r="N17" s="22">
        <f t="shared" si="1"/>
        <v>0.77411478089769836</v>
      </c>
      <c r="O17" s="22">
        <f t="shared" si="2"/>
        <v>0.90834738390473702</v>
      </c>
      <c r="P17" s="23">
        <f t="shared" si="3"/>
        <v>0.96223136790893671</v>
      </c>
      <c r="Q17" s="70">
        <v>4653.0419999999995</v>
      </c>
      <c r="R17" s="21">
        <v>4653.0419999999995</v>
      </c>
      <c r="S17" s="23">
        <f t="shared" si="4"/>
        <v>1</v>
      </c>
    </row>
    <row r="18" spans="1:19" ht="25.5" x14ac:dyDescent="0.25">
      <c r="A18" s="17"/>
      <c r="B18" s="19">
        <v>5001441</v>
      </c>
      <c r="C18" s="19" t="s">
        <v>984</v>
      </c>
      <c r="D18" s="68">
        <v>3000131</v>
      </c>
      <c r="E18" s="19" t="s">
        <v>967</v>
      </c>
      <c r="F18" s="69">
        <v>46</v>
      </c>
      <c r="G18" s="19" t="s">
        <v>738</v>
      </c>
      <c r="H18" s="20">
        <v>0.32943699999999998</v>
      </c>
      <c r="I18" s="21">
        <v>1.1794849999999999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5001442</v>
      </c>
      <c r="C19" s="19" t="s">
        <v>985</v>
      </c>
      <c r="D19" s="68">
        <v>3000132</v>
      </c>
      <c r="E19" s="19" t="s">
        <v>968</v>
      </c>
      <c r="F19" s="69">
        <v>67</v>
      </c>
      <c r="G19" s="19" t="s">
        <v>1014</v>
      </c>
      <c r="H19" s="20">
        <v>1.625985</v>
      </c>
      <c r="I19" s="21">
        <v>1.765458</v>
      </c>
      <c r="J19" s="21">
        <f t="shared" si="0"/>
        <v>1.5543045254956687</v>
      </c>
      <c r="K19" s="21">
        <v>1.2133730054956686</v>
      </c>
      <c r="L19" s="21">
        <v>0.14444556</v>
      </c>
      <c r="M19" s="21">
        <v>0.19648596000000002</v>
      </c>
      <c r="N19" s="22">
        <f t="shared" si="1"/>
        <v>0.68728511553130611</v>
      </c>
      <c r="O19" s="22">
        <f t="shared" si="2"/>
        <v>0.76910272886450359</v>
      </c>
      <c r="P19" s="23">
        <f t="shared" si="3"/>
        <v>0.88039733910162044</v>
      </c>
      <c r="Q19" s="70">
        <v>285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5001442</v>
      </c>
      <c r="C20" s="19" t="s">
        <v>985</v>
      </c>
      <c r="D20" s="68">
        <v>3000133</v>
      </c>
      <c r="E20" s="19" t="s">
        <v>969</v>
      </c>
      <c r="F20" s="69">
        <v>67</v>
      </c>
      <c r="G20" s="19" t="s">
        <v>1014</v>
      </c>
      <c r="H20" s="20">
        <v>0</v>
      </c>
      <c r="I20" s="21">
        <v>3.9899999999999998E-2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10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5001443</v>
      </c>
      <c r="C21" s="19" t="s">
        <v>986</v>
      </c>
      <c r="D21" s="68">
        <v>3000131</v>
      </c>
      <c r="E21" s="19" t="s">
        <v>967</v>
      </c>
      <c r="F21" s="69">
        <v>63</v>
      </c>
      <c r="G21" s="19" t="s">
        <v>740</v>
      </c>
      <c r="H21" s="20">
        <v>0.45</v>
      </c>
      <c r="I21" s="21">
        <v>0.44740000000000002</v>
      </c>
      <c r="J21" s="21">
        <f t="shared" si="0"/>
        <v>0.32244340641281372</v>
      </c>
      <c r="K21" s="21">
        <v>0.26765282641281374</v>
      </c>
      <c r="L21" s="21">
        <v>2.7004270000000004E-2</v>
      </c>
      <c r="M21" s="21">
        <v>2.7786309999999998E-2</v>
      </c>
      <c r="N21" s="22">
        <f t="shared" si="1"/>
        <v>0.59824055970678081</v>
      </c>
      <c r="O21" s="22">
        <f t="shared" si="2"/>
        <v>0.6585987850085242</v>
      </c>
      <c r="P21" s="23">
        <f t="shared" si="3"/>
        <v>0.72070497633619512</v>
      </c>
      <c r="Q21" s="70">
        <v>19</v>
      </c>
      <c r="R21" s="21">
        <v>19</v>
      </c>
      <c r="S21" s="23">
        <f t="shared" si="4"/>
        <v>1</v>
      </c>
    </row>
    <row r="22" spans="1:19" ht="25.5" x14ac:dyDescent="0.25">
      <c r="A22" s="17"/>
      <c r="B22" s="19">
        <v>5001444</v>
      </c>
      <c r="C22" s="19" t="s">
        <v>987</v>
      </c>
      <c r="D22" s="68">
        <v>3000131</v>
      </c>
      <c r="E22" s="19" t="s">
        <v>967</v>
      </c>
      <c r="F22" s="69">
        <v>46</v>
      </c>
      <c r="G22" s="19" t="s">
        <v>738</v>
      </c>
      <c r="H22" s="20">
        <v>1.1071</v>
      </c>
      <c r="I22" s="21">
        <v>1.3969059999999995</v>
      </c>
      <c r="J22" s="21">
        <f t="shared" si="0"/>
        <v>1.0065883272391538</v>
      </c>
      <c r="K22" s="21">
        <v>0.82101405723915377</v>
      </c>
      <c r="L22" s="21">
        <v>0.10489226</v>
      </c>
      <c r="M22" s="21">
        <v>8.0682009999999998E-2</v>
      </c>
      <c r="N22" s="22">
        <f t="shared" si="1"/>
        <v>0.58773751221567816</v>
      </c>
      <c r="O22" s="22">
        <f t="shared" si="2"/>
        <v>0.66282650173966895</v>
      </c>
      <c r="P22" s="23">
        <f t="shared" si="3"/>
        <v>0.72058415329245784</v>
      </c>
      <c r="Q22" s="70">
        <v>13</v>
      </c>
      <c r="R22" s="21">
        <v>13</v>
      </c>
      <c r="S22" s="23">
        <f t="shared" si="4"/>
        <v>1</v>
      </c>
    </row>
    <row r="23" spans="1:19" ht="25.5" x14ac:dyDescent="0.25">
      <c r="A23" s="17"/>
      <c r="B23" s="19">
        <v>5001447</v>
      </c>
      <c r="C23" s="19" t="s">
        <v>988</v>
      </c>
      <c r="D23" s="68">
        <v>3000132</v>
      </c>
      <c r="E23" s="19" t="s">
        <v>968</v>
      </c>
      <c r="F23" s="69">
        <v>67</v>
      </c>
      <c r="G23" s="19" t="s">
        <v>1014</v>
      </c>
      <c r="H23" s="20">
        <v>10.019367000000001</v>
      </c>
      <c r="I23" s="21">
        <v>43.183859999999996</v>
      </c>
      <c r="J23" s="21">
        <f t="shared" si="0"/>
        <v>6.0928966763395627</v>
      </c>
      <c r="K23" s="21">
        <v>6.4659418663395627</v>
      </c>
      <c r="L23" s="21">
        <v>0.91449654999999996</v>
      </c>
      <c r="M23" s="21">
        <v>-1.28754174</v>
      </c>
      <c r="N23" s="22">
        <f t="shared" si="1"/>
        <v>0.14973052122574415</v>
      </c>
      <c r="O23" s="22">
        <f t="shared" si="2"/>
        <v>0.17090733473894096</v>
      </c>
      <c r="P23" s="23">
        <f t="shared" si="3"/>
        <v>0.14109198844984128</v>
      </c>
      <c r="Q23" s="70">
        <v>124.625</v>
      </c>
      <c r="R23" s="21">
        <v>25.306999999999999</v>
      </c>
      <c r="S23" s="23">
        <f t="shared" si="4"/>
        <v>0.20306519558676028</v>
      </c>
    </row>
    <row r="24" spans="1:19" ht="25.5" x14ac:dyDescent="0.25">
      <c r="A24" s="17"/>
      <c r="B24" s="19">
        <v>5001448</v>
      </c>
      <c r="C24" s="19" t="s">
        <v>989</v>
      </c>
      <c r="D24" s="68">
        <v>3000132</v>
      </c>
      <c r="E24" s="19" t="s">
        <v>968</v>
      </c>
      <c r="F24" s="69">
        <v>67</v>
      </c>
      <c r="G24" s="19" t="s">
        <v>1014</v>
      </c>
      <c r="H24" s="20">
        <v>14.014387000000001</v>
      </c>
      <c r="I24" s="21">
        <v>28.648156999999991</v>
      </c>
      <c r="J24" s="21">
        <f t="shared" si="0"/>
        <v>8.2602939229685379</v>
      </c>
      <c r="K24" s="21">
        <v>6.413611862968537</v>
      </c>
      <c r="L24" s="21">
        <v>0.51995444999999996</v>
      </c>
      <c r="M24" s="21">
        <v>1.3267276100000005</v>
      </c>
      <c r="N24" s="22">
        <f t="shared" si="1"/>
        <v>0.22387519947508452</v>
      </c>
      <c r="O24" s="22">
        <f t="shared" si="2"/>
        <v>0.24202486439070198</v>
      </c>
      <c r="P24" s="23">
        <f t="shared" si="3"/>
        <v>0.28833596251823601</v>
      </c>
      <c r="Q24" s="70">
        <v>362.74000000000007</v>
      </c>
      <c r="R24" s="21">
        <v>246.74</v>
      </c>
      <c r="S24" s="23">
        <f t="shared" si="4"/>
        <v>0.68021172189446977</v>
      </c>
    </row>
    <row r="25" spans="1:19" ht="25.5" x14ac:dyDescent="0.25">
      <c r="A25" s="17"/>
      <c r="B25" s="19">
        <v>5001449</v>
      </c>
      <c r="C25" s="19" t="s">
        <v>990</v>
      </c>
      <c r="D25" s="68">
        <v>3000132</v>
      </c>
      <c r="E25" s="19" t="s">
        <v>968</v>
      </c>
      <c r="F25" s="69">
        <v>67</v>
      </c>
      <c r="G25" s="19" t="s">
        <v>1014</v>
      </c>
      <c r="H25" s="20">
        <v>19.813019000000004</v>
      </c>
      <c r="I25" s="21">
        <v>104.61725999999993</v>
      </c>
      <c r="J25" s="21">
        <f t="shared" si="0"/>
        <v>48.089291466592854</v>
      </c>
      <c r="K25" s="21">
        <v>34.285158286592861</v>
      </c>
      <c r="L25" s="21">
        <v>6.1096514799999992</v>
      </c>
      <c r="M25" s="21">
        <v>7.6944816999999999</v>
      </c>
      <c r="N25" s="22">
        <f t="shared" si="1"/>
        <v>0.32771990287829067</v>
      </c>
      <c r="O25" s="22">
        <f t="shared" si="2"/>
        <v>0.38611993629533869</v>
      </c>
      <c r="P25" s="23">
        <f t="shared" si="3"/>
        <v>0.45966881054419595</v>
      </c>
      <c r="Q25" s="70">
        <v>31964.265000000018</v>
      </c>
      <c r="R25" s="21">
        <v>14768.630999999998</v>
      </c>
      <c r="S25" s="23">
        <f t="shared" si="4"/>
        <v>0.46203568265999512</v>
      </c>
    </row>
    <row r="26" spans="1:19" ht="25.5" x14ac:dyDescent="0.25">
      <c r="A26" s="17"/>
      <c r="B26" s="19">
        <v>5001452</v>
      </c>
      <c r="C26" s="19" t="s">
        <v>991</v>
      </c>
      <c r="D26" s="68">
        <v>3000133</v>
      </c>
      <c r="E26" s="19" t="s">
        <v>969</v>
      </c>
      <c r="F26" s="69">
        <v>67</v>
      </c>
      <c r="G26" s="19" t="s">
        <v>1014</v>
      </c>
      <c r="H26" s="20">
        <v>72.320284000000072</v>
      </c>
      <c r="I26" s="21">
        <v>223.88459199999994</v>
      </c>
      <c r="J26" s="21">
        <f t="shared" si="0"/>
        <v>139.46452958525535</v>
      </c>
      <c r="K26" s="21">
        <v>93.296055045255287</v>
      </c>
      <c r="L26" s="21">
        <v>20.914720120000027</v>
      </c>
      <c r="M26" s="21">
        <v>25.253754420000028</v>
      </c>
      <c r="N26" s="22">
        <f t="shared" si="1"/>
        <v>0.41671494322956942</v>
      </c>
      <c r="O26" s="22">
        <f t="shared" si="2"/>
        <v>0.51013235946694957</v>
      </c>
      <c r="P26" s="23">
        <f t="shared" si="3"/>
        <v>0.62293044974374734</v>
      </c>
      <c r="Q26" s="70">
        <v>355590.63899999991</v>
      </c>
      <c r="R26" s="21">
        <v>66</v>
      </c>
      <c r="S26" s="23">
        <f t="shared" si="4"/>
        <v>1.8560668578229927E-4</v>
      </c>
    </row>
    <row r="27" spans="1:19" ht="25.5" x14ac:dyDescent="0.25">
      <c r="A27" s="17"/>
      <c r="B27" s="19">
        <v>5001453</v>
      </c>
      <c r="C27" s="19" t="s">
        <v>992</v>
      </c>
      <c r="D27" s="68">
        <v>3000133</v>
      </c>
      <c r="E27" s="19" t="s">
        <v>969</v>
      </c>
      <c r="F27" s="69">
        <v>67</v>
      </c>
      <c r="G27" s="19" t="s">
        <v>1014</v>
      </c>
      <c r="H27" s="20">
        <v>94.158603999999997</v>
      </c>
      <c r="I27" s="21">
        <v>39.191617000000022</v>
      </c>
      <c r="J27" s="21">
        <f t="shared" si="0"/>
        <v>25.977578163873531</v>
      </c>
      <c r="K27" s="21">
        <v>21.660587363873532</v>
      </c>
      <c r="L27" s="21">
        <v>1.9780865699999999</v>
      </c>
      <c r="M27" s="21">
        <v>2.3389042300000003</v>
      </c>
      <c r="N27" s="22">
        <f t="shared" si="1"/>
        <v>0.5526841968238646</v>
      </c>
      <c r="O27" s="22">
        <f t="shared" si="2"/>
        <v>0.60315638249561165</v>
      </c>
      <c r="P27" s="23">
        <f t="shared" si="3"/>
        <v>0.66283506913923751</v>
      </c>
      <c r="Q27" s="70">
        <v>1378.5360000000001</v>
      </c>
      <c r="R27" s="21">
        <v>160.88400000000001</v>
      </c>
      <c r="S27" s="23">
        <f t="shared" si="4"/>
        <v>0.1167064189836174</v>
      </c>
    </row>
    <row r="28" spans="1:19" ht="25.5" x14ac:dyDescent="0.25">
      <c r="A28" s="17"/>
      <c r="B28" s="19">
        <v>5001454</v>
      </c>
      <c r="C28" s="19" t="s">
        <v>993</v>
      </c>
      <c r="D28" s="68">
        <v>3000133</v>
      </c>
      <c r="E28" s="19" t="s">
        <v>969</v>
      </c>
      <c r="F28" s="69">
        <v>67</v>
      </c>
      <c r="G28" s="19" t="s">
        <v>1014</v>
      </c>
      <c r="H28" s="20">
        <v>4.0297879999999999</v>
      </c>
      <c r="I28" s="21">
        <v>5.6455419999999981</v>
      </c>
      <c r="J28" s="21">
        <f t="shared" si="0"/>
        <v>3.6280011598559776</v>
      </c>
      <c r="K28" s="21">
        <v>1.5068785598559771</v>
      </c>
      <c r="L28" s="21">
        <v>1.6692554600000002</v>
      </c>
      <c r="M28" s="21">
        <v>0.45186714000000006</v>
      </c>
      <c r="N28" s="22">
        <f t="shared" si="1"/>
        <v>0.26691477272792896</v>
      </c>
      <c r="O28" s="22">
        <f t="shared" si="2"/>
        <v>0.56259151377422734</v>
      </c>
      <c r="P28" s="23">
        <f t="shared" si="3"/>
        <v>0.6426311521295881</v>
      </c>
      <c r="Q28" s="70">
        <v>1035.912</v>
      </c>
      <c r="R28" s="21">
        <v>17</v>
      </c>
      <c r="S28" s="23">
        <f t="shared" si="4"/>
        <v>1.6410660364973087E-2</v>
      </c>
    </row>
    <row r="29" spans="1:19" ht="38.25" x14ac:dyDescent="0.25">
      <c r="A29" s="17"/>
      <c r="B29" s="19">
        <v>5001495</v>
      </c>
      <c r="C29" s="19" t="s">
        <v>994</v>
      </c>
      <c r="D29" s="68">
        <v>3000001</v>
      </c>
      <c r="E29" s="19" t="s">
        <v>276</v>
      </c>
      <c r="F29" s="69">
        <v>80</v>
      </c>
      <c r="G29" s="19" t="s">
        <v>311</v>
      </c>
      <c r="H29" s="20">
        <v>1.4629999999999996</v>
      </c>
      <c r="I29" s="21">
        <v>0.79476699999999989</v>
      </c>
      <c r="J29" s="21">
        <f t="shared" si="0"/>
        <v>0.67297268655157805</v>
      </c>
      <c r="K29" s="21">
        <v>0.16691330655157799</v>
      </c>
      <c r="L29" s="21">
        <v>0.21980764000000003</v>
      </c>
      <c r="M29" s="21">
        <v>0.28625174000000003</v>
      </c>
      <c r="N29" s="22">
        <f t="shared" si="1"/>
        <v>0.21001539640118175</v>
      </c>
      <c r="O29" s="22">
        <f t="shared" si="2"/>
        <v>0.48658405111382086</v>
      </c>
      <c r="P29" s="23">
        <f t="shared" si="3"/>
        <v>0.84675469232061484</v>
      </c>
      <c r="Q29" s="70">
        <v>1</v>
      </c>
      <c r="R29" s="21">
        <v>0</v>
      </c>
      <c r="S29" s="23">
        <f t="shared" si="4"/>
        <v>0</v>
      </c>
    </row>
    <row r="30" spans="1:19" ht="25.5" x14ac:dyDescent="0.25">
      <c r="A30" s="17"/>
      <c r="B30" s="19">
        <v>5002376</v>
      </c>
      <c r="C30" s="19" t="s">
        <v>995</v>
      </c>
      <c r="D30" s="68">
        <v>3000132</v>
      </c>
      <c r="E30" s="19" t="s">
        <v>968</v>
      </c>
      <c r="F30" s="69">
        <v>67</v>
      </c>
      <c r="G30" s="19" t="s">
        <v>1014</v>
      </c>
      <c r="H30" s="20">
        <v>13.492714000000001</v>
      </c>
      <c r="I30" s="21">
        <v>246.35854399999997</v>
      </c>
      <c r="J30" s="21">
        <f t="shared" si="0"/>
        <v>61.16371586600475</v>
      </c>
      <c r="K30" s="21">
        <v>48.234127986004751</v>
      </c>
      <c r="L30" s="21">
        <v>4.0177554199999994</v>
      </c>
      <c r="M30" s="21">
        <v>8.9118324600000012</v>
      </c>
      <c r="N30" s="22">
        <f t="shared" si="1"/>
        <v>0.19578833030448806</v>
      </c>
      <c r="O30" s="22">
        <f t="shared" si="2"/>
        <v>0.21209689973652693</v>
      </c>
      <c r="P30" s="23">
        <f t="shared" si="3"/>
        <v>0.24827113715205573</v>
      </c>
      <c r="Q30" s="70">
        <v>769.75999999999988</v>
      </c>
      <c r="R30" s="21">
        <v>83.73</v>
      </c>
      <c r="S30" s="23">
        <f t="shared" si="4"/>
        <v>0.10877416337559762</v>
      </c>
    </row>
    <row r="31" spans="1:19" ht="25.5" x14ac:dyDescent="0.25">
      <c r="A31" s="17"/>
      <c r="B31" s="19">
        <v>5002377</v>
      </c>
      <c r="C31" s="19" t="s">
        <v>996</v>
      </c>
      <c r="D31" s="68">
        <v>3000133</v>
      </c>
      <c r="E31" s="19" t="s">
        <v>969</v>
      </c>
      <c r="F31" s="69">
        <v>67</v>
      </c>
      <c r="G31" s="19" t="s">
        <v>1014</v>
      </c>
      <c r="H31" s="20">
        <v>1.1479409999999999</v>
      </c>
      <c r="I31" s="21">
        <v>2.2907349999999997</v>
      </c>
      <c r="J31" s="21">
        <f t="shared" si="0"/>
        <v>1.6553398292310559</v>
      </c>
      <c r="K31" s="21">
        <v>0.97143154923105612</v>
      </c>
      <c r="L31" s="21">
        <v>0.33790065999999996</v>
      </c>
      <c r="M31" s="21">
        <v>0.34600762000000002</v>
      </c>
      <c r="N31" s="22">
        <f t="shared" si="1"/>
        <v>0.42406980695325136</v>
      </c>
      <c r="O31" s="22">
        <f t="shared" si="2"/>
        <v>0.57157733619604889</v>
      </c>
      <c r="P31" s="23">
        <f t="shared" si="3"/>
        <v>0.72262388675733169</v>
      </c>
      <c r="Q31" s="70">
        <v>26</v>
      </c>
      <c r="R31" s="21">
        <v>0</v>
      </c>
      <c r="S31" s="23">
        <f t="shared" si="4"/>
        <v>0</v>
      </c>
    </row>
    <row r="32" spans="1:19" ht="25.5" x14ac:dyDescent="0.25">
      <c r="A32" s="17"/>
      <c r="B32" s="19">
        <v>5003240</v>
      </c>
      <c r="C32" s="19" t="s">
        <v>997</v>
      </c>
      <c r="D32" s="68">
        <v>3000131</v>
      </c>
      <c r="E32" s="19" t="s">
        <v>967</v>
      </c>
      <c r="F32" s="69">
        <v>281</v>
      </c>
      <c r="G32" s="19" t="s">
        <v>1016</v>
      </c>
      <c r="H32" s="20">
        <v>30.068332999999992</v>
      </c>
      <c r="I32" s="21">
        <v>20.717280999999996</v>
      </c>
      <c r="J32" s="21">
        <f t="shared" si="0"/>
        <v>14.831302933819282</v>
      </c>
      <c r="K32" s="21">
        <v>11.885996143819284</v>
      </c>
      <c r="L32" s="21">
        <v>1.2857824899999999</v>
      </c>
      <c r="M32" s="21">
        <v>1.6595243</v>
      </c>
      <c r="N32" s="22">
        <f t="shared" si="1"/>
        <v>0.57372374993703501</v>
      </c>
      <c r="O32" s="22">
        <f t="shared" si="2"/>
        <v>0.63578703372413037</v>
      </c>
      <c r="P32" s="23">
        <f t="shared" si="3"/>
        <v>0.71589041698180789</v>
      </c>
      <c r="Q32" s="70">
        <v>3157231.3000000007</v>
      </c>
      <c r="R32" s="21">
        <v>2995638</v>
      </c>
      <c r="S32" s="23">
        <f t="shared" si="4"/>
        <v>0.94881803559973554</v>
      </c>
    </row>
    <row r="33" spans="1:19" ht="25.5" x14ac:dyDescent="0.25">
      <c r="A33" s="17"/>
      <c r="B33" s="19">
        <v>5003241</v>
      </c>
      <c r="C33" s="19" t="s">
        <v>998</v>
      </c>
      <c r="D33" s="68">
        <v>3000132</v>
      </c>
      <c r="E33" s="19" t="s">
        <v>968</v>
      </c>
      <c r="F33" s="69">
        <v>98</v>
      </c>
      <c r="G33" s="19" t="s">
        <v>1017</v>
      </c>
      <c r="H33" s="20">
        <v>48.506625999999997</v>
      </c>
      <c r="I33" s="21">
        <v>9.821594000000001</v>
      </c>
      <c r="J33" s="21">
        <f t="shared" si="0"/>
        <v>5.0210183600996698</v>
      </c>
      <c r="K33" s="21">
        <v>1.8520000099670142E-2</v>
      </c>
      <c r="L33" s="21">
        <v>0.67491491999999997</v>
      </c>
      <c r="M33" s="21">
        <v>4.3275834399999997</v>
      </c>
      <c r="N33" s="22">
        <f t="shared" si="1"/>
        <v>1.8856409763700413E-3</v>
      </c>
      <c r="O33" s="22">
        <f t="shared" si="2"/>
        <v>7.06030935609505E-2</v>
      </c>
      <c r="P33" s="23">
        <f t="shared" si="3"/>
        <v>0.51122234945770206</v>
      </c>
      <c r="Q33" s="70">
        <v>2</v>
      </c>
      <c r="R33" s="21">
        <v>0</v>
      </c>
      <c r="S33" s="23">
        <f t="shared" si="4"/>
        <v>0</v>
      </c>
    </row>
    <row r="34" spans="1:19" ht="25.5" x14ac:dyDescent="0.25">
      <c r="A34" s="17"/>
      <c r="B34" s="19">
        <v>5003241</v>
      </c>
      <c r="C34" s="19" t="s">
        <v>998</v>
      </c>
      <c r="D34" s="68">
        <v>3000133</v>
      </c>
      <c r="E34" s="19" t="s">
        <v>969</v>
      </c>
      <c r="F34" s="69">
        <v>98</v>
      </c>
      <c r="G34" s="19" t="s">
        <v>1017</v>
      </c>
      <c r="H34" s="20">
        <v>0.65599999999999992</v>
      </c>
      <c r="I34" s="21">
        <v>50.005735999999978</v>
      </c>
      <c r="J34" s="21">
        <f t="shared" si="0"/>
        <v>31.034124012248945</v>
      </c>
      <c r="K34" s="21">
        <v>13.901245542248944</v>
      </c>
      <c r="L34" s="21">
        <v>6.1099284800000007</v>
      </c>
      <c r="M34" s="21">
        <v>11.022949990000001</v>
      </c>
      <c r="N34" s="22">
        <f t="shared" si="1"/>
        <v>0.27799301948578359</v>
      </c>
      <c r="O34" s="22">
        <f t="shared" si="2"/>
        <v>0.40017757207391075</v>
      </c>
      <c r="P34" s="23">
        <f t="shared" si="3"/>
        <v>0.62061128371851104</v>
      </c>
      <c r="Q34" s="70">
        <v>26</v>
      </c>
      <c r="R34" s="21">
        <v>22</v>
      </c>
      <c r="S34" s="23">
        <f t="shared" si="4"/>
        <v>0.84615384615384615</v>
      </c>
    </row>
    <row r="35" spans="1:19" ht="51" x14ac:dyDescent="0.25">
      <c r="A35" s="17"/>
      <c r="B35" s="19">
        <v>5003247</v>
      </c>
      <c r="C35" s="19" t="s">
        <v>999</v>
      </c>
      <c r="D35" s="68">
        <v>3000001</v>
      </c>
      <c r="E35" s="19" t="s">
        <v>276</v>
      </c>
      <c r="F35" s="69">
        <v>80</v>
      </c>
      <c r="G35" s="19" t="s">
        <v>311</v>
      </c>
      <c r="H35" s="20">
        <v>3.4461979999999999</v>
      </c>
      <c r="I35" s="21">
        <v>4.0490759999999995</v>
      </c>
      <c r="J35" s="21">
        <f t="shared" si="0"/>
        <v>3.06338844267494</v>
      </c>
      <c r="K35" s="21">
        <v>2.5785697026749403</v>
      </c>
      <c r="L35" s="21">
        <v>0.27410474999999995</v>
      </c>
      <c r="M35" s="21">
        <v>0.21071398999999999</v>
      </c>
      <c r="N35" s="22">
        <f t="shared" si="1"/>
        <v>0.6368291685991917</v>
      </c>
      <c r="O35" s="22">
        <f t="shared" si="2"/>
        <v>0.70452479841695748</v>
      </c>
      <c r="P35" s="23">
        <f t="shared" si="3"/>
        <v>0.75656481692982314</v>
      </c>
      <c r="Q35" s="70">
        <v>3</v>
      </c>
      <c r="R35" s="21">
        <v>3</v>
      </c>
      <c r="S35" s="23">
        <f t="shared" si="4"/>
        <v>1</v>
      </c>
    </row>
    <row r="36" spans="1:19" ht="25.5" x14ac:dyDescent="0.25">
      <c r="A36" s="17"/>
      <c r="B36" s="19">
        <v>5003252</v>
      </c>
      <c r="C36" s="19" t="s">
        <v>1000</v>
      </c>
      <c r="D36" s="68">
        <v>3000001</v>
      </c>
      <c r="E36" s="19" t="s">
        <v>276</v>
      </c>
      <c r="F36" s="69">
        <v>177</v>
      </c>
      <c r="G36" s="19" t="s">
        <v>883</v>
      </c>
      <c r="H36" s="20">
        <v>18.796480999999996</v>
      </c>
      <c r="I36" s="21">
        <v>18.010995000000005</v>
      </c>
      <c r="J36" s="21">
        <f t="shared" si="0"/>
        <v>13.032539071617949</v>
      </c>
      <c r="K36" s="21">
        <v>8.7888830216179485</v>
      </c>
      <c r="L36" s="21">
        <v>1.1815464999999998</v>
      </c>
      <c r="M36" s="21">
        <v>3.0621095500000006</v>
      </c>
      <c r="N36" s="22">
        <f t="shared" si="1"/>
        <v>0.48797320867714117</v>
      </c>
      <c r="O36" s="22">
        <f t="shared" si="2"/>
        <v>0.55357460937710246</v>
      </c>
      <c r="P36" s="23">
        <f t="shared" si="3"/>
        <v>0.72358795677961962</v>
      </c>
      <c r="Q36" s="70">
        <v>283.10000000000002</v>
      </c>
      <c r="R36" s="21">
        <v>0</v>
      </c>
      <c r="S36" s="23">
        <f t="shared" si="4"/>
        <v>0</v>
      </c>
    </row>
    <row r="37" spans="1:19" ht="51" x14ac:dyDescent="0.25">
      <c r="A37" s="17"/>
      <c r="B37" s="19">
        <v>5003254</v>
      </c>
      <c r="C37" s="19" t="s">
        <v>1001</v>
      </c>
      <c r="D37" s="68">
        <v>3000001</v>
      </c>
      <c r="E37" s="19" t="s">
        <v>276</v>
      </c>
      <c r="F37" s="69">
        <v>177</v>
      </c>
      <c r="G37" s="19" t="s">
        <v>883</v>
      </c>
      <c r="H37" s="20">
        <v>0</v>
      </c>
      <c r="I37" s="21">
        <v>1.1529719999999997</v>
      </c>
      <c r="J37" s="21">
        <f t="shared" si="0"/>
        <v>1.0389747714474797</v>
      </c>
      <c r="K37" s="21">
        <v>1.0229747714474797</v>
      </c>
      <c r="L37" s="21">
        <v>1.6E-2</v>
      </c>
      <c r="M37" s="21">
        <v>0</v>
      </c>
      <c r="N37" s="22">
        <f t="shared" si="1"/>
        <v>0.88725031609395544</v>
      </c>
      <c r="O37" s="22">
        <f t="shared" si="2"/>
        <v>0.901127496112204</v>
      </c>
      <c r="P37" s="23">
        <f t="shared" si="3"/>
        <v>0.901127496112204</v>
      </c>
      <c r="Q37" s="70">
        <v>1</v>
      </c>
      <c r="R37" s="21">
        <v>0</v>
      </c>
      <c r="S37" s="23">
        <f t="shared" si="4"/>
        <v>0</v>
      </c>
    </row>
    <row r="38" spans="1:19" ht="25.5" x14ac:dyDescent="0.25">
      <c r="A38" s="17"/>
      <c r="B38" s="19">
        <v>5003255</v>
      </c>
      <c r="C38" s="19" t="s">
        <v>1002</v>
      </c>
      <c r="D38" s="68">
        <v>3000001</v>
      </c>
      <c r="E38" s="19" t="s">
        <v>276</v>
      </c>
      <c r="F38" s="69">
        <v>547</v>
      </c>
      <c r="G38" s="19" t="s">
        <v>1018</v>
      </c>
      <c r="H38" s="20">
        <v>7.1887289999999968</v>
      </c>
      <c r="I38" s="21">
        <v>15.337563999999993</v>
      </c>
      <c r="J38" s="21">
        <f t="shared" si="0"/>
        <v>8.9039593095577114</v>
      </c>
      <c r="K38" s="21">
        <v>7.040849969557712</v>
      </c>
      <c r="L38" s="21">
        <v>0.76557694000000009</v>
      </c>
      <c r="M38" s="21">
        <v>1.0975324000000002</v>
      </c>
      <c r="N38" s="22">
        <f t="shared" si="1"/>
        <v>0.4590592071568676</v>
      </c>
      <c r="O38" s="22">
        <f t="shared" si="2"/>
        <v>0.50897436578310062</v>
      </c>
      <c r="P38" s="23">
        <f t="shared" si="3"/>
        <v>0.58053282187169453</v>
      </c>
      <c r="Q38" s="70">
        <v>190</v>
      </c>
      <c r="R38" s="21">
        <v>159</v>
      </c>
      <c r="S38" s="23">
        <f t="shared" si="4"/>
        <v>0.83684210526315794</v>
      </c>
    </row>
    <row r="39" spans="1:19" ht="25.5" x14ac:dyDescent="0.25">
      <c r="A39" s="17"/>
      <c r="B39" s="19">
        <v>5003418</v>
      </c>
      <c r="C39" s="19" t="s">
        <v>1003</v>
      </c>
      <c r="D39" s="68">
        <v>3000478</v>
      </c>
      <c r="E39" s="19" t="s">
        <v>974</v>
      </c>
      <c r="F39" s="69">
        <v>65</v>
      </c>
      <c r="G39" s="19" t="s">
        <v>1015</v>
      </c>
      <c r="H39" s="20">
        <v>111.83688000000002</v>
      </c>
      <c r="I39" s="21">
        <v>132.09511600000002</v>
      </c>
      <c r="J39" s="21">
        <f t="shared" si="0"/>
        <v>94.594034963466001</v>
      </c>
      <c r="K39" s="21">
        <v>70.969800793465993</v>
      </c>
      <c r="L39" s="21">
        <v>9.3333329199999966</v>
      </c>
      <c r="M39" s="21">
        <v>14.290901250000001</v>
      </c>
      <c r="N39" s="22">
        <f t="shared" si="1"/>
        <v>0.53726286741340223</v>
      </c>
      <c r="O39" s="22">
        <f t="shared" si="2"/>
        <v>0.60791902187712965</v>
      </c>
      <c r="P39" s="23">
        <f t="shared" si="3"/>
        <v>0.71610546875530201</v>
      </c>
      <c r="Q39" s="70">
        <v>1132681.5</v>
      </c>
      <c r="R39" s="21">
        <v>799924</v>
      </c>
      <c r="S39" s="23">
        <f t="shared" si="4"/>
        <v>0.70622147532205659</v>
      </c>
    </row>
    <row r="40" spans="1:19" ht="25.5" x14ac:dyDescent="0.25">
      <c r="A40" s="17"/>
      <c r="B40" s="19">
        <v>5003419</v>
      </c>
      <c r="C40" s="19" t="s">
        <v>1004</v>
      </c>
      <c r="D40" s="68">
        <v>3000478</v>
      </c>
      <c r="E40" s="19" t="s">
        <v>974</v>
      </c>
      <c r="F40" s="69">
        <v>65</v>
      </c>
      <c r="G40" s="19" t="s">
        <v>1015</v>
      </c>
      <c r="H40" s="20">
        <v>10.758273000000003</v>
      </c>
      <c r="I40" s="21">
        <v>9.3921080000000021</v>
      </c>
      <c r="J40" s="21">
        <f t="shared" si="0"/>
        <v>5.3439111007186364</v>
      </c>
      <c r="K40" s="21">
        <v>4.5515659107186366</v>
      </c>
      <c r="L40" s="21">
        <v>0.37840952999999999</v>
      </c>
      <c r="M40" s="21">
        <v>0.41393565999999998</v>
      </c>
      <c r="N40" s="22">
        <f t="shared" si="1"/>
        <v>0.48461601066753446</v>
      </c>
      <c r="O40" s="22">
        <f t="shared" si="2"/>
        <v>0.5249061702355462</v>
      </c>
      <c r="P40" s="23">
        <f t="shared" si="3"/>
        <v>0.56897888106893946</v>
      </c>
      <c r="Q40" s="70">
        <v>365303</v>
      </c>
      <c r="R40" s="21">
        <v>299128</v>
      </c>
      <c r="S40" s="23">
        <f t="shared" si="4"/>
        <v>0.81884901027366319</v>
      </c>
    </row>
    <row r="41" spans="1:19" ht="51" x14ac:dyDescent="0.25">
      <c r="A41" s="17"/>
      <c r="B41" s="19">
        <v>5003421</v>
      </c>
      <c r="C41" s="19" t="s">
        <v>1005</v>
      </c>
      <c r="D41" s="68">
        <v>3000478</v>
      </c>
      <c r="E41" s="19" t="s">
        <v>974</v>
      </c>
      <c r="F41" s="69">
        <v>65</v>
      </c>
      <c r="G41" s="19" t="s">
        <v>1015</v>
      </c>
      <c r="H41" s="20">
        <v>4.6903159999999993</v>
      </c>
      <c r="I41" s="21">
        <v>6.5366850000000012</v>
      </c>
      <c r="J41" s="21">
        <f t="shared" si="0"/>
        <v>5.0843016554341318</v>
      </c>
      <c r="K41" s="21">
        <v>4.4560192054341314</v>
      </c>
      <c r="L41" s="21">
        <v>0.31836117000000003</v>
      </c>
      <c r="M41" s="21">
        <v>0.30992127999999991</v>
      </c>
      <c r="N41" s="22">
        <f t="shared" si="1"/>
        <v>0.68169403993524713</v>
      </c>
      <c r="O41" s="22">
        <f t="shared" si="2"/>
        <v>0.73039780491703832</v>
      </c>
      <c r="P41" s="23">
        <f t="shared" si="3"/>
        <v>0.77781041237785375</v>
      </c>
      <c r="Q41" s="70">
        <v>3036670</v>
      </c>
      <c r="R41" s="21">
        <v>2933840</v>
      </c>
      <c r="S41" s="23">
        <f t="shared" si="4"/>
        <v>0.96613724902607134</v>
      </c>
    </row>
    <row r="42" spans="1:19" ht="38.25" x14ac:dyDescent="0.25">
      <c r="A42" s="17"/>
      <c r="B42" s="19">
        <v>5003422</v>
      </c>
      <c r="C42" s="19" t="s">
        <v>1006</v>
      </c>
      <c r="D42" s="68">
        <v>3000478</v>
      </c>
      <c r="E42" s="19" t="s">
        <v>974</v>
      </c>
      <c r="F42" s="69">
        <v>65</v>
      </c>
      <c r="G42" s="19" t="s">
        <v>1015</v>
      </c>
      <c r="H42" s="20">
        <v>1.2230349999999997</v>
      </c>
      <c r="I42" s="21">
        <v>0.47585500000000008</v>
      </c>
      <c r="J42" s="21">
        <f t="shared" si="0"/>
        <v>0.34166739562498161</v>
      </c>
      <c r="K42" s="21">
        <v>0.2800967556249816</v>
      </c>
      <c r="L42" s="21">
        <v>2.6035089999999997E-2</v>
      </c>
      <c r="M42" s="21">
        <v>3.5535549999999999E-2</v>
      </c>
      <c r="N42" s="22">
        <f t="shared" si="1"/>
        <v>0.58861786810053807</v>
      </c>
      <c r="O42" s="22">
        <f t="shared" si="2"/>
        <v>0.64333010186922812</v>
      </c>
      <c r="P42" s="23">
        <f t="shared" si="3"/>
        <v>0.71800736700251455</v>
      </c>
      <c r="Q42" s="70">
        <v>1997</v>
      </c>
      <c r="R42" s="21">
        <v>2328</v>
      </c>
      <c r="S42" s="23">
        <f t="shared" si="4"/>
        <v>1.1657486229344016</v>
      </c>
    </row>
    <row r="43" spans="1:19" ht="38.25" x14ac:dyDescent="0.25">
      <c r="A43" s="17"/>
      <c r="B43" s="19">
        <v>5003423</v>
      </c>
      <c r="C43" s="19" t="s">
        <v>1007</v>
      </c>
      <c r="D43" s="68">
        <v>3000478</v>
      </c>
      <c r="E43" s="19" t="s">
        <v>974</v>
      </c>
      <c r="F43" s="69">
        <v>65</v>
      </c>
      <c r="G43" s="19" t="s">
        <v>1015</v>
      </c>
      <c r="H43" s="20">
        <v>0.8886179999999998</v>
      </c>
      <c r="I43" s="21">
        <v>0.88985000000000003</v>
      </c>
      <c r="J43" s="21">
        <f t="shared" si="0"/>
        <v>0.58669406143068703</v>
      </c>
      <c r="K43" s="21">
        <v>0.51375198143068701</v>
      </c>
      <c r="L43" s="21">
        <v>2.3484379999999999E-2</v>
      </c>
      <c r="M43" s="21">
        <v>4.94577E-2</v>
      </c>
      <c r="N43" s="22">
        <f t="shared" si="1"/>
        <v>0.57734672296531664</v>
      </c>
      <c r="O43" s="22">
        <f t="shared" si="2"/>
        <v>0.60373811477292461</v>
      </c>
      <c r="P43" s="23">
        <f t="shared" si="3"/>
        <v>0.65931793159598473</v>
      </c>
      <c r="Q43" s="70">
        <v>1671</v>
      </c>
      <c r="R43" s="21">
        <v>1674</v>
      </c>
      <c r="S43" s="23">
        <f t="shared" si="4"/>
        <v>1.0017953321364452</v>
      </c>
    </row>
    <row r="44" spans="1:19" ht="51" x14ac:dyDescent="0.25">
      <c r="A44" s="17"/>
      <c r="B44" s="19">
        <v>5003424</v>
      </c>
      <c r="C44" s="19" t="s">
        <v>1008</v>
      </c>
      <c r="D44" s="68">
        <v>3000478</v>
      </c>
      <c r="E44" s="19" t="s">
        <v>974</v>
      </c>
      <c r="F44" s="69">
        <v>492</v>
      </c>
      <c r="G44" s="19" t="s">
        <v>1019</v>
      </c>
      <c r="H44" s="20">
        <v>6.6614589999999998</v>
      </c>
      <c r="I44" s="21">
        <v>11.476187000000001</v>
      </c>
      <c r="J44" s="21">
        <f t="shared" si="0"/>
        <v>7.0455642048721234</v>
      </c>
      <c r="K44" s="21">
        <v>5.7757659848721232</v>
      </c>
      <c r="L44" s="21">
        <v>0.47040731999999996</v>
      </c>
      <c r="M44" s="21">
        <v>0.79939090000000013</v>
      </c>
      <c r="N44" s="22">
        <f t="shared" si="1"/>
        <v>0.50328266565124136</v>
      </c>
      <c r="O44" s="22">
        <f t="shared" si="2"/>
        <v>0.5442725275278385</v>
      </c>
      <c r="P44" s="23">
        <f t="shared" si="3"/>
        <v>0.61392901709183745</v>
      </c>
      <c r="Q44" s="70">
        <v>72058</v>
      </c>
      <c r="R44" s="21">
        <v>103766</v>
      </c>
      <c r="S44" s="23">
        <f t="shared" si="4"/>
        <v>1.4400344167198647</v>
      </c>
    </row>
    <row r="45" spans="1:19" ht="51" x14ac:dyDescent="0.25">
      <c r="A45" s="17"/>
      <c r="B45" s="19">
        <v>5003425</v>
      </c>
      <c r="C45" s="19" t="s">
        <v>1009</v>
      </c>
      <c r="D45" s="68">
        <v>3000478</v>
      </c>
      <c r="E45" s="19" t="s">
        <v>974</v>
      </c>
      <c r="F45" s="69">
        <v>86</v>
      </c>
      <c r="G45" s="19" t="s">
        <v>502</v>
      </c>
      <c r="H45" s="20">
        <v>1.494577</v>
      </c>
      <c r="I45" s="21">
        <v>6.9802200000000001</v>
      </c>
      <c r="J45" s="21">
        <f t="shared" si="0"/>
        <v>5.8290493223982249</v>
      </c>
      <c r="K45" s="21">
        <v>4.6490900023982249</v>
      </c>
      <c r="L45" s="21">
        <v>0.54486663999999996</v>
      </c>
      <c r="M45" s="21">
        <v>0.63509267999999997</v>
      </c>
      <c r="N45" s="22">
        <f t="shared" si="1"/>
        <v>0.66603774700485441</v>
      </c>
      <c r="O45" s="22">
        <f t="shared" si="2"/>
        <v>0.74409640991232728</v>
      </c>
      <c r="P45" s="23">
        <f t="shared" si="3"/>
        <v>0.8350810321735167</v>
      </c>
      <c r="Q45" s="70">
        <v>1660</v>
      </c>
      <c r="R45" s="21">
        <v>346</v>
      </c>
      <c r="S45" s="23">
        <f t="shared" si="4"/>
        <v>0.20843373493975903</v>
      </c>
    </row>
    <row r="46" spans="1:19" ht="25.5" x14ac:dyDescent="0.25">
      <c r="A46" s="17"/>
      <c r="B46" s="19">
        <v>5003427</v>
      </c>
      <c r="C46" s="19" t="s">
        <v>1010</v>
      </c>
      <c r="D46" s="68">
        <v>3000479</v>
      </c>
      <c r="E46" s="19" t="s">
        <v>975</v>
      </c>
      <c r="F46" s="69">
        <v>302</v>
      </c>
      <c r="G46" s="19" t="s">
        <v>1020</v>
      </c>
      <c r="H46" s="20">
        <v>19.930676999999996</v>
      </c>
      <c r="I46" s="21">
        <v>23.829938000000002</v>
      </c>
      <c r="J46" s="21">
        <f t="shared" si="0"/>
        <v>13.46832478225495</v>
      </c>
      <c r="K46" s="21">
        <v>10.909309242254949</v>
      </c>
      <c r="L46" s="21">
        <v>0.89228419000000003</v>
      </c>
      <c r="M46" s="21">
        <v>1.6667313500000005</v>
      </c>
      <c r="N46" s="22">
        <f t="shared" si="1"/>
        <v>0.45779847359464165</v>
      </c>
      <c r="O46" s="22">
        <f t="shared" si="2"/>
        <v>0.49524230538304159</v>
      </c>
      <c r="P46" s="23">
        <f t="shared" si="3"/>
        <v>0.56518505345061953</v>
      </c>
      <c r="Q46" s="70">
        <v>328377</v>
      </c>
      <c r="R46" s="21">
        <v>305956.09999999998</v>
      </c>
      <c r="S46" s="23">
        <f t="shared" si="4"/>
        <v>0.93172207554122233</v>
      </c>
    </row>
    <row r="47" spans="1:19" ht="25.5" x14ac:dyDescent="0.25">
      <c r="A47" s="17"/>
      <c r="B47" s="19">
        <v>5003428</v>
      </c>
      <c r="C47" s="19" t="s">
        <v>1011</v>
      </c>
      <c r="D47" s="68">
        <v>3000479</v>
      </c>
      <c r="E47" s="19" t="s">
        <v>975</v>
      </c>
      <c r="F47" s="69">
        <v>302</v>
      </c>
      <c r="G47" s="19" t="s">
        <v>1020</v>
      </c>
      <c r="H47" s="20">
        <v>1.2312369999999999</v>
      </c>
      <c r="I47" s="21">
        <v>1.9688310000000002</v>
      </c>
      <c r="J47" s="21">
        <f t="shared" si="0"/>
        <v>1.6172973743166832</v>
      </c>
      <c r="K47" s="21">
        <v>1.3754378143166832</v>
      </c>
      <c r="L47" s="21">
        <v>0.10780980999999999</v>
      </c>
      <c r="M47" s="21">
        <v>0.13404975</v>
      </c>
      <c r="N47" s="22">
        <f t="shared" si="1"/>
        <v>0.6986063376270909</v>
      </c>
      <c r="O47" s="22">
        <f t="shared" si="2"/>
        <v>0.75336462312747166</v>
      </c>
      <c r="P47" s="23">
        <f t="shared" si="3"/>
        <v>0.82145058378128089</v>
      </c>
      <c r="Q47" s="70">
        <v>22234</v>
      </c>
      <c r="R47" s="21">
        <v>17222</v>
      </c>
      <c r="S47" s="23">
        <f t="shared" si="4"/>
        <v>0.7745794728793739</v>
      </c>
    </row>
    <row r="48" spans="1:19" ht="25.5" x14ac:dyDescent="0.25">
      <c r="A48" s="17"/>
      <c r="B48" s="19">
        <v>5004390</v>
      </c>
      <c r="C48" s="19" t="s">
        <v>1012</v>
      </c>
      <c r="D48" s="68">
        <v>3000478</v>
      </c>
      <c r="E48" s="19" t="s">
        <v>974</v>
      </c>
      <c r="F48" s="69">
        <v>65</v>
      </c>
      <c r="G48" s="19" t="s">
        <v>1015</v>
      </c>
      <c r="H48" s="20">
        <v>4.106069999999999</v>
      </c>
      <c r="I48" s="21">
        <v>2.7036369999999996</v>
      </c>
      <c r="J48" s="21">
        <f t="shared" si="0"/>
        <v>1.2520464108367841</v>
      </c>
      <c r="K48" s="21">
        <v>0.8736355908367841</v>
      </c>
      <c r="L48" s="21">
        <v>0.12932188</v>
      </c>
      <c r="M48" s="21">
        <v>0.24908894000000001</v>
      </c>
      <c r="N48" s="22">
        <f t="shared" si="1"/>
        <v>0.3231334646022318</v>
      </c>
      <c r="O48" s="22">
        <f t="shared" si="2"/>
        <v>0.3709660249644402</v>
      </c>
      <c r="P48" s="23">
        <f t="shared" si="3"/>
        <v>0.46309708397864963</v>
      </c>
      <c r="Q48" s="70">
        <v>70014</v>
      </c>
      <c r="R48" s="21">
        <v>44552.705000000002</v>
      </c>
      <c r="S48" s="23">
        <f t="shared" si="4"/>
        <v>0.63633994629645507</v>
      </c>
    </row>
    <row r="49" spans="1:19" ht="25.5" x14ac:dyDescent="0.25">
      <c r="A49" s="17"/>
      <c r="B49" s="19">
        <v>5004392</v>
      </c>
      <c r="C49" s="19" t="s">
        <v>1013</v>
      </c>
      <c r="D49" s="68">
        <v>3000001</v>
      </c>
      <c r="E49" s="19" t="s">
        <v>276</v>
      </c>
      <c r="F49" s="69">
        <v>86</v>
      </c>
      <c r="G49" s="19" t="s">
        <v>502</v>
      </c>
      <c r="H49" s="20">
        <v>2.531571</v>
      </c>
      <c r="I49" s="21">
        <v>3.9689299999999994</v>
      </c>
      <c r="J49" s="21">
        <f t="shared" si="0"/>
        <v>3.1993301889094816</v>
      </c>
      <c r="K49" s="21">
        <v>2.2413675689094816</v>
      </c>
      <c r="L49" s="21">
        <v>0.36421881</v>
      </c>
      <c r="M49" s="21">
        <v>0.59374380999999987</v>
      </c>
      <c r="N49" s="22">
        <f t="shared" si="1"/>
        <v>0.56472842023151881</v>
      </c>
      <c r="O49" s="22">
        <f t="shared" si="2"/>
        <v>0.65649592683909319</v>
      </c>
      <c r="P49" s="23">
        <f t="shared" si="3"/>
        <v>0.80609388145154537</v>
      </c>
      <c r="Q49" s="70">
        <v>4661</v>
      </c>
      <c r="R49" s="21">
        <v>4649</v>
      </c>
      <c r="S49" s="23">
        <f t="shared" si="4"/>
        <v>0.99742544518343701</v>
      </c>
    </row>
    <row r="50" spans="1:19" ht="25.5" x14ac:dyDescent="0.25">
      <c r="A50" s="17"/>
      <c r="B50" s="19">
        <v>5005827</v>
      </c>
      <c r="C50" s="19" t="s">
        <v>420</v>
      </c>
      <c r="D50" s="68">
        <v>3000131</v>
      </c>
      <c r="E50" s="19" t="s">
        <v>967</v>
      </c>
      <c r="F50" s="69">
        <v>67</v>
      </c>
      <c r="G50" s="19" t="s">
        <v>1014</v>
      </c>
      <c r="H50" s="20">
        <v>0</v>
      </c>
      <c r="I50" s="21">
        <v>6.9850999999999996E-2</v>
      </c>
      <c r="J50" s="21">
        <f t="shared" si="0"/>
        <v>0</v>
      </c>
      <c r="K50" s="21">
        <v>0</v>
      </c>
      <c r="L50" s="21">
        <v>0</v>
      </c>
      <c r="M50" s="21">
        <v>0</v>
      </c>
      <c r="N50" s="22">
        <f t="shared" si="1"/>
        <v>0</v>
      </c>
      <c r="O50" s="22">
        <f t="shared" si="2"/>
        <v>0</v>
      </c>
      <c r="P50" s="23">
        <f t="shared" si="3"/>
        <v>0</v>
      </c>
      <c r="Q50" s="70">
        <v>0</v>
      </c>
      <c r="R50" s="21">
        <v>0</v>
      </c>
      <c r="S50" s="23">
        <f t="shared" si="4"/>
        <v>0</v>
      </c>
    </row>
    <row r="51" spans="1:19" ht="25.5" x14ac:dyDescent="0.25">
      <c r="A51" s="17"/>
      <c r="B51" s="19">
        <v>5005827</v>
      </c>
      <c r="C51" s="19" t="s">
        <v>420</v>
      </c>
      <c r="D51" s="68">
        <v>3000132</v>
      </c>
      <c r="E51" s="19" t="s">
        <v>968</v>
      </c>
      <c r="F51" s="69">
        <v>67</v>
      </c>
      <c r="G51" s="19" t="s">
        <v>1014</v>
      </c>
      <c r="H51" s="20">
        <v>0</v>
      </c>
      <c r="I51" s="21">
        <v>11.065348999999999</v>
      </c>
      <c r="J51" s="21">
        <f t="shared" si="0"/>
        <v>0.51771234011266676</v>
      </c>
      <c r="K51" s="21">
        <v>2.5350000112666748E-2</v>
      </c>
      <c r="L51" s="21">
        <v>6.8916429999999987E-2</v>
      </c>
      <c r="M51" s="21">
        <v>0.42344590999999998</v>
      </c>
      <c r="N51" s="22">
        <f t="shared" si="1"/>
        <v>2.2909354339087497E-3</v>
      </c>
      <c r="O51" s="22">
        <f t="shared" si="2"/>
        <v>8.5190652470759614E-3</v>
      </c>
      <c r="P51" s="23">
        <f t="shared" si="3"/>
        <v>4.6786806282627574E-2</v>
      </c>
      <c r="Q51" s="70">
        <v>0</v>
      </c>
      <c r="R51" s="21">
        <v>0</v>
      </c>
      <c r="S51" s="23">
        <f t="shared" si="4"/>
        <v>0</v>
      </c>
    </row>
    <row r="52" spans="1:19" ht="25.5" x14ac:dyDescent="0.25">
      <c r="A52" s="17"/>
      <c r="B52" s="19">
        <v>5005827</v>
      </c>
      <c r="C52" s="19" t="s">
        <v>420</v>
      </c>
      <c r="D52" s="68">
        <v>3000133</v>
      </c>
      <c r="E52" s="19" t="s">
        <v>969</v>
      </c>
      <c r="F52" s="69">
        <v>67</v>
      </c>
      <c r="G52" s="19" t="s">
        <v>1014</v>
      </c>
      <c r="H52" s="20">
        <v>0</v>
      </c>
      <c r="I52" s="21">
        <v>38.911851000000006</v>
      </c>
      <c r="J52" s="21">
        <f t="shared" si="0"/>
        <v>35.214130580000003</v>
      </c>
      <c r="K52" s="21">
        <v>0</v>
      </c>
      <c r="L52" s="21">
        <v>35.186738800000001</v>
      </c>
      <c r="M52" s="21">
        <v>2.7391780000000001E-2</v>
      </c>
      <c r="N52" s="22">
        <f t="shared" si="1"/>
        <v>0</v>
      </c>
      <c r="O52" s="22">
        <f t="shared" si="2"/>
        <v>0.90426792598481098</v>
      </c>
      <c r="P52" s="23">
        <f t="shared" si="3"/>
        <v>0.90497187039496008</v>
      </c>
      <c r="Q52" s="70">
        <v>0</v>
      </c>
      <c r="R52" s="21">
        <v>0</v>
      </c>
      <c r="S52" s="23">
        <f t="shared" si="4"/>
        <v>0</v>
      </c>
    </row>
    <row r="53" spans="1:19" x14ac:dyDescent="0.25">
      <c r="A53" s="17"/>
      <c r="B53" s="19">
        <v>9000000</v>
      </c>
      <c r="C53" s="19" t="s">
        <v>304</v>
      </c>
      <c r="D53" s="68">
        <v>9000000</v>
      </c>
      <c r="E53" s="19" t="s">
        <v>305</v>
      </c>
      <c r="F53" s="69"/>
      <c r="G53" s="19" t="s">
        <v>312</v>
      </c>
      <c r="H53" s="20">
        <v>26.60347100000002</v>
      </c>
      <c r="I53" s="21">
        <v>38.232287999999983</v>
      </c>
      <c r="J53" s="21">
        <f t="shared" si="0"/>
        <v>25.292346916279978</v>
      </c>
      <c r="K53" s="21">
        <v>20.700290766279977</v>
      </c>
      <c r="L53" s="21">
        <v>2.3505667199999993</v>
      </c>
      <c r="M53" s="21">
        <v>2.241489430000001</v>
      </c>
      <c r="N53" s="22">
        <f t="shared" si="1"/>
        <v>0.5414347884772156</v>
      </c>
      <c r="O53" s="22">
        <f t="shared" si="2"/>
        <v>0.60291598259251411</v>
      </c>
      <c r="P53" s="23">
        <f t="shared" si="3"/>
        <v>0.66154416173784814</v>
      </c>
      <c r="Q53" s="70"/>
      <c r="R53" s="21"/>
      <c r="S53" s="23">
        <f t="shared" si="4"/>
        <v>0</v>
      </c>
    </row>
    <row r="54" spans="1:19" ht="15.75" thickBot="1" x14ac:dyDescent="0.3">
      <c r="A54" s="41" t="s">
        <v>294</v>
      </c>
      <c r="B54" s="43"/>
      <c r="C54" s="43"/>
      <c r="D54" s="65"/>
      <c r="E54" s="43"/>
      <c r="F54" s="66"/>
      <c r="G54" s="43"/>
      <c r="H54" s="44">
        <f ca="1">OFFSET(H54,-MATCH("PROYECTOS",$A$8:$A$54,0)-1,0)-(OFFSET(H54,-MATCH("PROYECTOS",$A$8:$A$54,0),0))</f>
        <v>6233.6369029999987</v>
      </c>
      <c r="I54" s="44">
        <f t="shared" ref="I54:M54" ca="1" si="5">OFFSET(I54,-MATCH("PROYECTOS",$A$8:$A$54,0)-1,0)-(OFFSET(I54,-MATCH("PROYECTOS",$A$8:$A$54,0),0))</f>
        <v>7617.4791719999939</v>
      </c>
      <c r="J54" s="44">
        <f t="shared" ca="1" si="5"/>
        <v>5794.4129417672702</v>
      </c>
      <c r="K54" s="44">
        <f t="shared" ca="1" si="5"/>
        <v>4103.2115377972714</v>
      </c>
      <c r="L54" s="44">
        <f t="shared" ca="1" si="5"/>
        <v>1070.7652059799998</v>
      </c>
      <c r="M54" s="44">
        <f t="shared" ca="1" si="5"/>
        <v>620.43619798999976</v>
      </c>
      <c r="N54" s="46">
        <f t="shared" ca="1" si="1"/>
        <v>0.53865740163487175</v>
      </c>
      <c r="O54" s="46">
        <f t="shared" ca="1" si="2"/>
        <v>0.67922427182939404</v>
      </c>
      <c r="P54" s="47">
        <f t="shared" ca="1" si="3"/>
        <v>0.7606732898025016</v>
      </c>
      <c r="Q54" s="67"/>
      <c r="R54" s="45"/>
      <c r="S5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50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145.93673400000003</v>
      </c>
      <c r="E6" s="14">
        <v>154.75840399999993</v>
      </c>
      <c r="F6" s="14">
        <v>134.51139960830284</v>
      </c>
      <c r="G6" s="14">
        <v>113.25393084830284</v>
      </c>
      <c r="H6" s="14">
        <v>12.993738389999995</v>
      </c>
      <c r="I6" s="14">
        <v>8.2637303699999993</v>
      </c>
      <c r="J6" s="15">
        <v>0.73181118389087874</v>
      </c>
      <c r="K6" s="15">
        <v>0.81577262349063051</v>
      </c>
      <c r="L6" s="16">
        <v>0.86917024298275203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145.936734</v>
      </c>
      <c r="E7" s="38">
        <f ca="1">SUM(E8:OFFSET(E6,MATCH("GOBIERNOS REGIONALES",$A$8:$A$50,0),0))</f>
        <v>154.7584039999999</v>
      </c>
      <c r="F7" s="38">
        <f ca="1">SUM(F8:OFFSET(F6,MATCH("GOBIERNOS REGIONALES",$A$8:$A$50,0),0))</f>
        <v>134.51139960830284</v>
      </c>
      <c r="G7" s="38">
        <f ca="1">SUM(G8:OFFSET(G6,MATCH("GOBIERNOS REGIONALES",$A$8:$A$50,0),0))</f>
        <v>113.25393084830284</v>
      </c>
      <c r="H7" s="38">
        <f ca="1">SUM(H8:OFFSET(H6,MATCH("GOBIERNOS REGIONALES",$A$8:$A$50,0),0))</f>
        <v>12.993738389999995</v>
      </c>
      <c r="I7" s="38">
        <f ca="1">SUM(I8:OFFSET(I6,MATCH("GOBIERNOS REGIONALES",$A$8:$A$50,0),0))</f>
        <v>8.2637303699999993</v>
      </c>
      <c r="J7" s="39">
        <f ca="1">IFERROR(G7/E7,0)</f>
        <v>0.73181118389087885</v>
      </c>
      <c r="K7" s="39">
        <f ca="1">IFERROR(SUM(G7,H7)/E7,0)</f>
        <v>0.81577262349063073</v>
      </c>
      <c r="L7" s="40">
        <f ca="1">IFERROR(SUM(G7,H7,I7)/E7,0)</f>
        <v>0.86917024298275214</v>
      </c>
      <c r="M7" s="4"/>
    </row>
    <row r="8" spans="1:13" x14ac:dyDescent="0.25">
      <c r="A8" s="17"/>
      <c r="B8" s="18">
        <v>8</v>
      </c>
      <c r="C8" s="19" t="s">
        <v>108</v>
      </c>
      <c r="D8" s="20">
        <v>145.936734</v>
      </c>
      <c r="E8" s="21">
        <v>154.7584039999999</v>
      </c>
      <c r="F8" s="21">
        <f t="shared" ref="F8:F10" si="0">SUM(G8,H8,I8)</f>
        <v>134.51139960830284</v>
      </c>
      <c r="G8" s="21">
        <v>113.25393084830284</v>
      </c>
      <c r="H8" s="21">
        <v>12.993738389999995</v>
      </c>
      <c r="I8" s="21">
        <v>8.2637303699999993</v>
      </c>
      <c r="J8" s="22">
        <f t="shared" ref="J8:J10" si="1">IFERROR(G8/E8,0)</f>
        <v>0.73181118389087885</v>
      </c>
      <c r="K8" s="22">
        <f t="shared" ref="K8:K10" si="2">IFERROR(SUM(G8,H8)/E8,0)</f>
        <v>0.81577262349063073</v>
      </c>
      <c r="L8" s="23">
        <f t="shared" ref="L8:L10" si="3">IFERROR(SUM(G8,H8,I8)/E8,0)</f>
        <v>0.86917024298275214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62</v>
      </c>
      <c r="B1" s="51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1024</v>
      </c>
      <c r="N2" s="72" t="s">
        <v>1035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145.93673400000003</v>
      </c>
      <c r="E6" s="14">
        <f ca="1">SUM(E7:OFFSET(E7,50,0))</f>
        <v>154.75840399999993</v>
      </c>
      <c r="F6" s="14">
        <f ca="1">SUM(F7:OFFSET(F7,50,0))</f>
        <v>134.51139960830284</v>
      </c>
      <c r="G6" s="14">
        <f ca="1">SUM(G7:OFFSET(G7,50,0))</f>
        <v>113.25393084830284</v>
      </c>
      <c r="H6" s="14">
        <f ca="1">SUM(H7:OFFSET(H7,50,0))</f>
        <v>12.993738389999995</v>
      </c>
      <c r="I6" s="14">
        <f ca="1">SUM(I7:OFFSET(I7,50,0))</f>
        <v>8.2637303699999993</v>
      </c>
      <c r="J6" s="15">
        <f ca="1">IFERROR(G6/E6,0)</f>
        <v>0.73181118389087874</v>
      </c>
      <c r="K6" s="15">
        <f ca="1">IFERROR(SUM(G6,H6)/E6,0)</f>
        <v>0.81577262349063051</v>
      </c>
      <c r="L6" s="16">
        <f ca="1">IFERROR(SUM(G6,H6,I6)/E6,0)</f>
        <v>0.86917024298275203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1.7378619999999998</v>
      </c>
      <c r="E7" s="21">
        <v>1.7390639999999999</v>
      </c>
      <c r="F7" s="21">
        <f t="shared" ref="F7:F8" si="0">SUM(G7,H7,I7)</f>
        <v>0.96527484937976404</v>
      </c>
      <c r="G7" s="21">
        <v>0.78726240937976399</v>
      </c>
      <c r="H7" s="21">
        <v>7.1843779999999996E-2</v>
      </c>
      <c r="I7" s="21">
        <v>0.10616866</v>
      </c>
      <c r="J7" s="22">
        <f t="shared" ref="J7:J8" si="1">IFERROR(G7/E7,0)</f>
        <v>0.45269317827277433</v>
      </c>
      <c r="K7" s="22">
        <f t="shared" ref="K7:K8" si="2">IFERROR(SUM(G7,H7)/E7,0)</f>
        <v>0.49400492988168582</v>
      </c>
      <c r="L7" s="23">
        <f t="shared" ref="L7:L8" si="3">IFERROR(SUM(G7,H7,I7)/E7,0)</f>
        <v>0.55505424146538829</v>
      </c>
      <c r="M7" s="4"/>
      <c r="N7" t="s">
        <v>463</v>
      </c>
      <c r="O7" s="5">
        <v>133.54612475892307</v>
      </c>
      <c r="P7" s="71">
        <v>0.87274016969961543</v>
      </c>
    </row>
    <row r="8" spans="1:16" ht="15.75" thickBot="1" x14ac:dyDescent="0.3">
      <c r="A8" s="24"/>
      <c r="B8" s="56">
        <v>98</v>
      </c>
      <c r="C8" s="26" t="s">
        <v>463</v>
      </c>
      <c r="D8" s="27">
        <v>144.19887200000002</v>
      </c>
      <c r="E8" s="28">
        <v>153.01933999999991</v>
      </c>
      <c r="F8" s="28">
        <f t="shared" si="0"/>
        <v>133.54612475892307</v>
      </c>
      <c r="G8" s="28">
        <v>112.46666843892308</v>
      </c>
      <c r="H8" s="28">
        <v>12.921894609999995</v>
      </c>
      <c r="I8" s="28">
        <v>8.1575617099999995</v>
      </c>
      <c r="J8" s="29">
        <f t="shared" si="1"/>
        <v>0.73498335856711405</v>
      </c>
      <c r="K8" s="29">
        <f t="shared" si="2"/>
        <v>0.81942951164815603</v>
      </c>
      <c r="L8" s="30">
        <f t="shared" si="3"/>
        <v>0.87274016969961543</v>
      </c>
      <c r="M8" s="4"/>
      <c r="N8" t="s">
        <v>264</v>
      </c>
      <c r="O8" s="5">
        <v>0.96527484937976404</v>
      </c>
      <c r="P8" s="71">
        <v>0.55505424146538829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49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145.93673400000003</v>
      </c>
      <c r="E6" s="14">
        <v>154.75840399999993</v>
      </c>
      <c r="F6" s="14">
        <v>134.51139960830284</v>
      </c>
      <c r="G6" s="14">
        <v>113.25393084830284</v>
      </c>
      <c r="H6" s="14">
        <v>12.993738389999995</v>
      </c>
      <c r="I6" s="14">
        <v>8.2637303699999993</v>
      </c>
      <c r="J6" s="15">
        <v>0.73181118389087874</v>
      </c>
      <c r="K6" s="15">
        <v>0.81577262349063051</v>
      </c>
      <c r="L6" s="16">
        <v>0.86917024298275203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145.93673400000003</v>
      </c>
      <c r="E7" s="38">
        <f ca="1">SUM(E8:OFFSET(E6,MATCH("PROYECTOS",$A$8:$A$50,0),0))</f>
        <v>154.75840399999993</v>
      </c>
      <c r="F7" s="38">
        <f ca="1">SUM(F8:OFFSET(F6,MATCH("PROYECTOS",$A$8:$A$50,0),0))</f>
        <v>134.51139960830284</v>
      </c>
      <c r="G7" s="38">
        <f ca="1">SUM(G8:OFFSET(G6,MATCH("PROYECTOS",$A$8:$A$50,0),0))</f>
        <v>113.25393084830284</v>
      </c>
      <c r="H7" s="38">
        <f ca="1">SUM(H8:OFFSET(H6,MATCH("PROYECTOS",$A$8:$A$50,0),0))</f>
        <v>12.993738389999995</v>
      </c>
      <c r="I7" s="38">
        <f ca="1">SUM(I8:OFFSET(I6,MATCH("PROYECTOS",$A$8:$A$50,0),0))</f>
        <v>8.2637303699999993</v>
      </c>
      <c r="J7" s="39">
        <f ca="1">IFERROR(G7/E7,0)</f>
        <v>0.73181118389087874</v>
      </c>
      <c r="K7" s="39">
        <f ca="1">IFERROR(SUM(G7,H7)/E7,0)</f>
        <v>0.81577262349063051</v>
      </c>
      <c r="L7" s="40">
        <f ca="1">IFERROR(SUM(G7,H7,I7)/E7,0)</f>
        <v>0.86917024298275203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9.9472000000000005E-2</v>
      </c>
      <c r="E8" s="21">
        <v>9.9472000000000005E-2</v>
      </c>
      <c r="F8" s="21">
        <f t="shared" ref="F8:F10" si="0">SUM(G8,H8,I8)</f>
        <v>3.7700001150369644E-2</v>
      </c>
      <c r="G8" s="21">
        <v>3.7700001150369644E-2</v>
      </c>
      <c r="H8" s="21">
        <v>0</v>
      </c>
      <c r="I8" s="21">
        <v>0</v>
      </c>
      <c r="J8" s="22">
        <f t="shared" ref="J8:J11" si="1">IFERROR(G8/E8,0)</f>
        <v>0.3790011375097479</v>
      </c>
      <c r="K8" s="22">
        <f t="shared" ref="K8:K11" si="2">IFERROR(SUM(G8,H8)/E8,0)</f>
        <v>0.3790011375097479</v>
      </c>
      <c r="L8" s="23">
        <f t="shared" ref="L8:L11" si="3">IFERROR(SUM(G8,H8,I8)/E8,0)</f>
        <v>0.3790011375097479</v>
      </c>
      <c r="M8" s="4"/>
    </row>
    <row r="9" spans="1:13" ht="25.5" x14ac:dyDescent="0.25">
      <c r="A9" s="17"/>
      <c r="B9" s="19">
        <v>3000144</v>
      </c>
      <c r="C9" s="19" t="s">
        <v>1027</v>
      </c>
      <c r="D9" s="20">
        <v>144.09940000000003</v>
      </c>
      <c r="E9" s="21">
        <v>152.91986799999992</v>
      </c>
      <c r="F9" s="21">
        <f t="shared" si="0"/>
        <v>133.5084247577727</v>
      </c>
      <c r="G9" s="21">
        <v>112.42896843777271</v>
      </c>
      <c r="H9" s="21">
        <v>12.921894609999995</v>
      </c>
      <c r="I9" s="21">
        <v>8.1575617099999995</v>
      </c>
      <c r="J9" s="22">
        <f t="shared" si="1"/>
        <v>0.73521491947516437</v>
      </c>
      <c r="K9" s="22">
        <f t="shared" si="2"/>
        <v>0.81971600346772966</v>
      </c>
      <c r="L9" s="23">
        <f t="shared" si="3"/>
        <v>0.87306133927458507</v>
      </c>
      <c r="M9" s="4"/>
    </row>
    <row r="10" spans="1:13" x14ac:dyDescent="0.25">
      <c r="A10" s="17"/>
      <c r="B10" s="19">
        <v>3000260</v>
      </c>
      <c r="C10" s="19" t="s">
        <v>1028</v>
      </c>
      <c r="D10" s="20">
        <v>1.7378619999999998</v>
      </c>
      <c r="E10" s="21">
        <v>1.7390639999999999</v>
      </c>
      <c r="F10" s="21">
        <f t="shared" si="0"/>
        <v>0.96527484937976404</v>
      </c>
      <c r="G10" s="21">
        <v>0.78726240937976399</v>
      </c>
      <c r="H10" s="21">
        <v>7.1843779999999996E-2</v>
      </c>
      <c r="I10" s="21">
        <v>0.10616866</v>
      </c>
      <c r="J10" s="22">
        <f t="shared" si="1"/>
        <v>0.45269317827277433</v>
      </c>
      <c r="K10" s="22">
        <f t="shared" si="2"/>
        <v>0.49400492988168582</v>
      </c>
      <c r="L10" s="23">
        <f t="shared" si="3"/>
        <v>0.55505424146538829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1036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276</v>
      </c>
      <c r="D17" s="23">
        <v>0.3790011375097479</v>
      </c>
    </row>
    <row r="18" spans="1:4" ht="15.75" thickBot="1" x14ac:dyDescent="0.3">
      <c r="A18" s="24"/>
      <c r="B18" s="26">
        <v>3000260</v>
      </c>
      <c r="C18" s="26" t="s">
        <v>1028</v>
      </c>
      <c r="D18" s="30">
        <v>0.55505424146538829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5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50" t="s">
        <v>358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359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508.64130799999992</v>
      </c>
      <c r="E6" s="14">
        <v>608.06776499999989</v>
      </c>
      <c r="F6" s="14">
        <v>501.61592542783274</v>
      </c>
      <c r="G6" s="14">
        <v>405.82599583783281</v>
      </c>
      <c r="H6" s="14">
        <v>48.344240389999996</v>
      </c>
      <c r="I6" s="14">
        <v>47.445689200000011</v>
      </c>
      <c r="J6" s="15">
        <v>0.6674025810886931</v>
      </c>
      <c r="K6" s="15">
        <v>0.74690727311919403</v>
      </c>
      <c r="L6" s="16">
        <v>0.82493424960264561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282.0152129999999</v>
      </c>
      <c r="E7" s="38">
        <f ca="1">SUM(E8:OFFSET(E6,MATCH("GOBIERNOS REGIONALES",$A$8:$A$50,0),0))</f>
        <v>317.69780600000001</v>
      </c>
      <c r="F7" s="38">
        <f ca="1">SUM(F8:OFFSET(F6,MATCH("GOBIERNOS REGIONALES",$A$8:$A$50,0),0))</f>
        <v>260.75833965035633</v>
      </c>
      <c r="G7" s="38">
        <f ca="1">SUM(G8:OFFSET(G6,MATCH("GOBIERNOS REGIONALES",$A$8:$A$50,0),0))</f>
        <v>213.75933193035632</v>
      </c>
      <c r="H7" s="38">
        <f ca="1">SUM(H8:OFFSET(H6,MATCH("GOBIERNOS REGIONALES",$A$8:$A$50,0),0))</f>
        <v>24.03514332999999</v>
      </c>
      <c r="I7" s="38">
        <f ca="1">SUM(I8:OFFSET(I6,MATCH("GOBIERNOS REGIONALES",$A$8:$A$50,0),0))</f>
        <v>22.963864389999998</v>
      </c>
      <c r="J7" s="39">
        <f ca="1">IFERROR(G7/E7,0)</f>
        <v>0.67283855252798419</v>
      </c>
      <c r="K7" s="39">
        <f ca="1">IFERROR(SUM(G7,H7)/E7,0)</f>
        <v>0.74849265802092535</v>
      </c>
      <c r="L7" s="40">
        <f ca="1">IFERROR(SUM(G7,H7,I7)/E7,0)</f>
        <v>0.82077475741320138</v>
      </c>
      <c r="M7" s="4"/>
    </row>
    <row r="8" spans="1:13" x14ac:dyDescent="0.25">
      <c r="A8" s="17"/>
      <c r="B8" s="18">
        <v>11</v>
      </c>
      <c r="C8" s="19" t="s">
        <v>111</v>
      </c>
      <c r="D8" s="20">
        <v>106.11476999999984</v>
      </c>
      <c r="E8" s="21">
        <v>105.41077800000002</v>
      </c>
      <c r="F8" s="21">
        <f t="shared" ref="F8:F39" si="0">SUM(G8,H8,I8)</f>
        <v>82.148236979028781</v>
      </c>
      <c r="G8" s="21">
        <v>61.07851095902879</v>
      </c>
      <c r="H8" s="21">
        <v>13.375034479999995</v>
      </c>
      <c r="I8" s="21">
        <v>7.6946915399999964</v>
      </c>
      <c r="J8" s="22">
        <f t="shared" ref="J8:J39" si="1">IFERROR(G8/E8,0)</f>
        <v>0.57943326211887725</v>
      </c>
      <c r="K8" s="22">
        <f t="shared" ref="K8:K39" si="2">IFERROR(SUM(G8,H8)/E8,0)</f>
        <v>0.7063181474576421</v>
      </c>
      <c r="L8" s="23">
        <f t="shared" ref="L8:L39" si="3">IFERROR(SUM(G8,H8,I8)/E8,0)</f>
        <v>0.77931534647271805</v>
      </c>
      <c r="M8" s="4"/>
    </row>
    <row r="9" spans="1:13" x14ac:dyDescent="0.25">
      <c r="A9" s="17"/>
      <c r="B9" s="18">
        <v>131</v>
      </c>
      <c r="C9" s="19" t="s">
        <v>143</v>
      </c>
      <c r="D9" s="20">
        <v>32.847028999999999</v>
      </c>
      <c r="E9" s="21">
        <v>30.946456999999992</v>
      </c>
      <c r="F9" s="21">
        <f t="shared" si="0"/>
        <v>23.238100822545782</v>
      </c>
      <c r="G9" s="21">
        <v>20.87711785254578</v>
      </c>
      <c r="H9" s="21">
        <v>0.85553424000000011</v>
      </c>
      <c r="I9" s="21">
        <v>1.5054487300000001</v>
      </c>
      <c r="J9" s="22">
        <f t="shared" si="1"/>
        <v>0.67462061497203973</v>
      </c>
      <c r="K9" s="22">
        <f t="shared" si="2"/>
        <v>0.7022662430321438</v>
      </c>
      <c r="L9" s="23">
        <f t="shared" si="3"/>
        <v>0.75091312787585951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41.218500000000006</v>
      </c>
      <c r="E10" s="21">
        <v>41.218500000000006</v>
      </c>
      <c r="F10" s="21">
        <f t="shared" si="0"/>
        <v>41.218500194139779</v>
      </c>
      <c r="G10" s="21">
        <v>41.218500194139779</v>
      </c>
      <c r="H10" s="21">
        <v>0</v>
      </c>
      <c r="I10" s="21">
        <v>0</v>
      </c>
      <c r="J10" s="22">
        <f t="shared" si="1"/>
        <v>1.0000000047100155</v>
      </c>
      <c r="K10" s="22">
        <f t="shared" si="2"/>
        <v>1.0000000047100155</v>
      </c>
      <c r="L10" s="23">
        <f t="shared" si="3"/>
        <v>1.0000000047100155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0.11000000000000001</v>
      </c>
      <c r="E11" s="21">
        <v>0.15801099999999998</v>
      </c>
      <c r="F11" s="21">
        <f t="shared" si="0"/>
        <v>0.13472870980508575</v>
      </c>
      <c r="G11" s="21">
        <v>0.10789236980508576</v>
      </c>
      <c r="H11" s="21">
        <v>2.192676E-2</v>
      </c>
      <c r="I11" s="21">
        <v>4.9095800000000002E-3</v>
      </c>
      <c r="J11" s="22">
        <f t="shared" si="1"/>
        <v>0.6828155622398806</v>
      </c>
      <c r="K11" s="22">
        <f t="shared" si="2"/>
        <v>0.82158286325056973</v>
      </c>
      <c r="L11" s="23">
        <f t="shared" si="3"/>
        <v>0.8526539912100155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101.72491400000004</v>
      </c>
      <c r="E12" s="21">
        <v>139.96406000000002</v>
      </c>
      <c r="F12" s="21">
        <f t="shared" si="0"/>
        <v>114.01877294483688</v>
      </c>
      <c r="G12" s="21">
        <v>90.47731055483689</v>
      </c>
      <c r="H12" s="21">
        <v>9.7826478499999965</v>
      </c>
      <c r="I12" s="21">
        <v>13.758814540000001</v>
      </c>
      <c r="J12" s="22">
        <f t="shared" si="1"/>
        <v>0.64643245240840308</v>
      </c>
      <c r="K12" s="22">
        <f t="shared" si="2"/>
        <v>0.71632645126782457</v>
      </c>
      <c r="L12" s="23">
        <f t="shared" si="3"/>
        <v>0.81462893363365474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226.08777499999997</v>
      </c>
      <c r="E13" s="38">
        <f ca="1">SUM(E14:OFFSET(E12,(MATCH("GOBIERNOS LOCALES",$A$8:$A$50,0)-MATCH("GOBIERNOS REGIONALES",$A$8:$A$50,0)),0))</f>
        <v>289.64540999999991</v>
      </c>
      <c r="F13" s="38">
        <f ca="1">SUM(F14:OFFSET(F12,(MATCH("GOBIERNOS LOCALES",$A$8:$A$50,0)-MATCH("GOBIERNOS REGIONALES",$A$8:$A$50,0)),0))</f>
        <v>240.66574326713243</v>
      </c>
      <c r="G13" s="38">
        <f ca="1">SUM(G14:OFFSET(G12,(MATCH("GOBIERNOS LOCALES",$A$8:$A$50,0)-MATCH("GOBIERNOS REGIONALES",$A$8:$A$50,0)),0))</f>
        <v>191.99573290713246</v>
      </c>
      <c r="H13" s="38">
        <f ca="1">SUM(H14:OFFSET(H12,(MATCH("GOBIERNOS LOCALES",$A$8:$A$50,0)-MATCH("GOBIERNOS REGIONALES",$A$8:$A$50,0)),0))</f>
        <v>24.28299706</v>
      </c>
      <c r="I13" s="38">
        <f ca="1">SUM(I14:OFFSET(I12,(MATCH("GOBIERNOS LOCALES",$A$8:$A$50,0)-MATCH("GOBIERNOS REGIONALES",$A$8:$A$50,0)),0))</f>
        <v>24.387013300000007</v>
      </c>
      <c r="J13" s="39">
        <f t="shared" ca="1" si="1"/>
        <v>0.66286475213652629</v>
      </c>
      <c r="K13" s="39">
        <f t="shared" ca="1" si="2"/>
        <v>0.74670173425890818</v>
      </c>
      <c r="L13" s="40">
        <f t="shared" ca="1" si="3"/>
        <v>0.83089783217048918</v>
      </c>
      <c r="M13" s="4"/>
    </row>
    <row r="14" spans="1:13" x14ac:dyDescent="0.25">
      <c r="A14" s="17"/>
      <c r="B14" s="18">
        <v>440</v>
      </c>
      <c r="C14" s="19" t="s">
        <v>207</v>
      </c>
      <c r="D14" s="20">
        <v>2.3240339999999984</v>
      </c>
      <c r="E14" s="21">
        <v>3.3634939999999989</v>
      </c>
      <c r="F14" s="21">
        <f t="shared" si="0"/>
        <v>2.2954581736572788</v>
      </c>
      <c r="G14" s="21">
        <v>1.8385097736572789</v>
      </c>
      <c r="H14" s="21">
        <v>0.23712929999999999</v>
      </c>
      <c r="I14" s="21">
        <v>0.21981910000000002</v>
      </c>
      <c r="J14" s="22">
        <f t="shared" si="1"/>
        <v>0.54660712154006508</v>
      </c>
      <c r="K14" s="22">
        <f t="shared" si="2"/>
        <v>0.61710800544234046</v>
      </c>
      <c r="L14" s="23">
        <f t="shared" si="3"/>
        <v>0.68246239584708035</v>
      </c>
      <c r="M14" s="4"/>
    </row>
    <row r="15" spans="1:13" x14ac:dyDescent="0.25">
      <c r="A15" s="17"/>
      <c r="B15" s="18">
        <v>441</v>
      </c>
      <c r="C15" s="19" t="s">
        <v>208</v>
      </c>
      <c r="D15" s="20">
        <v>6.6690969999999989</v>
      </c>
      <c r="E15" s="21">
        <v>9.1175989999999985</v>
      </c>
      <c r="F15" s="21">
        <f t="shared" si="0"/>
        <v>6.9015081742219992</v>
      </c>
      <c r="G15" s="21">
        <v>5.4446247642219987</v>
      </c>
      <c r="H15" s="21">
        <v>0.6283000000000003</v>
      </c>
      <c r="I15" s="21">
        <v>0.82858341000000002</v>
      </c>
      <c r="J15" s="22">
        <f t="shared" si="1"/>
        <v>0.59715554108291002</v>
      </c>
      <c r="K15" s="22">
        <f t="shared" si="2"/>
        <v>0.66606622688955719</v>
      </c>
      <c r="L15" s="23">
        <f t="shared" si="3"/>
        <v>0.75694359603027073</v>
      </c>
      <c r="M15" s="4"/>
    </row>
    <row r="16" spans="1:13" x14ac:dyDescent="0.25">
      <c r="A16" s="17"/>
      <c r="B16" s="18">
        <v>442</v>
      </c>
      <c r="C16" s="19" t="s">
        <v>209</v>
      </c>
      <c r="D16" s="20">
        <v>3.6051409999999988</v>
      </c>
      <c r="E16" s="21">
        <v>5.0378829999999981</v>
      </c>
      <c r="F16" s="21">
        <f t="shared" si="0"/>
        <v>4.0776777112869524</v>
      </c>
      <c r="G16" s="21">
        <v>3.5841715012869519</v>
      </c>
      <c r="H16" s="21">
        <v>0.27673965</v>
      </c>
      <c r="I16" s="21">
        <v>0.21676655999999997</v>
      </c>
      <c r="J16" s="22">
        <f t="shared" si="1"/>
        <v>0.71144397384515545</v>
      </c>
      <c r="K16" s="22">
        <f t="shared" si="2"/>
        <v>0.76637570806764543</v>
      </c>
      <c r="L16" s="23">
        <f t="shared" si="3"/>
        <v>0.80940301934105141</v>
      </c>
      <c r="M16" s="4"/>
    </row>
    <row r="17" spans="1:13" x14ac:dyDescent="0.25">
      <c r="A17" s="17"/>
      <c r="B17" s="18">
        <v>443</v>
      </c>
      <c r="C17" s="19" t="s">
        <v>210</v>
      </c>
      <c r="D17" s="20">
        <v>8.8534250000000032</v>
      </c>
      <c r="E17" s="21">
        <v>10.980889999999999</v>
      </c>
      <c r="F17" s="21">
        <f t="shared" si="0"/>
        <v>9.1104003889529945</v>
      </c>
      <c r="G17" s="21">
        <v>7.3051624989529955</v>
      </c>
      <c r="H17" s="21">
        <v>0.85987983999999984</v>
      </c>
      <c r="I17" s="21">
        <v>0.94535805000000017</v>
      </c>
      <c r="J17" s="22">
        <f t="shared" si="1"/>
        <v>0.66526142224837848</v>
      </c>
      <c r="K17" s="22">
        <f t="shared" si="2"/>
        <v>0.74356835729644832</v>
      </c>
      <c r="L17" s="23">
        <f t="shared" si="3"/>
        <v>0.82965956210771585</v>
      </c>
      <c r="M17" s="4"/>
    </row>
    <row r="18" spans="1:13" x14ac:dyDescent="0.25">
      <c r="A18" s="17"/>
      <c r="B18" s="18">
        <v>444</v>
      </c>
      <c r="C18" s="19" t="s">
        <v>211</v>
      </c>
      <c r="D18" s="20">
        <v>7.4690690000000037</v>
      </c>
      <c r="E18" s="21">
        <v>14.744029999999997</v>
      </c>
      <c r="F18" s="21">
        <f t="shared" si="0"/>
        <v>10.492333357611248</v>
      </c>
      <c r="G18" s="21">
        <v>7.7645888976112474</v>
      </c>
      <c r="H18" s="21">
        <v>1.6074207900000006</v>
      </c>
      <c r="I18" s="21">
        <v>1.1203236699999999</v>
      </c>
      <c r="J18" s="22">
        <f t="shared" si="1"/>
        <v>0.5266259562420349</v>
      </c>
      <c r="K18" s="22">
        <f t="shared" si="2"/>
        <v>0.63564776303434345</v>
      </c>
      <c r="L18" s="23">
        <f t="shared" si="3"/>
        <v>0.71163266471997477</v>
      </c>
      <c r="M18" s="4"/>
    </row>
    <row r="19" spans="1:13" x14ac:dyDescent="0.25">
      <c r="A19" s="17"/>
      <c r="B19" s="18">
        <v>445</v>
      </c>
      <c r="C19" s="19" t="s">
        <v>212</v>
      </c>
      <c r="D19" s="20">
        <v>14.816331000000003</v>
      </c>
      <c r="E19" s="21">
        <v>18.889055999999997</v>
      </c>
      <c r="F19" s="21">
        <f t="shared" si="0"/>
        <v>15.998816961722577</v>
      </c>
      <c r="G19" s="21">
        <v>12.996636591722577</v>
      </c>
      <c r="H19" s="21">
        <v>1.3482315800000002</v>
      </c>
      <c r="I19" s="21">
        <v>1.6539487900000001</v>
      </c>
      <c r="J19" s="22">
        <f t="shared" si="1"/>
        <v>0.68805114409754409</v>
      </c>
      <c r="K19" s="22">
        <f t="shared" si="2"/>
        <v>0.75942747862691395</v>
      </c>
      <c r="L19" s="23">
        <f t="shared" si="3"/>
        <v>0.84698869873235483</v>
      </c>
      <c r="M19" s="4"/>
    </row>
    <row r="20" spans="1:13" x14ac:dyDescent="0.25">
      <c r="A20" s="17"/>
      <c r="B20" s="18">
        <v>446</v>
      </c>
      <c r="C20" s="19" t="s">
        <v>213</v>
      </c>
      <c r="D20" s="20">
        <v>9.532532999999999</v>
      </c>
      <c r="E20" s="21">
        <v>14.929043999999996</v>
      </c>
      <c r="F20" s="21">
        <f t="shared" si="0"/>
        <v>13.661427697499889</v>
      </c>
      <c r="G20" s="21">
        <v>10.720034347499888</v>
      </c>
      <c r="H20" s="21">
        <v>2.7062591400000002</v>
      </c>
      <c r="I20" s="21">
        <v>0.23513421000000001</v>
      </c>
      <c r="J20" s="22">
        <f t="shared" si="1"/>
        <v>0.71806569446107138</v>
      </c>
      <c r="K20" s="22">
        <f t="shared" si="2"/>
        <v>0.89934047267192008</v>
      </c>
      <c r="L20" s="23">
        <f t="shared" si="3"/>
        <v>0.91509059103180967</v>
      </c>
      <c r="M20" s="4"/>
    </row>
    <row r="21" spans="1:13" x14ac:dyDescent="0.25">
      <c r="A21" s="17"/>
      <c r="B21" s="18">
        <v>447</v>
      </c>
      <c r="C21" s="19" t="s">
        <v>214</v>
      </c>
      <c r="D21" s="20">
        <v>3.4011329999999993</v>
      </c>
      <c r="E21" s="21">
        <v>6.2379249999999997</v>
      </c>
      <c r="F21" s="21">
        <f t="shared" si="0"/>
        <v>4.7837067976870014</v>
      </c>
      <c r="G21" s="21">
        <v>3.5109847976870014</v>
      </c>
      <c r="H21" s="21">
        <v>0.7518650699999998</v>
      </c>
      <c r="I21" s="21">
        <v>0.52085693000000011</v>
      </c>
      <c r="J21" s="22">
        <f t="shared" si="1"/>
        <v>0.5628449841392773</v>
      </c>
      <c r="K21" s="22">
        <f t="shared" si="2"/>
        <v>0.68337626176765542</v>
      </c>
      <c r="L21" s="23">
        <f t="shared" si="3"/>
        <v>0.76687468953009241</v>
      </c>
      <c r="M21" s="4"/>
    </row>
    <row r="22" spans="1:13" x14ac:dyDescent="0.25">
      <c r="A22" s="17"/>
      <c r="B22" s="18">
        <v>448</v>
      </c>
      <c r="C22" s="19" t="s">
        <v>215</v>
      </c>
      <c r="D22" s="20">
        <v>4.8455450000000004</v>
      </c>
      <c r="E22" s="21">
        <v>9.3895559999999971</v>
      </c>
      <c r="F22" s="21">
        <f t="shared" si="0"/>
        <v>6.3163374759599558</v>
      </c>
      <c r="G22" s="21">
        <v>4.8133440159599559</v>
      </c>
      <c r="H22" s="21">
        <v>0.7451987200000002</v>
      </c>
      <c r="I22" s="21">
        <v>0.75779473999999991</v>
      </c>
      <c r="J22" s="22">
        <f t="shared" si="1"/>
        <v>0.51262743584041215</v>
      </c>
      <c r="K22" s="22">
        <f t="shared" si="2"/>
        <v>0.59199207459436398</v>
      </c>
      <c r="L22" s="23">
        <f t="shared" si="3"/>
        <v>0.67269820595989394</v>
      </c>
      <c r="M22" s="4"/>
    </row>
    <row r="23" spans="1:13" x14ac:dyDescent="0.25">
      <c r="A23" s="17"/>
      <c r="B23" s="18">
        <v>449</v>
      </c>
      <c r="C23" s="19" t="s">
        <v>216</v>
      </c>
      <c r="D23" s="20">
        <v>13.914439000000003</v>
      </c>
      <c r="E23" s="21">
        <v>16.837824999999992</v>
      </c>
      <c r="F23" s="21">
        <f t="shared" si="0"/>
        <v>15.076703888964753</v>
      </c>
      <c r="G23" s="21">
        <v>11.846876758964754</v>
      </c>
      <c r="H23" s="21">
        <v>1.6700220899999998</v>
      </c>
      <c r="I23" s="21">
        <v>1.5598050399999994</v>
      </c>
      <c r="J23" s="22">
        <f t="shared" si="1"/>
        <v>0.70358711763334991</v>
      </c>
      <c r="K23" s="22">
        <f t="shared" si="2"/>
        <v>0.80276988559773965</v>
      </c>
      <c r="L23" s="23">
        <f t="shared" si="3"/>
        <v>0.89540685266444808</v>
      </c>
      <c r="M23" s="4"/>
    </row>
    <row r="24" spans="1:13" x14ac:dyDescent="0.25">
      <c r="A24" s="17"/>
      <c r="B24" s="18">
        <v>450</v>
      </c>
      <c r="C24" s="19" t="s">
        <v>217</v>
      </c>
      <c r="D24" s="20">
        <v>6.4064320000000023</v>
      </c>
      <c r="E24" s="21">
        <v>10.090782999999991</v>
      </c>
      <c r="F24" s="21">
        <f t="shared" si="0"/>
        <v>6.9647539291718896</v>
      </c>
      <c r="G24" s="21">
        <v>4.8860506091718889</v>
      </c>
      <c r="H24" s="21">
        <v>0.77597141999999997</v>
      </c>
      <c r="I24" s="21">
        <v>1.3027319000000006</v>
      </c>
      <c r="J24" s="22">
        <f t="shared" si="1"/>
        <v>0.48420926395621561</v>
      </c>
      <c r="K24" s="22">
        <f t="shared" si="2"/>
        <v>0.56110829349634161</v>
      </c>
      <c r="L24" s="23">
        <f t="shared" si="3"/>
        <v>0.69020946433709807</v>
      </c>
      <c r="M24" s="4"/>
    </row>
    <row r="25" spans="1:13" x14ac:dyDescent="0.25">
      <c r="A25" s="17"/>
      <c r="B25" s="18">
        <v>451</v>
      </c>
      <c r="C25" s="19" t="s">
        <v>218</v>
      </c>
      <c r="D25" s="20">
        <v>15.724572</v>
      </c>
      <c r="E25" s="21">
        <v>20.830553000000005</v>
      </c>
      <c r="F25" s="21">
        <f t="shared" si="0"/>
        <v>16.354800227253385</v>
      </c>
      <c r="G25" s="21">
        <v>12.725810327253384</v>
      </c>
      <c r="H25" s="21">
        <v>1.75471512</v>
      </c>
      <c r="I25" s="21">
        <v>1.8742747799999993</v>
      </c>
      <c r="J25" s="22">
        <f t="shared" si="1"/>
        <v>0.61092042670462854</v>
      </c>
      <c r="K25" s="22">
        <f t="shared" si="2"/>
        <v>0.69515799447347271</v>
      </c>
      <c r="L25" s="23">
        <f t="shared" si="3"/>
        <v>0.78513519191033387</v>
      </c>
      <c r="M25" s="4"/>
    </row>
    <row r="26" spans="1:13" x14ac:dyDescent="0.25">
      <c r="A26" s="17"/>
      <c r="B26" s="18">
        <v>452</v>
      </c>
      <c r="C26" s="19" t="s">
        <v>219</v>
      </c>
      <c r="D26" s="20">
        <v>22.269866999999991</v>
      </c>
      <c r="E26" s="21">
        <v>25.808779999999999</v>
      </c>
      <c r="F26" s="21">
        <f t="shared" si="0"/>
        <v>21.222943087758644</v>
      </c>
      <c r="G26" s="21">
        <v>16.807184827758647</v>
      </c>
      <c r="H26" s="21">
        <v>2.0445118400000002</v>
      </c>
      <c r="I26" s="21">
        <v>2.3712464199999999</v>
      </c>
      <c r="J26" s="22">
        <f t="shared" si="1"/>
        <v>0.65121965578220464</v>
      </c>
      <c r="K26" s="22">
        <f t="shared" si="2"/>
        <v>0.73043734216645062</v>
      </c>
      <c r="L26" s="23">
        <f t="shared" si="3"/>
        <v>0.8223148512931896</v>
      </c>
      <c r="M26" s="4"/>
    </row>
    <row r="27" spans="1:13" x14ac:dyDescent="0.25">
      <c r="A27" s="17"/>
      <c r="B27" s="18">
        <v>453</v>
      </c>
      <c r="C27" s="19" t="s">
        <v>220</v>
      </c>
      <c r="D27" s="20">
        <v>12.872281000000003</v>
      </c>
      <c r="E27" s="21">
        <v>13.700379999999994</v>
      </c>
      <c r="F27" s="21">
        <f t="shared" si="0"/>
        <v>12.336075890258961</v>
      </c>
      <c r="G27" s="21">
        <v>10.548574370258962</v>
      </c>
      <c r="H27" s="21">
        <v>0.34162703000000005</v>
      </c>
      <c r="I27" s="21">
        <v>1.44587449</v>
      </c>
      <c r="J27" s="22">
        <f t="shared" si="1"/>
        <v>0.76994757592555585</v>
      </c>
      <c r="K27" s="22">
        <f t="shared" si="2"/>
        <v>0.79488316384355517</v>
      </c>
      <c r="L27" s="23">
        <f t="shared" si="3"/>
        <v>0.90041852052709237</v>
      </c>
      <c r="M27" s="4"/>
    </row>
    <row r="28" spans="1:13" x14ac:dyDescent="0.25">
      <c r="A28" s="17"/>
      <c r="B28" s="18">
        <v>454</v>
      </c>
      <c r="C28" s="19" t="s">
        <v>221</v>
      </c>
      <c r="D28" s="20">
        <v>5.4100129999999993</v>
      </c>
      <c r="E28" s="21">
        <v>7.8079590000000012</v>
      </c>
      <c r="F28" s="21">
        <f t="shared" si="0"/>
        <v>6.7468687288576206</v>
      </c>
      <c r="G28" s="21">
        <v>5.1969883188576205</v>
      </c>
      <c r="H28" s="21">
        <v>0.90725476999999999</v>
      </c>
      <c r="I28" s="21">
        <v>0.64262564</v>
      </c>
      <c r="J28" s="22">
        <f t="shared" si="1"/>
        <v>0.66560138428718951</v>
      </c>
      <c r="K28" s="22">
        <f t="shared" si="2"/>
        <v>0.78179753362660065</v>
      </c>
      <c r="L28" s="23">
        <f t="shared" si="3"/>
        <v>0.8641014545360215</v>
      </c>
      <c r="M28" s="4"/>
    </row>
    <row r="29" spans="1:13" x14ac:dyDescent="0.25">
      <c r="A29" s="17"/>
      <c r="B29" s="18">
        <v>455</v>
      </c>
      <c r="C29" s="19" t="s">
        <v>222</v>
      </c>
      <c r="D29" s="20">
        <v>2.3921039999999993</v>
      </c>
      <c r="E29" s="21">
        <v>2.9059539999999999</v>
      </c>
      <c r="F29" s="21">
        <f t="shared" si="0"/>
        <v>2.433158973886135</v>
      </c>
      <c r="G29" s="21">
        <v>1.6151613338861353</v>
      </c>
      <c r="H29" s="21">
        <v>0.38803330000000003</v>
      </c>
      <c r="I29" s="21">
        <v>0.42996433999999994</v>
      </c>
      <c r="J29" s="22">
        <f t="shared" si="1"/>
        <v>0.55581104652246227</v>
      </c>
      <c r="K29" s="22">
        <f t="shared" si="2"/>
        <v>0.6893414809340187</v>
      </c>
      <c r="L29" s="23">
        <f t="shared" si="3"/>
        <v>0.83730126969874097</v>
      </c>
      <c r="M29" s="4"/>
    </row>
    <row r="30" spans="1:13" x14ac:dyDescent="0.25">
      <c r="A30" s="17"/>
      <c r="B30" s="18">
        <v>456</v>
      </c>
      <c r="C30" s="19" t="s">
        <v>223</v>
      </c>
      <c r="D30" s="20">
        <v>1.6497809999999997</v>
      </c>
      <c r="E30" s="21">
        <v>1.9696759999999995</v>
      </c>
      <c r="F30" s="21">
        <f t="shared" si="0"/>
        <v>1.3452084834458999</v>
      </c>
      <c r="G30" s="21">
        <v>1.0677626534458999</v>
      </c>
      <c r="H30" s="21">
        <v>0.11018427</v>
      </c>
      <c r="I30" s="21">
        <v>0.16726156</v>
      </c>
      <c r="J30" s="22">
        <f t="shared" si="1"/>
        <v>0.54210065688260411</v>
      </c>
      <c r="K30" s="22">
        <f t="shared" si="2"/>
        <v>0.59804095873935625</v>
      </c>
      <c r="L30" s="23">
        <f t="shared" si="3"/>
        <v>0.68295927017737956</v>
      </c>
      <c r="M30" s="4"/>
    </row>
    <row r="31" spans="1:13" x14ac:dyDescent="0.25">
      <c r="A31" s="17"/>
      <c r="B31" s="18">
        <v>457</v>
      </c>
      <c r="C31" s="19" t="s">
        <v>224</v>
      </c>
      <c r="D31" s="20">
        <v>15.388616000000003</v>
      </c>
      <c r="E31" s="21">
        <v>18.167457000000002</v>
      </c>
      <c r="F31" s="21">
        <f t="shared" si="0"/>
        <v>16.307054582339024</v>
      </c>
      <c r="G31" s="21">
        <v>14.395922562339024</v>
      </c>
      <c r="H31" s="21">
        <v>0.9787239099999997</v>
      </c>
      <c r="I31" s="21">
        <v>0.93240811000000001</v>
      </c>
      <c r="J31" s="22">
        <f t="shared" si="1"/>
        <v>0.79240163124310803</v>
      </c>
      <c r="K31" s="22">
        <f t="shared" si="2"/>
        <v>0.84627399819022664</v>
      </c>
      <c r="L31" s="23">
        <f t="shared" si="3"/>
        <v>0.89759698246920427</v>
      </c>
      <c r="M31" s="4"/>
    </row>
    <row r="32" spans="1:13" x14ac:dyDescent="0.25">
      <c r="A32" s="17"/>
      <c r="B32" s="18">
        <v>458</v>
      </c>
      <c r="C32" s="19" t="s">
        <v>225</v>
      </c>
      <c r="D32" s="20">
        <v>9.3314820000000047</v>
      </c>
      <c r="E32" s="21">
        <v>12.109686999999996</v>
      </c>
      <c r="F32" s="21">
        <f t="shared" si="0"/>
        <v>9.6154570070987795</v>
      </c>
      <c r="G32" s="21">
        <v>7.4045383870987793</v>
      </c>
      <c r="H32" s="21">
        <v>0.99982856999999969</v>
      </c>
      <c r="I32" s="21">
        <v>1.2110900500000006</v>
      </c>
      <c r="J32" s="22">
        <f t="shared" si="1"/>
        <v>0.61145580287077461</v>
      </c>
      <c r="K32" s="22">
        <f t="shared" si="2"/>
        <v>0.69402016394798494</v>
      </c>
      <c r="L32" s="23">
        <f t="shared" si="3"/>
        <v>0.79403018485108512</v>
      </c>
      <c r="M32" s="4"/>
    </row>
    <row r="33" spans="1:13" x14ac:dyDescent="0.25">
      <c r="A33" s="17"/>
      <c r="B33" s="18">
        <v>459</v>
      </c>
      <c r="C33" s="19" t="s">
        <v>226</v>
      </c>
      <c r="D33" s="20">
        <v>10.892225000000003</v>
      </c>
      <c r="E33" s="21">
        <v>12.411812000000003</v>
      </c>
      <c r="F33" s="21">
        <f t="shared" si="0"/>
        <v>10.600630559430996</v>
      </c>
      <c r="G33" s="21">
        <v>8.7130817294309963</v>
      </c>
      <c r="H33" s="21">
        <v>0.76018271999999998</v>
      </c>
      <c r="I33" s="21">
        <v>1.1273661100000003</v>
      </c>
      <c r="J33" s="22">
        <f t="shared" si="1"/>
        <v>0.70199917058290884</v>
      </c>
      <c r="K33" s="22">
        <f t="shared" si="2"/>
        <v>0.76324588621153733</v>
      </c>
      <c r="L33" s="23">
        <f t="shared" si="3"/>
        <v>0.85407598499163484</v>
      </c>
      <c r="M33" s="4"/>
    </row>
    <row r="34" spans="1:13" x14ac:dyDescent="0.25">
      <c r="A34" s="17"/>
      <c r="B34" s="18">
        <v>460</v>
      </c>
      <c r="C34" s="19" t="s">
        <v>227</v>
      </c>
      <c r="D34" s="20">
        <v>10.648135999999999</v>
      </c>
      <c r="E34" s="21">
        <v>11.990931999999999</v>
      </c>
      <c r="F34" s="21">
        <f t="shared" si="0"/>
        <v>10.406588501613838</v>
      </c>
      <c r="G34" s="21">
        <v>8.1775728316138387</v>
      </c>
      <c r="H34" s="21">
        <v>1.03506253</v>
      </c>
      <c r="I34" s="21">
        <v>1.1939531400000003</v>
      </c>
      <c r="J34" s="22">
        <f t="shared" si="1"/>
        <v>0.68197975200041494</v>
      </c>
      <c r="K34" s="22">
        <f t="shared" si="2"/>
        <v>0.7683001923131445</v>
      </c>
      <c r="L34" s="23">
        <f t="shared" si="3"/>
        <v>0.86787153005403073</v>
      </c>
      <c r="M34" s="4"/>
    </row>
    <row r="35" spans="1:13" x14ac:dyDescent="0.25">
      <c r="A35" s="17"/>
      <c r="B35" s="18">
        <v>461</v>
      </c>
      <c r="C35" s="19" t="s">
        <v>228</v>
      </c>
      <c r="D35" s="20">
        <v>7.105003</v>
      </c>
      <c r="E35" s="21">
        <v>5.937088000000001</v>
      </c>
      <c r="F35" s="21">
        <f t="shared" si="0"/>
        <v>5.3469691609314083</v>
      </c>
      <c r="G35" s="21">
        <v>4.1761466609314084</v>
      </c>
      <c r="H35" s="21">
        <v>0.38914825000000008</v>
      </c>
      <c r="I35" s="21">
        <v>0.78167425000000013</v>
      </c>
      <c r="J35" s="22">
        <f t="shared" si="1"/>
        <v>0.70339982512157606</v>
      </c>
      <c r="K35" s="22">
        <f t="shared" si="2"/>
        <v>0.76894513117060204</v>
      </c>
      <c r="L35" s="23">
        <f t="shared" si="3"/>
        <v>0.90060466695649577</v>
      </c>
      <c r="M35" s="4"/>
    </row>
    <row r="36" spans="1:13" x14ac:dyDescent="0.25">
      <c r="A36" s="17"/>
      <c r="B36" s="18">
        <v>462</v>
      </c>
      <c r="C36" s="19" t="s">
        <v>229</v>
      </c>
      <c r="D36" s="20">
        <v>3.8510599999999977</v>
      </c>
      <c r="E36" s="21">
        <v>5.1634629999999984</v>
      </c>
      <c r="F36" s="21">
        <f t="shared" si="0"/>
        <v>4.5391384933320174</v>
      </c>
      <c r="G36" s="21">
        <v>3.6030635133320175</v>
      </c>
      <c r="H36" s="21">
        <v>0.26960805999999998</v>
      </c>
      <c r="I36" s="21">
        <v>0.66646692000000007</v>
      </c>
      <c r="J36" s="22">
        <f t="shared" si="1"/>
        <v>0.69779981251575129</v>
      </c>
      <c r="K36" s="22">
        <f t="shared" si="2"/>
        <v>0.750014394086298</v>
      </c>
      <c r="L36" s="23">
        <f t="shared" si="3"/>
        <v>0.87908802548445075</v>
      </c>
      <c r="M36" s="4"/>
    </row>
    <row r="37" spans="1:13" x14ac:dyDescent="0.25">
      <c r="A37" s="17"/>
      <c r="B37" s="18">
        <v>463</v>
      </c>
      <c r="C37" s="19" t="s">
        <v>230</v>
      </c>
      <c r="D37" s="20">
        <v>12.150103000000001</v>
      </c>
      <c r="E37" s="21">
        <v>14.236885000000001</v>
      </c>
      <c r="F37" s="21">
        <f t="shared" si="0"/>
        <v>12.729637930400475</v>
      </c>
      <c r="G37" s="21">
        <v>10.190709700400475</v>
      </c>
      <c r="H37" s="21">
        <v>1.0225408899999997</v>
      </c>
      <c r="I37" s="21">
        <v>1.5163873400000001</v>
      </c>
      <c r="J37" s="22">
        <f t="shared" si="1"/>
        <v>0.71579630659378612</v>
      </c>
      <c r="K37" s="22">
        <f t="shared" si="2"/>
        <v>0.78761966472303979</v>
      </c>
      <c r="L37" s="23">
        <f t="shared" si="3"/>
        <v>0.89413083904242219</v>
      </c>
      <c r="M37" s="4"/>
    </row>
    <row r="38" spans="1:13" x14ac:dyDescent="0.25">
      <c r="A38" s="17"/>
      <c r="B38" s="18">
        <v>464</v>
      </c>
      <c r="C38" s="19" t="s">
        <v>231</v>
      </c>
      <c r="D38" s="20">
        <v>14.565353000000002</v>
      </c>
      <c r="E38" s="21">
        <v>16.986699000000005</v>
      </c>
      <c r="F38" s="21">
        <f t="shared" si="0"/>
        <v>15.002087083788737</v>
      </c>
      <c r="G38" s="21">
        <v>12.662231133788737</v>
      </c>
      <c r="H38" s="21">
        <v>1.6745581999999999</v>
      </c>
      <c r="I38" s="21">
        <v>0.6652977499999998</v>
      </c>
      <c r="J38" s="22">
        <f t="shared" si="1"/>
        <v>0.74542035116939043</v>
      </c>
      <c r="K38" s="22">
        <f t="shared" si="2"/>
        <v>0.84400090528411276</v>
      </c>
      <c r="L38" s="23">
        <f t="shared" si="3"/>
        <v>0.88316671083585652</v>
      </c>
      <c r="M38" s="4"/>
    </row>
    <row r="39" spans="1:13" ht="15.75" thickBot="1" x14ac:dyDescent="0.3">
      <c r="A39" s="41" t="s">
        <v>233</v>
      </c>
      <c r="B39" s="58"/>
      <c r="C39" s="43"/>
      <c r="D39" s="44">
        <v>0.53832000000000002</v>
      </c>
      <c r="E39" s="45">
        <v>0.72454900000000011</v>
      </c>
      <c r="F39" s="45">
        <f t="shared" si="0"/>
        <v>0.19184251034398958</v>
      </c>
      <c r="G39" s="45">
        <v>7.0931000343989581E-2</v>
      </c>
      <c r="H39" s="45">
        <v>2.6099999999999998E-2</v>
      </c>
      <c r="I39" s="45">
        <v>9.4811509999999988E-2</v>
      </c>
      <c r="J39" s="46">
        <f t="shared" si="1"/>
        <v>9.7896761080326619E-2</v>
      </c>
      <c r="K39" s="46">
        <f t="shared" si="2"/>
        <v>0.13391916950266933</v>
      </c>
      <c r="L39" s="47">
        <f t="shared" si="3"/>
        <v>0.26477506744745982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62</v>
      </c>
      <c r="B1" s="49" t="s">
        <v>39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1026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145.93673400000003</v>
      </c>
      <c r="I6" s="14">
        <v>154.75840399999993</v>
      </c>
      <c r="J6" s="14">
        <v>134.51139960830284</v>
      </c>
      <c r="K6" s="14">
        <v>113.25393084830284</v>
      </c>
      <c r="L6" s="14">
        <v>12.993738389999995</v>
      </c>
      <c r="M6" s="14">
        <v>8.2637303699999993</v>
      </c>
      <c r="N6" s="15">
        <v>0.73181118389087874</v>
      </c>
      <c r="O6" s="15">
        <v>0.81577262349063051</v>
      </c>
      <c r="P6" s="16">
        <v>0.86917024298275203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SUM(H8:OFFSET(H6,MATCH("PROYECTOS",$A$8:$A$13,0),0))</f>
        <v>145.93673400000003</v>
      </c>
      <c r="I7" s="13">
        <f ca="1">SUM(I8:OFFSET(I6,MATCH("PROYECTOS",$A$8:$A$13,0),0))</f>
        <v>154.75840399999993</v>
      </c>
      <c r="J7" s="13">
        <f ca="1">SUM(J8:OFFSET(J6,MATCH("PROYECTOS",$A$8:$A$13,0),0))</f>
        <v>134.51139960830284</v>
      </c>
      <c r="K7" s="13">
        <f ca="1">SUM(K8:OFFSET(K6,MATCH("PROYECTOS",$A$8:$A$13,0),0))</f>
        <v>113.25393084830284</v>
      </c>
      <c r="L7" s="13">
        <f ca="1">SUM(L8:OFFSET(L6,MATCH("PROYECTOS",$A$8:$A$13,0),0))</f>
        <v>12.993738389999995</v>
      </c>
      <c r="M7" s="13">
        <f ca="1">SUM(M8:OFFSET(M6,MATCH("PROYECTOS",$A$8:$A$13,0),0))</f>
        <v>8.2637303699999993</v>
      </c>
      <c r="N7" s="39">
        <f ca="1">IFERROR(K7/I7,0)</f>
        <v>0.73181118389087874</v>
      </c>
      <c r="O7" s="39">
        <f ca="1">IFERROR(SUM(K7,L7)/I7,0)</f>
        <v>0.81577262349063051</v>
      </c>
      <c r="P7" s="40">
        <f ca="1">IFERROR(SUM(K7,L7,M7)/I7,0)</f>
        <v>0.86917024298275203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9.9472000000000005E-2</v>
      </c>
      <c r="I8" s="21">
        <v>9.9472000000000005E-2</v>
      </c>
      <c r="J8" s="21">
        <f t="shared" ref="J8:J12" si="0">SUM(K8,L8,M8)</f>
        <v>3.7700001150369644E-2</v>
      </c>
      <c r="K8" s="21">
        <v>3.7700001150369644E-2</v>
      </c>
      <c r="L8" s="21">
        <v>0</v>
      </c>
      <c r="M8" s="21">
        <v>0</v>
      </c>
      <c r="N8" s="22">
        <f t="shared" ref="N8:N13" si="1">IFERROR(K8/I8,0)</f>
        <v>0.3790011375097479</v>
      </c>
      <c r="O8" s="22">
        <f t="shared" ref="O8:O13" si="2">IFERROR(SUM(K8,L8)/I8,0)</f>
        <v>0.3790011375097479</v>
      </c>
      <c r="P8" s="23">
        <f t="shared" ref="P8:P13" si="3">IFERROR(SUM(K8,L8,M8)/I8,0)</f>
        <v>0.3790011375097479</v>
      </c>
      <c r="Q8" s="70">
        <v>60</v>
      </c>
      <c r="R8" s="21">
        <v>60</v>
      </c>
      <c r="S8" s="23">
        <f>IFERROR(R8/Q8,0)</f>
        <v>1</v>
      </c>
    </row>
    <row r="9" spans="1:19" x14ac:dyDescent="0.25">
      <c r="A9" s="17"/>
      <c r="B9" s="19">
        <v>5001503</v>
      </c>
      <c r="C9" s="19" t="s">
        <v>1029</v>
      </c>
      <c r="D9" s="68">
        <v>3000260</v>
      </c>
      <c r="E9" s="19" t="s">
        <v>1028</v>
      </c>
      <c r="F9" s="69">
        <v>65</v>
      </c>
      <c r="G9" s="19" t="s">
        <v>1015</v>
      </c>
      <c r="H9" s="20">
        <v>1.1690419999999999</v>
      </c>
      <c r="I9" s="21">
        <v>1.1702440000000001</v>
      </c>
      <c r="J9" s="21">
        <f t="shared" si="0"/>
        <v>0.86035353344504872</v>
      </c>
      <c r="K9" s="21">
        <v>0.71954165344504872</v>
      </c>
      <c r="L9" s="21">
        <v>6.7994319999999997E-2</v>
      </c>
      <c r="M9" s="21">
        <v>7.2817560000000003E-2</v>
      </c>
      <c r="N9" s="22">
        <f t="shared" si="1"/>
        <v>0.61486463801143065</v>
      </c>
      <c r="O9" s="22">
        <f t="shared" si="2"/>
        <v>0.67296732428882233</v>
      </c>
      <c r="P9" s="23">
        <f t="shared" si="3"/>
        <v>0.73519157837600424</v>
      </c>
      <c r="Q9" s="70">
        <v>3</v>
      </c>
      <c r="R9" s="21">
        <v>3</v>
      </c>
      <c r="S9" s="23">
        <f t="shared" ref="S9:S12" si="4">IFERROR(R9/Q9,0)</f>
        <v>1</v>
      </c>
    </row>
    <row r="10" spans="1:19" x14ac:dyDescent="0.25">
      <c r="A10" s="17"/>
      <c r="B10" s="19">
        <v>5002719</v>
      </c>
      <c r="C10" s="19" t="s">
        <v>1030</v>
      </c>
      <c r="D10" s="68">
        <v>3000260</v>
      </c>
      <c r="E10" s="19" t="s">
        <v>1028</v>
      </c>
      <c r="F10" s="69">
        <v>86</v>
      </c>
      <c r="G10" s="19" t="s">
        <v>502</v>
      </c>
      <c r="H10" s="20">
        <v>0.56881999999999999</v>
      </c>
      <c r="I10" s="21">
        <v>0.56881999999999999</v>
      </c>
      <c r="J10" s="21">
        <f t="shared" si="0"/>
        <v>0.10492131593471526</v>
      </c>
      <c r="K10" s="21">
        <v>6.7720755934715271E-2</v>
      </c>
      <c r="L10" s="21">
        <v>3.8494599999999999E-3</v>
      </c>
      <c r="M10" s="21">
        <v>3.3351100000000002E-2</v>
      </c>
      <c r="N10" s="22">
        <f t="shared" si="1"/>
        <v>0.1190548080846582</v>
      </c>
      <c r="O10" s="22">
        <f t="shared" si="2"/>
        <v>0.1258222564866131</v>
      </c>
      <c r="P10" s="23">
        <f t="shared" si="3"/>
        <v>0.18445433693385477</v>
      </c>
      <c r="Q10" s="70">
        <v>5150</v>
      </c>
      <c r="R10" s="21">
        <v>7704</v>
      </c>
      <c r="S10" s="23">
        <f t="shared" si="4"/>
        <v>1.4959223300970874</v>
      </c>
    </row>
    <row r="11" spans="1:19" ht="38.25" x14ac:dyDescent="0.25">
      <c r="A11" s="17"/>
      <c r="B11" s="19">
        <v>5004339</v>
      </c>
      <c r="C11" s="19" t="s">
        <v>1031</v>
      </c>
      <c r="D11" s="68">
        <v>3000144</v>
      </c>
      <c r="E11" s="19" t="s">
        <v>1027</v>
      </c>
      <c r="F11" s="69">
        <v>517</v>
      </c>
      <c r="G11" s="19" t="s">
        <v>1033</v>
      </c>
      <c r="H11" s="20">
        <v>144.04940000000002</v>
      </c>
      <c r="I11" s="21">
        <v>148.97073199999991</v>
      </c>
      <c r="J11" s="21">
        <f t="shared" si="0"/>
        <v>131.9528257080691</v>
      </c>
      <c r="K11" s="21">
        <v>110.88486138806911</v>
      </c>
      <c r="L11" s="21">
        <v>12.921894609999995</v>
      </c>
      <c r="M11" s="21">
        <v>8.146069709999999</v>
      </c>
      <c r="N11" s="22">
        <f t="shared" si="1"/>
        <v>0.74433991093008245</v>
      </c>
      <c r="O11" s="22">
        <f t="shared" si="2"/>
        <v>0.83108107435539202</v>
      </c>
      <c r="P11" s="23">
        <f t="shared" si="3"/>
        <v>0.88576342437566313</v>
      </c>
      <c r="Q11" s="70">
        <v>387500</v>
      </c>
      <c r="R11" s="21">
        <v>350825</v>
      </c>
      <c r="S11" s="23">
        <f t="shared" si="4"/>
        <v>0.90535483870967737</v>
      </c>
    </row>
    <row r="12" spans="1:19" ht="25.5" x14ac:dyDescent="0.25">
      <c r="A12" s="17"/>
      <c r="B12" s="19">
        <v>5004340</v>
      </c>
      <c r="C12" s="19" t="s">
        <v>1032</v>
      </c>
      <c r="D12" s="68">
        <v>3000144</v>
      </c>
      <c r="E12" s="19" t="s">
        <v>1027</v>
      </c>
      <c r="F12" s="69">
        <v>230</v>
      </c>
      <c r="G12" s="19" t="s">
        <v>1034</v>
      </c>
      <c r="H12" s="20">
        <v>0.05</v>
      </c>
      <c r="I12" s="21">
        <v>3.9491359999999998</v>
      </c>
      <c r="J12" s="21">
        <f t="shared" si="0"/>
        <v>1.5555990497035981</v>
      </c>
      <c r="K12" s="21">
        <v>1.544107049703598</v>
      </c>
      <c r="L12" s="21">
        <v>0</v>
      </c>
      <c r="M12" s="21">
        <v>1.1492E-2</v>
      </c>
      <c r="N12" s="22">
        <f t="shared" si="1"/>
        <v>0.39099870191950797</v>
      </c>
      <c r="O12" s="22">
        <f t="shared" si="2"/>
        <v>0.39099870191950797</v>
      </c>
      <c r="P12" s="23">
        <f t="shared" si="3"/>
        <v>0.39390870552536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294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0</v>
      </c>
      <c r="I13" s="44">
        <f t="shared" ref="I13:M13" ca="1" si="5">OFFSET(I13,-MATCH("PROYECTOS",$A$8:$A$13,0)-1,0)-(OFFSET(I13,-MATCH("PROYECTOS",$A$8:$A$13,0),0))</f>
        <v>0</v>
      </c>
      <c r="J13" s="44">
        <f t="shared" ca="1" si="5"/>
        <v>0</v>
      </c>
      <c r="K13" s="44">
        <f t="shared" ca="1" si="5"/>
        <v>0</v>
      </c>
      <c r="L13" s="44">
        <f t="shared" ca="1" si="5"/>
        <v>0</v>
      </c>
      <c r="M13" s="44">
        <f t="shared" ca="1" si="5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50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131.00786500000004</v>
      </c>
      <c r="E6" s="14">
        <v>143.085534</v>
      </c>
      <c r="F6" s="14">
        <v>122.62864262378898</v>
      </c>
      <c r="G6" s="14">
        <v>100.00896216378896</v>
      </c>
      <c r="H6" s="14">
        <v>16.093794389999999</v>
      </c>
      <c r="I6" s="14">
        <v>6.5258860699999985</v>
      </c>
      <c r="J6" s="15">
        <v>0.6989453047279327</v>
      </c>
      <c r="K6" s="15">
        <v>0.81142204461975154</v>
      </c>
      <c r="L6" s="16">
        <v>0.85703033140854734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130.89551300000002</v>
      </c>
      <c r="E7" s="38">
        <f ca="1">SUM(E8:OFFSET(E6,MATCH("GOBIERNOS REGIONALES",$A$8:$A$50,0),0))</f>
        <v>142.87318200000001</v>
      </c>
      <c r="F7" s="38">
        <f ca="1">SUM(F8:OFFSET(F6,MATCH("GOBIERNOS REGIONALES",$A$8:$A$50,0),0))</f>
        <v>122.52616258181342</v>
      </c>
      <c r="G7" s="38">
        <f ca="1">SUM(G8:OFFSET(G6,MATCH("GOBIERNOS REGIONALES",$A$8:$A$50,0),0))</f>
        <v>99.918937131813436</v>
      </c>
      <c r="H7" s="38">
        <f ca="1">SUM(H8:OFFSET(H6,MATCH("GOBIERNOS REGIONALES",$A$8:$A$50,0),0))</f>
        <v>16.088031639999997</v>
      </c>
      <c r="I7" s="38">
        <f ca="1">SUM(I8:OFFSET(I6,MATCH("GOBIERNOS REGIONALES",$A$8:$A$50,0),0))</f>
        <v>6.5191938099999991</v>
      </c>
      <c r="J7" s="39">
        <f ca="1">IFERROR(G7/E7,0)</f>
        <v>0.69935404064713436</v>
      </c>
      <c r="K7" s="39">
        <f ca="1">IFERROR(SUM(G7,H7)/E7,0)</f>
        <v>0.81195761967290281</v>
      </c>
      <c r="L7" s="40">
        <f ca="1">IFERROR(SUM(G7,H7,I7)/E7,0)</f>
        <v>0.85758685336631912</v>
      </c>
      <c r="M7" s="4"/>
    </row>
    <row r="8" spans="1:13" ht="38.25" x14ac:dyDescent="0.25">
      <c r="A8" s="17"/>
      <c r="B8" s="18">
        <v>8</v>
      </c>
      <c r="C8" s="19" t="s">
        <v>109</v>
      </c>
      <c r="D8" s="20">
        <v>50.728712999999999</v>
      </c>
      <c r="E8" s="21">
        <v>55.426813000000003</v>
      </c>
      <c r="F8" s="21">
        <f t="shared" ref="F8:F13" si="0">SUM(G8,H8,I8)</f>
        <v>47.034824739638935</v>
      </c>
      <c r="G8" s="21">
        <v>36.835089529638935</v>
      </c>
      <c r="H8" s="21">
        <v>6.0999447299999989</v>
      </c>
      <c r="I8" s="21">
        <v>4.0997904799999993</v>
      </c>
      <c r="J8" s="22">
        <f t="shared" ref="J8:J13" si="1">IFERROR(G8/E8,0)</f>
        <v>0.66457166731991124</v>
      </c>
      <c r="K8" s="22">
        <f t="shared" ref="K8:K13" si="2">IFERROR(SUM(G8,H8)/E8,0)</f>
        <v>0.77462570795183427</v>
      </c>
      <c r="L8" s="23">
        <f t="shared" ref="L8:L13" si="3">IFERROR(SUM(G8,H8,I8)/E8,0)</f>
        <v>0.84859334668293007</v>
      </c>
      <c r="M8" s="4"/>
    </row>
    <row r="9" spans="1:13" ht="25.5" x14ac:dyDescent="0.25">
      <c r="A9" s="17"/>
      <c r="B9" s="18">
        <v>35</v>
      </c>
      <c r="C9" s="19" t="s">
        <v>122</v>
      </c>
      <c r="D9" s="20">
        <v>80.166800000000023</v>
      </c>
      <c r="E9" s="21">
        <v>87.446369000000004</v>
      </c>
      <c r="F9" s="21">
        <f t="shared" si="0"/>
        <v>75.491337842174488</v>
      </c>
      <c r="G9" s="21">
        <v>63.083847602174501</v>
      </c>
      <c r="H9" s="21">
        <v>9.9880869099999998</v>
      </c>
      <c r="I9" s="21">
        <v>2.4194033299999997</v>
      </c>
      <c r="J9" s="22">
        <f t="shared" si="1"/>
        <v>0.72140042318022946</v>
      </c>
      <c r="K9" s="22">
        <f t="shared" si="2"/>
        <v>0.8356199959791869</v>
      </c>
      <c r="L9" s="23">
        <f t="shared" si="3"/>
        <v>0.86328727773905034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0.11235199999999999</v>
      </c>
      <c r="E10" s="38">
        <f ca="1">SUM(E11:OFFSET(E9,(MATCH("GOBIERNOS LOCALES",$A$8:$A$50,0)-MATCH("GOBIERNOS REGIONALES",$A$8:$A$50,0)),0))</f>
        <v>0.21235199999999999</v>
      </c>
      <c r="F10" s="38">
        <f ca="1">SUM(F11:OFFSET(F9,(MATCH("GOBIERNOS LOCALES",$A$8:$A$50,0)-MATCH("GOBIERNOS REGIONALES",$A$8:$A$50,0)),0))</f>
        <v>0.10248004197552869</v>
      </c>
      <c r="G10" s="38">
        <f ca="1">SUM(G11:OFFSET(G9,(MATCH("GOBIERNOS LOCALES",$A$8:$A$50,0)-MATCH("GOBIERNOS REGIONALES",$A$8:$A$50,0)),0))</f>
        <v>9.0025031975528691E-2</v>
      </c>
      <c r="H10" s="38">
        <f ca="1">SUM(H11:OFFSET(H9,(MATCH("GOBIERNOS LOCALES",$A$8:$A$50,0)-MATCH("GOBIERNOS REGIONALES",$A$8:$A$50,0)),0))</f>
        <v>5.7627499999999996E-3</v>
      </c>
      <c r="I10" s="38">
        <f ca="1">SUM(I11:OFFSET(I9,(MATCH("GOBIERNOS LOCALES",$A$8:$A$50,0)-MATCH("GOBIERNOS REGIONALES",$A$8:$A$50,0)),0))</f>
        <v>6.6922600000000002E-3</v>
      </c>
      <c r="J10" s="39">
        <f t="shared" ca="1" si="1"/>
        <v>0.4239424727599867</v>
      </c>
      <c r="K10" s="39">
        <f t="shared" ca="1" si="2"/>
        <v>0.45108019691610485</v>
      </c>
      <c r="L10" s="40">
        <f t="shared" ca="1" si="3"/>
        <v>0.48259513437843155</v>
      </c>
      <c r="M10" s="4"/>
    </row>
    <row r="11" spans="1:13" x14ac:dyDescent="0.25">
      <c r="A11" s="17"/>
      <c r="B11" s="18">
        <v>457</v>
      </c>
      <c r="C11" s="19" t="s">
        <v>224</v>
      </c>
      <c r="D11" s="20">
        <v>0.11235199999999999</v>
      </c>
      <c r="E11" s="21">
        <v>0.11235199999999999</v>
      </c>
      <c r="F11" s="21">
        <f t="shared" si="0"/>
        <v>0.10248004197552869</v>
      </c>
      <c r="G11" s="21">
        <v>9.0025031975528691E-2</v>
      </c>
      <c r="H11" s="21">
        <v>5.7627499999999996E-3</v>
      </c>
      <c r="I11" s="21">
        <v>6.6922600000000002E-3</v>
      </c>
      <c r="J11" s="22">
        <f t="shared" si="1"/>
        <v>0.80127663037176633</v>
      </c>
      <c r="K11" s="22">
        <f t="shared" si="2"/>
        <v>0.85256855218891248</v>
      </c>
      <c r="L11" s="23">
        <f t="shared" si="3"/>
        <v>0.91213366896475989</v>
      </c>
      <c r="M11" s="4"/>
    </row>
    <row r="12" spans="1:13" ht="15.75" thickBot="1" x14ac:dyDescent="0.3">
      <c r="A12" s="24"/>
      <c r="B12" s="25">
        <v>461</v>
      </c>
      <c r="C12" s="26" t="s">
        <v>228</v>
      </c>
      <c r="D12" s="27">
        <v>0</v>
      </c>
      <c r="E12" s="28">
        <v>0.1</v>
      </c>
      <c r="F12" s="28">
        <f t="shared" si="0"/>
        <v>0</v>
      </c>
      <c r="G12" s="28">
        <v>0</v>
      </c>
      <c r="H12" s="28">
        <v>0</v>
      </c>
      <c r="I12" s="28">
        <v>0</v>
      </c>
      <c r="J12" s="29">
        <f t="shared" si="1"/>
        <v>0</v>
      </c>
      <c r="K12" s="29">
        <f t="shared" si="2"/>
        <v>0</v>
      </c>
      <c r="L12" s="30">
        <f t="shared" si="3"/>
        <v>0</v>
      </c>
      <c r="M12" s="4"/>
    </row>
    <row r="13" spans="1:13" x14ac:dyDescent="0.25">
      <c r="A13" t="s">
        <v>233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65</v>
      </c>
      <c r="B1" s="51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1038</v>
      </c>
      <c r="N2" s="72" t="s">
        <v>1052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131.00786500000004</v>
      </c>
      <c r="E6" s="14">
        <f ca="1">SUM(E7:OFFSET(E7,50,0))</f>
        <v>143.085534</v>
      </c>
      <c r="F6" s="14">
        <f ca="1">SUM(F7:OFFSET(F7,50,0))</f>
        <v>122.62864262378898</v>
      </c>
      <c r="G6" s="14">
        <f ca="1">SUM(G7:OFFSET(G7,50,0))</f>
        <v>100.00896216378896</v>
      </c>
      <c r="H6" s="14">
        <f ca="1">SUM(H7:OFFSET(H7,50,0))</f>
        <v>16.093794389999999</v>
      </c>
      <c r="I6" s="14">
        <f ca="1">SUM(I7:OFFSET(I7,50,0))</f>
        <v>6.5258860699999985</v>
      </c>
      <c r="J6" s="15">
        <f ca="1">IFERROR(G6/E6,0)</f>
        <v>0.6989453047279327</v>
      </c>
      <c r="K6" s="15">
        <f ca="1">IFERROR(SUM(G6,H6)/E6,0)</f>
        <v>0.81142204461975154</v>
      </c>
      <c r="L6" s="16">
        <f ca="1">IFERROR(SUM(G6,H6,I6)/E6,0)</f>
        <v>0.85703033140854734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99.595513000000025</v>
      </c>
      <c r="E7" s="21">
        <v>106.87508599999998</v>
      </c>
      <c r="F7" s="21">
        <f t="shared" ref="F7:F10" si="0">SUM(G7,H7,I7)</f>
        <v>90.261367509824723</v>
      </c>
      <c r="G7" s="21">
        <v>73.844607319824718</v>
      </c>
      <c r="H7" s="21">
        <v>13.081016139999999</v>
      </c>
      <c r="I7" s="21">
        <v>3.3357440499999997</v>
      </c>
      <c r="J7" s="22">
        <f t="shared" ref="J7:J10" si="1">IFERROR(G7/E7,0)</f>
        <v>0.69094313823358922</v>
      </c>
      <c r="K7" s="22">
        <f t="shared" ref="K7:K10" si="2">IFERROR(SUM(G7,H7)/E7,0)</f>
        <v>0.81333851239965071</v>
      </c>
      <c r="L7" s="23">
        <f t="shared" ref="L7:L10" si="3">IFERROR(SUM(G7,H7,I7)/E7,0)</f>
        <v>0.84455012751825753</v>
      </c>
      <c r="M7" s="4"/>
      <c r="N7" t="s">
        <v>269</v>
      </c>
      <c r="O7" s="5">
        <v>0.10248004197552869</v>
      </c>
      <c r="P7" s="71">
        <v>0.91213366896475989</v>
      </c>
    </row>
    <row r="8" spans="1:16" x14ac:dyDescent="0.25">
      <c r="A8" s="17"/>
      <c r="B8" s="55">
        <v>20</v>
      </c>
      <c r="C8" s="19" t="s">
        <v>269</v>
      </c>
      <c r="D8" s="20">
        <v>0.11235199999999999</v>
      </c>
      <c r="E8" s="21">
        <v>0.11235199999999999</v>
      </c>
      <c r="F8" s="21">
        <f t="shared" si="0"/>
        <v>0.10248004197552869</v>
      </c>
      <c r="G8" s="21">
        <v>9.0025031975528691E-2</v>
      </c>
      <c r="H8" s="21">
        <v>5.7627499999999996E-3</v>
      </c>
      <c r="I8" s="21">
        <v>6.6922600000000002E-3</v>
      </c>
      <c r="J8" s="22">
        <f t="shared" si="1"/>
        <v>0.80127663037176633</v>
      </c>
      <c r="K8" s="22">
        <f t="shared" si="2"/>
        <v>0.85256855218891248</v>
      </c>
      <c r="L8" s="23">
        <f t="shared" si="3"/>
        <v>0.91213366896475989</v>
      </c>
      <c r="M8" s="4"/>
      <c r="N8" t="s">
        <v>463</v>
      </c>
      <c r="O8" s="5">
        <v>32.264795071988722</v>
      </c>
      <c r="P8" s="71">
        <v>0.89629171142797992</v>
      </c>
    </row>
    <row r="9" spans="1:16" x14ac:dyDescent="0.25">
      <c r="A9" s="17"/>
      <c r="B9" s="55">
        <v>24</v>
      </c>
      <c r="C9" s="19" t="s">
        <v>273</v>
      </c>
      <c r="D9" s="20">
        <v>0</v>
      </c>
      <c r="E9" s="21">
        <v>0.1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264</v>
      </c>
      <c r="O9" s="5">
        <v>90.261367509824723</v>
      </c>
      <c r="P9" s="71">
        <v>0.84455012751825753</v>
      </c>
    </row>
    <row r="10" spans="1:16" ht="15.75" thickBot="1" x14ac:dyDescent="0.3">
      <c r="A10" s="24"/>
      <c r="B10" s="56">
        <v>98</v>
      </c>
      <c r="C10" s="26" t="s">
        <v>463</v>
      </c>
      <c r="D10" s="27">
        <v>31.299999999999997</v>
      </c>
      <c r="E10" s="28">
        <v>35.998096000000004</v>
      </c>
      <c r="F10" s="28">
        <f t="shared" si="0"/>
        <v>32.264795071988722</v>
      </c>
      <c r="G10" s="28">
        <v>26.074329811988719</v>
      </c>
      <c r="H10" s="28">
        <v>3.0070155000000001</v>
      </c>
      <c r="I10" s="28">
        <v>3.1834497599999994</v>
      </c>
      <c r="J10" s="29">
        <f t="shared" si="1"/>
        <v>0.72432524797946862</v>
      </c>
      <c r="K10" s="29">
        <f t="shared" si="2"/>
        <v>0.80785787426059197</v>
      </c>
      <c r="L10" s="30">
        <f t="shared" si="3"/>
        <v>0.89629171142797992</v>
      </c>
      <c r="M10" s="4"/>
      <c r="N10" t="s">
        <v>273</v>
      </c>
      <c r="O10" s="5">
        <v>0</v>
      </c>
      <c r="P10" s="71">
        <v>0</v>
      </c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4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49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131.00786500000004</v>
      </c>
      <c r="E6" s="14">
        <v>143.085534</v>
      </c>
      <c r="F6" s="14">
        <v>122.62864262378898</v>
      </c>
      <c r="G6" s="14">
        <v>100.00896216378896</v>
      </c>
      <c r="H6" s="14">
        <v>16.093794389999999</v>
      </c>
      <c r="I6" s="14">
        <v>6.5258860699999985</v>
      </c>
      <c r="J6" s="15">
        <v>0.6989453047279327</v>
      </c>
      <c r="K6" s="15">
        <v>0.81142204461975154</v>
      </c>
      <c r="L6" s="16">
        <v>0.85703033140854734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131.00786500000001</v>
      </c>
      <c r="E7" s="38">
        <f ca="1">SUM(E8:OFFSET(E6,MATCH("PROYECTOS",$A$8:$A$50,0),0))</f>
        <v>142.985534</v>
      </c>
      <c r="F7" s="38">
        <f ca="1">SUM(F8:OFFSET(F6,MATCH("PROYECTOS",$A$8:$A$50,0),0))</f>
        <v>122.62864262378895</v>
      </c>
      <c r="G7" s="38">
        <f ca="1">SUM(G8:OFFSET(G6,MATCH("PROYECTOS",$A$8:$A$50,0),0))</f>
        <v>100.00896216378896</v>
      </c>
      <c r="H7" s="38">
        <f ca="1">SUM(H8:OFFSET(H6,MATCH("PROYECTOS",$A$8:$A$50,0),0))</f>
        <v>16.093794389999999</v>
      </c>
      <c r="I7" s="38">
        <f ca="1">SUM(I8:OFFSET(I6,MATCH("PROYECTOS",$A$8:$A$50,0),0))</f>
        <v>6.5258860699999994</v>
      </c>
      <c r="J7" s="39">
        <f ca="1">IFERROR(G7/E7,0)</f>
        <v>0.69943412711798503</v>
      </c>
      <c r="K7" s="39">
        <f ca="1">IFERROR(SUM(G7,H7)/E7,0)</f>
        <v>0.8119895300302824</v>
      </c>
      <c r="L7" s="40">
        <f ca="1">IFERROR(SUM(G7,H7,I7)/E7,0)</f>
        <v>0.8576297139526643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82.754475000000028</v>
      </c>
      <c r="E8" s="21">
        <v>83.184852000000006</v>
      </c>
      <c r="F8" s="21">
        <f t="shared" ref="F8:F11" si="0">SUM(G8,H8,I8)</f>
        <v>74.693146532507285</v>
      </c>
      <c r="G8" s="21">
        <v>64.450255512507283</v>
      </c>
      <c r="H8" s="21">
        <v>10.090444139999999</v>
      </c>
      <c r="I8" s="21">
        <v>0.15244688000000001</v>
      </c>
      <c r="J8" s="22">
        <f t="shared" ref="J8:J12" si="1">IFERROR(G8/E8,0)</f>
        <v>0.77478355689696099</v>
      </c>
      <c r="K8" s="22">
        <f t="shared" ref="K8:K12" si="2">IFERROR(SUM(G8,H8)/E8,0)</f>
        <v>0.89608501861020662</v>
      </c>
      <c r="L8" s="23">
        <f t="shared" ref="L8:L12" si="3">IFERROR(SUM(G8,H8,I8)/E8,0)</f>
        <v>0.8979176465026022</v>
      </c>
      <c r="M8" s="4"/>
    </row>
    <row r="9" spans="1:13" ht="38.25" x14ac:dyDescent="0.25">
      <c r="A9" s="17"/>
      <c r="B9" s="19">
        <v>3000618</v>
      </c>
      <c r="C9" s="19" t="s">
        <v>1041</v>
      </c>
      <c r="D9" s="20">
        <v>4.9022440000000005</v>
      </c>
      <c r="E9" s="21">
        <v>9.7346819999999994</v>
      </c>
      <c r="F9" s="21">
        <f t="shared" si="0"/>
        <v>5.661954809957086</v>
      </c>
      <c r="G9" s="21">
        <v>2.8435866999570862</v>
      </c>
      <c r="H9" s="21">
        <v>1.35019574</v>
      </c>
      <c r="I9" s="21">
        <v>1.4681723699999996</v>
      </c>
      <c r="J9" s="22">
        <f t="shared" si="1"/>
        <v>0.29210884340722032</v>
      </c>
      <c r="K9" s="22">
        <f t="shared" si="2"/>
        <v>0.43080836538441492</v>
      </c>
      <c r="L9" s="23">
        <f t="shared" si="3"/>
        <v>0.58162709474814756</v>
      </c>
      <c r="M9" s="4"/>
    </row>
    <row r="10" spans="1:13" ht="38.25" x14ac:dyDescent="0.25">
      <c r="A10" s="17"/>
      <c r="B10" s="19">
        <v>3000661</v>
      </c>
      <c r="C10" s="19" t="s">
        <v>1042</v>
      </c>
      <c r="D10" s="20">
        <v>5.7011459999999996</v>
      </c>
      <c r="E10" s="21">
        <v>9.566927999999999</v>
      </c>
      <c r="F10" s="21">
        <f t="shared" si="0"/>
        <v>7.4625356857590548</v>
      </c>
      <c r="G10" s="21">
        <v>4.8111457357590552</v>
      </c>
      <c r="H10" s="21">
        <v>0.80782697000000003</v>
      </c>
      <c r="I10" s="21">
        <v>1.84356298</v>
      </c>
      <c r="J10" s="22">
        <f t="shared" si="1"/>
        <v>0.50289348218770491</v>
      </c>
      <c r="K10" s="22">
        <f t="shared" si="2"/>
        <v>0.58733301910070357</v>
      </c>
      <c r="L10" s="23">
        <f t="shared" si="3"/>
        <v>0.78003468676246501</v>
      </c>
      <c r="M10" s="4"/>
    </row>
    <row r="11" spans="1:13" ht="25.5" x14ac:dyDescent="0.25">
      <c r="A11" s="17"/>
      <c r="B11" s="19">
        <v>3000694</v>
      </c>
      <c r="C11" s="19" t="s">
        <v>1043</v>
      </c>
      <c r="D11" s="20">
        <v>37.65</v>
      </c>
      <c r="E11" s="21">
        <v>40.499072000000005</v>
      </c>
      <c r="F11" s="21">
        <f t="shared" si="0"/>
        <v>34.81100559556554</v>
      </c>
      <c r="G11" s="21">
        <v>27.90397421556554</v>
      </c>
      <c r="H11" s="21">
        <v>3.8453275399999995</v>
      </c>
      <c r="I11" s="21">
        <v>3.0617038399999998</v>
      </c>
      <c r="J11" s="22">
        <f t="shared" si="1"/>
        <v>0.68900280518935186</v>
      </c>
      <c r="K11" s="22">
        <f t="shared" si="2"/>
        <v>0.78395133981256493</v>
      </c>
      <c r="L11" s="23">
        <f t="shared" si="3"/>
        <v>0.85955069774353188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9.9999999999994316E-2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1053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83"/>
      <c r="B17" s="84"/>
      <c r="C17" s="84"/>
      <c r="D17" s="103"/>
    </row>
    <row r="18" spans="1:4" ht="39" thickBot="1" x14ac:dyDescent="0.3">
      <c r="A18" s="73"/>
      <c r="B18" s="74">
        <v>3000618</v>
      </c>
      <c r="C18" s="74" t="s">
        <v>1041</v>
      </c>
      <c r="D18" s="75">
        <v>0.58162709474814756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65</v>
      </c>
      <c r="B1" s="49" t="s">
        <v>40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1040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131.00786500000004</v>
      </c>
      <c r="I6" s="14">
        <v>143.085534</v>
      </c>
      <c r="J6" s="14">
        <v>122.62864262378898</v>
      </c>
      <c r="K6" s="14">
        <v>100.00896216378896</v>
      </c>
      <c r="L6" s="14">
        <v>16.093794389999999</v>
      </c>
      <c r="M6" s="14">
        <v>6.5258860699999985</v>
      </c>
      <c r="N6" s="15">
        <v>0.6989453047279327</v>
      </c>
      <c r="O6" s="15">
        <v>0.81142204461975154</v>
      </c>
      <c r="P6" s="16">
        <v>0.85703033140854734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SUM(H8:OFFSET(H6,MATCH("PROYECTOS",$A$8:$A$15,0),0))</f>
        <v>131.00786500000004</v>
      </c>
      <c r="I7" s="13">
        <f ca="1">SUM(I8:OFFSET(I6,MATCH("PROYECTOS",$A$8:$A$15,0),0))</f>
        <v>142.98553400000003</v>
      </c>
      <c r="J7" s="13">
        <f ca="1">SUM(J8:OFFSET(J6,MATCH("PROYECTOS",$A$8:$A$15,0),0))</f>
        <v>122.62864262378898</v>
      </c>
      <c r="K7" s="13">
        <f ca="1">SUM(K8:OFFSET(K6,MATCH("PROYECTOS",$A$8:$A$15,0),0))</f>
        <v>100.00896216378896</v>
      </c>
      <c r="L7" s="13">
        <f ca="1">SUM(L8:OFFSET(L6,MATCH("PROYECTOS",$A$8:$A$15,0),0))</f>
        <v>16.093794389999999</v>
      </c>
      <c r="M7" s="13">
        <f ca="1">SUM(M8:OFFSET(M6,MATCH("PROYECTOS",$A$8:$A$15,0),0))</f>
        <v>6.5258860699999994</v>
      </c>
      <c r="N7" s="39">
        <f ca="1">IFERROR(K7/I7,0)</f>
        <v>0.69943412711798481</v>
      </c>
      <c r="O7" s="39">
        <f ca="1">IFERROR(SUM(K7,L7)/I7,0)</f>
        <v>0.81198953003028218</v>
      </c>
      <c r="P7" s="40">
        <f ca="1">IFERROR(SUM(K7,L7,M7)/I7,0)</f>
        <v>0.85762971395266419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15.912929</v>
      </c>
      <c r="I8" s="21">
        <v>14.147956999999998</v>
      </c>
      <c r="J8" s="21">
        <f t="shared" ref="J8:J14" si="0">SUM(K8,L8,M8)</f>
        <v>11.235435471707268</v>
      </c>
      <c r="K8" s="21">
        <v>8.7144724717072677</v>
      </c>
      <c r="L8" s="21">
        <v>2.13451309</v>
      </c>
      <c r="M8" s="21">
        <v>0.38644991000000001</v>
      </c>
      <c r="N8" s="22">
        <f t="shared" ref="N8:N15" si="1">IFERROR(K8/I8,0)</f>
        <v>0.61595271117287598</v>
      </c>
      <c r="O8" s="22">
        <f t="shared" ref="O8:O15" si="2">IFERROR(SUM(K8,L8)/I8,0)</f>
        <v>0.76682347576454113</v>
      </c>
      <c r="P8" s="23">
        <f t="shared" ref="P8:P15" si="3">IFERROR(SUM(K8,L8,M8)/I8,0)</f>
        <v>0.79413836723615072</v>
      </c>
      <c r="Q8" s="70">
        <v>8</v>
      </c>
      <c r="R8" s="21">
        <v>8</v>
      </c>
      <c r="S8" s="23">
        <f>IFERROR(R8/Q8,0)</f>
        <v>1</v>
      </c>
    </row>
    <row r="9" spans="1:19" ht="38.25" x14ac:dyDescent="0.25">
      <c r="A9" s="17"/>
      <c r="B9" s="19">
        <v>5001537</v>
      </c>
      <c r="C9" s="19" t="s">
        <v>1044</v>
      </c>
      <c r="D9" s="68">
        <v>3000618</v>
      </c>
      <c r="E9" s="19" t="s">
        <v>1041</v>
      </c>
      <c r="F9" s="69">
        <v>309</v>
      </c>
      <c r="G9" s="19" t="s">
        <v>1050</v>
      </c>
      <c r="H9" s="20">
        <v>4.2382680000000006</v>
      </c>
      <c r="I9" s="21">
        <v>9.0707059999999995</v>
      </c>
      <c r="J9" s="21">
        <f t="shared" si="0"/>
        <v>5.0583106193476013</v>
      </c>
      <c r="K9" s="21">
        <v>2.7338855093476013</v>
      </c>
      <c r="L9" s="21">
        <v>0.98249863999999987</v>
      </c>
      <c r="M9" s="21">
        <v>1.3419264699999998</v>
      </c>
      <c r="N9" s="22">
        <f t="shared" si="1"/>
        <v>0.30139721311082085</v>
      </c>
      <c r="O9" s="22">
        <f t="shared" si="2"/>
        <v>0.40971277752223489</v>
      </c>
      <c r="P9" s="23">
        <f t="shared" si="3"/>
        <v>0.55765346372681479</v>
      </c>
      <c r="Q9" s="70">
        <v>71310</v>
      </c>
      <c r="R9" s="21">
        <v>108688</v>
      </c>
      <c r="S9" s="23">
        <f t="shared" ref="S9:S14" si="4">IFERROR(R9/Q9,0)</f>
        <v>1.5241621091011079</v>
      </c>
    </row>
    <row r="10" spans="1:19" ht="38.25" x14ac:dyDescent="0.25">
      <c r="A10" s="17"/>
      <c r="B10" s="19">
        <v>5001539</v>
      </c>
      <c r="C10" s="19" t="s">
        <v>1045</v>
      </c>
      <c r="D10" s="68">
        <v>3000618</v>
      </c>
      <c r="E10" s="19" t="s">
        <v>1041</v>
      </c>
      <c r="F10" s="69">
        <v>309</v>
      </c>
      <c r="G10" s="19" t="s">
        <v>1050</v>
      </c>
      <c r="H10" s="20">
        <v>0.66397600000000001</v>
      </c>
      <c r="I10" s="21">
        <v>0.66397600000000001</v>
      </c>
      <c r="J10" s="21">
        <f t="shared" si="0"/>
        <v>0.60364419060948493</v>
      </c>
      <c r="K10" s="21">
        <v>0.10970119060948491</v>
      </c>
      <c r="L10" s="21">
        <v>0.3676971</v>
      </c>
      <c r="M10" s="21">
        <v>0.12624589999999999</v>
      </c>
      <c r="N10" s="22">
        <f t="shared" si="1"/>
        <v>0.16521860821699114</v>
      </c>
      <c r="O10" s="22">
        <f t="shared" si="2"/>
        <v>0.71899931715827814</v>
      </c>
      <c r="P10" s="23">
        <f t="shared" si="3"/>
        <v>0.9091355570223697</v>
      </c>
      <c r="Q10" s="70">
        <v>4020</v>
      </c>
      <c r="R10" s="21">
        <v>4020</v>
      </c>
      <c r="S10" s="23">
        <f t="shared" si="4"/>
        <v>1</v>
      </c>
    </row>
    <row r="11" spans="1:19" ht="38.25" x14ac:dyDescent="0.25">
      <c r="A11" s="17"/>
      <c r="B11" s="19">
        <v>5004443</v>
      </c>
      <c r="C11" s="19" t="s">
        <v>1046</v>
      </c>
      <c r="D11" s="68">
        <v>3000661</v>
      </c>
      <c r="E11" s="19" t="s">
        <v>1042</v>
      </c>
      <c r="F11" s="69">
        <v>36</v>
      </c>
      <c r="G11" s="19" t="s">
        <v>535</v>
      </c>
      <c r="H11" s="20">
        <v>5.7011459999999996</v>
      </c>
      <c r="I11" s="21">
        <v>9.566927999999999</v>
      </c>
      <c r="J11" s="21">
        <f t="shared" si="0"/>
        <v>7.4625356857590548</v>
      </c>
      <c r="K11" s="21">
        <v>4.8111457357590552</v>
      </c>
      <c r="L11" s="21">
        <v>0.80782697000000003</v>
      </c>
      <c r="M11" s="21">
        <v>1.84356298</v>
      </c>
      <c r="N11" s="22">
        <f t="shared" si="1"/>
        <v>0.50289348218770491</v>
      </c>
      <c r="O11" s="22">
        <f t="shared" si="2"/>
        <v>0.58733301910070357</v>
      </c>
      <c r="P11" s="23">
        <f t="shared" si="3"/>
        <v>0.78003468676246501</v>
      </c>
      <c r="Q11" s="70">
        <v>985</v>
      </c>
      <c r="R11" s="21">
        <v>980</v>
      </c>
      <c r="S11" s="23">
        <f t="shared" si="4"/>
        <v>0.99492385786802029</v>
      </c>
    </row>
    <row r="12" spans="1:19" ht="25.5" x14ac:dyDescent="0.25">
      <c r="A12" s="17"/>
      <c r="B12" s="19">
        <v>5004446</v>
      </c>
      <c r="C12" s="19" t="s">
        <v>1047</v>
      </c>
      <c r="D12" s="68">
        <v>3000694</v>
      </c>
      <c r="E12" s="19" t="s">
        <v>1043</v>
      </c>
      <c r="F12" s="69">
        <v>497</v>
      </c>
      <c r="G12" s="19" t="s">
        <v>1051</v>
      </c>
      <c r="H12" s="20">
        <v>8.85</v>
      </c>
      <c r="I12" s="21">
        <v>10.614975999999997</v>
      </c>
      <c r="J12" s="21">
        <f t="shared" si="0"/>
        <v>7.4019041619538628</v>
      </c>
      <c r="K12" s="21">
        <v>5.2036018519538629</v>
      </c>
      <c r="L12" s="21">
        <v>1.3032444099999998</v>
      </c>
      <c r="M12" s="21">
        <v>0.89505790000000007</v>
      </c>
      <c r="N12" s="22">
        <f t="shared" si="1"/>
        <v>0.49021324701571295</v>
      </c>
      <c r="O12" s="22">
        <f t="shared" si="2"/>
        <v>0.61298737387195834</v>
      </c>
      <c r="P12" s="23">
        <f t="shared" si="3"/>
        <v>0.69730766814299583</v>
      </c>
      <c r="Q12" s="70">
        <v>500</v>
      </c>
      <c r="R12" s="21">
        <v>488</v>
      </c>
      <c r="S12" s="23">
        <f t="shared" si="4"/>
        <v>0.97599999999999998</v>
      </c>
    </row>
    <row r="13" spans="1:19" ht="25.5" x14ac:dyDescent="0.25">
      <c r="A13" s="17"/>
      <c r="B13" s="19">
        <v>5004447</v>
      </c>
      <c r="C13" s="19" t="s">
        <v>1048</v>
      </c>
      <c r="D13" s="68">
        <v>3000694</v>
      </c>
      <c r="E13" s="19" t="s">
        <v>1043</v>
      </c>
      <c r="F13" s="69">
        <v>497</v>
      </c>
      <c r="G13" s="19" t="s">
        <v>1051</v>
      </c>
      <c r="H13" s="20">
        <v>28.799999999999997</v>
      </c>
      <c r="I13" s="21">
        <v>29.884096000000007</v>
      </c>
      <c r="J13" s="21">
        <f t="shared" si="0"/>
        <v>27.409101433611678</v>
      </c>
      <c r="K13" s="21">
        <v>22.700372363611677</v>
      </c>
      <c r="L13" s="21">
        <v>2.54208313</v>
      </c>
      <c r="M13" s="21">
        <v>2.1666459399999995</v>
      </c>
      <c r="N13" s="22">
        <f t="shared" si="1"/>
        <v>0.75961382146582823</v>
      </c>
      <c r="O13" s="22">
        <f t="shared" si="2"/>
        <v>0.844678570622035</v>
      </c>
      <c r="P13" s="23">
        <f t="shared" si="3"/>
        <v>0.91718020962091917</v>
      </c>
      <c r="Q13" s="70">
        <v>500</v>
      </c>
      <c r="R13" s="21">
        <v>465</v>
      </c>
      <c r="S13" s="23">
        <f t="shared" si="4"/>
        <v>0.93</v>
      </c>
    </row>
    <row r="14" spans="1:19" ht="25.5" x14ac:dyDescent="0.25">
      <c r="A14" s="17"/>
      <c r="B14" s="19">
        <v>5004448</v>
      </c>
      <c r="C14" s="19" t="s">
        <v>1049</v>
      </c>
      <c r="D14" s="68">
        <v>3000001</v>
      </c>
      <c r="E14" s="19" t="s">
        <v>276</v>
      </c>
      <c r="F14" s="69">
        <v>1</v>
      </c>
      <c r="G14" s="19" t="s">
        <v>533</v>
      </c>
      <c r="H14" s="20">
        <v>66.841546000000022</v>
      </c>
      <c r="I14" s="21">
        <v>69.036895000000001</v>
      </c>
      <c r="J14" s="21">
        <f t="shared" si="0"/>
        <v>63.457711060800015</v>
      </c>
      <c r="K14" s="21">
        <v>55.735783040800015</v>
      </c>
      <c r="L14" s="21">
        <v>7.9559310499999993</v>
      </c>
      <c r="M14" s="21">
        <v>-0.23400303</v>
      </c>
      <c r="N14" s="22">
        <f t="shared" si="1"/>
        <v>0.80733328230940882</v>
      </c>
      <c r="O14" s="22">
        <f t="shared" si="2"/>
        <v>0.92257500993925079</v>
      </c>
      <c r="P14" s="23">
        <f t="shared" si="3"/>
        <v>0.91918547409758233</v>
      </c>
      <c r="Q14" s="70">
        <v>18</v>
      </c>
      <c r="R14" s="21">
        <v>18</v>
      </c>
      <c r="S14" s="23">
        <f t="shared" si="4"/>
        <v>1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0</v>
      </c>
      <c r="I15" s="44">
        <f t="shared" ref="I15:M15" ca="1" si="5">OFFSET(I15,-MATCH("PROYECTOS",$A$8:$A$15,0)-1,0)-(OFFSET(I15,-MATCH("PROYECTOS",$A$8:$A$15,0),0))</f>
        <v>9.9999999999965894E-2</v>
      </c>
      <c r="J15" s="44">
        <f t="shared" ca="1" si="5"/>
        <v>0</v>
      </c>
      <c r="K15" s="44">
        <f t="shared" ca="1" si="5"/>
        <v>0</v>
      </c>
      <c r="L15" s="44">
        <f t="shared" ca="1" si="5"/>
        <v>0</v>
      </c>
      <c r="M15" s="44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workbookViewId="0">
      <selection activeCell="M4" sqref="M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66</v>
      </c>
      <c r="B1" s="50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ht="15.75" thickBot="1" x14ac:dyDescent="0.3">
      <c r="A6" s="10" t="s">
        <v>249</v>
      </c>
      <c r="B6" s="11"/>
      <c r="C6" s="12"/>
      <c r="D6" s="13">
        <v>2199.1120099999994</v>
      </c>
      <c r="E6" s="14">
        <v>2694.9593750000004</v>
      </c>
      <c r="F6" s="14">
        <v>1679.826761840548</v>
      </c>
      <c r="G6" s="14">
        <v>1331.624724940548</v>
      </c>
      <c r="H6" s="14">
        <v>168.19317687999998</v>
      </c>
      <c r="I6" s="14">
        <v>180.00886001999999</v>
      </c>
      <c r="J6" s="15">
        <v>0.4941168083250041</v>
      </c>
      <c r="K6" s="15">
        <v>0.55652709118130872</v>
      </c>
      <c r="L6" s="16">
        <v>0.62332173813957692</v>
      </c>
      <c r="M6" s="4"/>
    </row>
    <row r="7" spans="1:13" x14ac:dyDescent="0.25">
      <c r="A7" s="34" t="s">
        <v>99</v>
      </c>
      <c r="B7" s="57"/>
      <c r="C7" s="36"/>
      <c r="D7" s="13">
        <f ca="1">SUM(D8:OFFSET(D6,MATCH("GOBIERNOS REGIONALES",$A$8:$A$55,0),0))</f>
        <v>2194.6120100000003</v>
      </c>
      <c r="E7" s="13">
        <f ca="1">SUM(E8:OFFSET(E6,MATCH("GOBIERNOS REGIONALES",$A$8:$A$55,0),0))</f>
        <v>2694.7093750000004</v>
      </c>
      <c r="F7" s="13">
        <f ca="1">SUM(F8:OFFSET(F6,MATCH("GOBIERNOS REGIONALES",$A$8:$A$55,0),0))</f>
        <v>1679.682741243849</v>
      </c>
      <c r="G7" s="13">
        <f ca="1">SUM(G8:OFFSET(G6,MATCH("GOBIERNOS REGIONALES",$A$8:$A$55,0),0))</f>
        <v>1331.5331209438502</v>
      </c>
      <c r="H7" s="13">
        <f ca="1">SUM(H8:OFFSET(H6,MATCH("GOBIERNOS REGIONALES",$A$8:$A$55,0),0))</f>
        <v>168.17568288000004</v>
      </c>
      <c r="I7" s="13">
        <f ca="1">SUM(I8:OFFSET(I6,MATCH("GOBIERNOS REGIONALES",$A$8:$A$55,0),0))</f>
        <v>179.97393742000003</v>
      </c>
      <c r="J7" s="39">
        <f ca="1">IFERROR(G7/E7,0)</f>
        <v>0.49412865568994802</v>
      </c>
      <c r="K7" s="39">
        <f ca="1">IFERROR(SUM(G7,H7)/E7,0)</f>
        <v>0.5565382366415117</v>
      </c>
      <c r="L7" s="40">
        <f ca="1">IFERROR(SUM(G7,H7,I7)/E7,0)</f>
        <v>0.62332612074125815</v>
      </c>
      <c r="M7" s="4"/>
    </row>
    <row r="8" spans="1:13" ht="25.5" x14ac:dyDescent="0.25">
      <c r="A8" s="17"/>
      <c r="B8" s="18">
        <v>510</v>
      </c>
      <c r="C8" s="19" t="s">
        <v>162</v>
      </c>
      <c r="D8" s="20">
        <v>243.65247699999998</v>
      </c>
      <c r="E8" s="21">
        <v>250.85405300000002</v>
      </c>
      <c r="F8" s="21">
        <f t="shared" ref="F8:F54" si="0">SUM(G8,H8,I8)</f>
        <v>196.35789296806689</v>
      </c>
      <c r="G8" s="21">
        <v>154.51656848806689</v>
      </c>
      <c r="H8" s="21">
        <v>17.022944050000003</v>
      </c>
      <c r="I8" s="21">
        <v>24.818380429999998</v>
      </c>
      <c r="J8" s="22">
        <f t="shared" ref="J8:J54" si="1">IFERROR(G8/E8,0)</f>
        <v>0.61596201711784537</v>
      </c>
      <c r="K8" s="22">
        <f t="shared" ref="K8:K54" si="2">IFERROR(SUM(G8,H8)/E8,0)</f>
        <v>0.68382196933476247</v>
      </c>
      <c r="L8" s="23">
        <f t="shared" ref="L8:L54" si="3">IFERROR(SUM(G8,H8,I8)/E8,0)</f>
        <v>0.78275750628620255</v>
      </c>
      <c r="M8" s="4"/>
    </row>
    <row r="9" spans="1:13" ht="25.5" x14ac:dyDescent="0.25">
      <c r="A9" s="17"/>
      <c r="B9" s="18">
        <v>511</v>
      </c>
      <c r="C9" s="19" t="s">
        <v>163</v>
      </c>
      <c r="D9" s="20">
        <v>99.257818000000015</v>
      </c>
      <c r="E9" s="21">
        <v>126.47828800000002</v>
      </c>
      <c r="F9" s="21">
        <f t="shared" si="0"/>
        <v>74.757160415987272</v>
      </c>
      <c r="G9" s="21">
        <v>61.755767675987258</v>
      </c>
      <c r="H9" s="21">
        <v>6.0342517300000011</v>
      </c>
      <c r="I9" s="21">
        <v>6.9671410100000006</v>
      </c>
      <c r="J9" s="22">
        <f t="shared" si="1"/>
        <v>0.48827169194436953</v>
      </c>
      <c r="K9" s="22">
        <f t="shared" si="2"/>
        <v>0.53598147538166596</v>
      </c>
      <c r="L9" s="23">
        <f t="shared" si="3"/>
        <v>0.59106714360323453</v>
      </c>
      <c r="M9" s="4"/>
    </row>
    <row r="10" spans="1:13" x14ac:dyDescent="0.25">
      <c r="A10" s="17"/>
      <c r="B10" s="18">
        <v>512</v>
      </c>
      <c r="C10" s="19" t="s">
        <v>164</v>
      </c>
      <c r="D10" s="20">
        <v>89.029879000000022</v>
      </c>
      <c r="E10" s="21">
        <v>92.247998000000024</v>
      </c>
      <c r="F10" s="21">
        <f t="shared" si="0"/>
        <v>73.384291241589921</v>
      </c>
      <c r="G10" s="21">
        <v>59.586020051589912</v>
      </c>
      <c r="H10" s="21">
        <v>6.1076351099999995</v>
      </c>
      <c r="I10" s="21">
        <v>7.69063608</v>
      </c>
      <c r="J10" s="22">
        <f t="shared" si="1"/>
        <v>0.64593293451842604</v>
      </c>
      <c r="K10" s="22">
        <f t="shared" si="2"/>
        <v>0.71214179804303068</v>
      </c>
      <c r="L10" s="23">
        <f t="shared" si="3"/>
        <v>0.79551093609196699</v>
      </c>
      <c r="M10" s="4"/>
    </row>
    <row r="11" spans="1:13" x14ac:dyDescent="0.25">
      <c r="A11" s="17"/>
      <c r="B11" s="18">
        <v>513</v>
      </c>
      <c r="C11" s="19" t="s">
        <v>165</v>
      </c>
      <c r="D11" s="20">
        <v>112.859073</v>
      </c>
      <c r="E11" s="21">
        <v>114.325686</v>
      </c>
      <c r="F11" s="21">
        <f t="shared" si="0"/>
        <v>78.298937754961983</v>
      </c>
      <c r="G11" s="21">
        <v>64.55156805496199</v>
      </c>
      <c r="H11" s="21">
        <v>6.9996302300000002</v>
      </c>
      <c r="I11" s="21">
        <v>6.7477394699999982</v>
      </c>
      <c r="J11" s="22">
        <f t="shared" si="1"/>
        <v>0.564628740167472</v>
      </c>
      <c r="K11" s="22">
        <f t="shared" si="2"/>
        <v>0.62585409096046873</v>
      </c>
      <c r="L11" s="23">
        <f t="shared" si="3"/>
        <v>0.68487616820389763</v>
      </c>
      <c r="M11" s="4"/>
    </row>
    <row r="12" spans="1:13" x14ac:dyDescent="0.25">
      <c r="A12" s="17"/>
      <c r="B12" s="18">
        <v>514</v>
      </c>
      <c r="C12" s="19" t="s">
        <v>166</v>
      </c>
      <c r="D12" s="20">
        <v>110.77591299999996</v>
      </c>
      <c r="E12" s="21">
        <v>123.52899699999999</v>
      </c>
      <c r="F12" s="21">
        <f t="shared" si="0"/>
        <v>83.885721388478558</v>
      </c>
      <c r="G12" s="21">
        <v>65.672054168478553</v>
      </c>
      <c r="H12" s="21">
        <v>9.2949293999999991</v>
      </c>
      <c r="I12" s="21">
        <v>8.9187378199999987</v>
      </c>
      <c r="J12" s="22">
        <f t="shared" si="1"/>
        <v>0.53163269971728633</v>
      </c>
      <c r="K12" s="22">
        <f t="shared" si="2"/>
        <v>0.60687761893248882</v>
      </c>
      <c r="L12" s="23">
        <f t="shared" si="3"/>
        <v>0.6790771675129732</v>
      </c>
      <c r="M12" s="4"/>
    </row>
    <row r="13" spans="1:13" ht="25.5" x14ac:dyDescent="0.25">
      <c r="A13" s="17"/>
      <c r="B13" s="18">
        <v>515</v>
      </c>
      <c r="C13" s="19" t="s">
        <v>167</v>
      </c>
      <c r="D13" s="20">
        <v>86.651529999999994</v>
      </c>
      <c r="E13" s="21">
        <v>125.60076900000001</v>
      </c>
      <c r="F13" s="21">
        <f t="shared" si="0"/>
        <v>101.89360964543009</v>
      </c>
      <c r="G13" s="21">
        <v>75.168247015430097</v>
      </c>
      <c r="H13" s="21">
        <v>12.839198969999998</v>
      </c>
      <c r="I13" s="21">
        <v>13.886163659999999</v>
      </c>
      <c r="J13" s="22">
        <f t="shared" si="1"/>
        <v>0.59846964006589876</v>
      </c>
      <c r="K13" s="22">
        <f t="shared" si="2"/>
        <v>0.70069193593416679</v>
      </c>
      <c r="L13" s="23">
        <f t="shared" si="3"/>
        <v>0.8112498868970307</v>
      </c>
      <c r="M13" s="4"/>
    </row>
    <row r="14" spans="1:13" ht="25.5" x14ac:dyDescent="0.25">
      <c r="A14" s="17"/>
      <c r="B14" s="18">
        <v>516</v>
      </c>
      <c r="C14" s="19" t="s">
        <v>168</v>
      </c>
      <c r="D14" s="20">
        <v>48.662029000000011</v>
      </c>
      <c r="E14" s="21">
        <v>101.603438</v>
      </c>
      <c r="F14" s="21">
        <f t="shared" si="0"/>
        <v>43.255207708899427</v>
      </c>
      <c r="G14" s="21">
        <v>35.123896528899422</v>
      </c>
      <c r="H14" s="21">
        <v>4.7078034599999992</v>
      </c>
      <c r="I14" s="21">
        <v>3.4235077200000004</v>
      </c>
      <c r="J14" s="22">
        <f t="shared" si="1"/>
        <v>0.34569594514015778</v>
      </c>
      <c r="K14" s="22">
        <f t="shared" si="2"/>
        <v>0.39203102545505819</v>
      </c>
      <c r="L14" s="23">
        <f t="shared" si="3"/>
        <v>0.42572582739670117</v>
      </c>
      <c r="M14" s="4"/>
    </row>
    <row r="15" spans="1:13" ht="25.5" x14ac:dyDescent="0.25">
      <c r="A15" s="17"/>
      <c r="B15" s="18">
        <v>517</v>
      </c>
      <c r="C15" s="19" t="s">
        <v>169</v>
      </c>
      <c r="D15" s="20">
        <v>58.440656000000011</v>
      </c>
      <c r="E15" s="21">
        <v>83.568106</v>
      </c>
      <c r="F15" s="21">
        <f t="shared" si="0"/>
        <v>47.25575089039998</v>
      </c>
      <c r="G15" s="21">
        <v>38.860315740399983</v>
      </c>
      <c r="H15" s="21">
        <v>4.1652987100000001</v>
      </c>
      <c r="I15" s="21">
        <v>4.230136439999999</v>
      </c>
      <c r="J15" s="22">
        <f t="shared" si="1"/>
        <v>0.46501371875533454</v>
      </c>
      <c r="K15" s="22">
        <f t="shared" si="2"/>
        <v>0.51485688152846232</v>
      </c>
      <c r="L15" s="23">
        <f t="shared" si="3"/>
        <v>0.56547591123340735</v>
      </c>
      <c r="M15" s="4"/>
    </row>
    <row r="16" spans="1:13" ht="25.5" x14ac:dyDescent="0.25">
      <c r="A16" s="17"/>
      <c r="B16" s="18">
        <v>518</v>
      </c>
      <c r="C16" s="19" t="s">
        <v>170</v>
      </c>
      <c r="D16" s="20">
        <v>71.4208</v>
      </c>
      <c r="E16" s="21">
        <v>73.840747999999991</v>
      </c>
      <c r="F16" s="21">
        <f t="shared" si="0"/>
        <v>50.35030265273253</v>
      </c>
      <c r="G16" s="21">
        <v>41.863897142732526</v>
      </c>
      <c r="H16" s="21">
        <v>4.354539700000001</v>
      </c>
      <c r="I16" s="21">
        <v>4.1318658100000007</v>
      </c>
      <c r="J16" s="22">
        <f t="shared" si="1"/>
        <v>0.56694844346284967</v>
      </c>
      <c r="K16" s="22">
        <f t="shared" si="2"/>
        <v>0.62592048556621527</v>
      </c>
      <c r="L16" s="23">
        <f t="shared" si="3"/>
        <v>0.68187693132161309</v>
      </c>
      <c r="M16" s="4"/>
    </row>
    <row r="17" spans="1:13" ht="25.5" x14ac:dyDescent="0.25">
      <c r="A17" s="17"/>
      <c r="B17" s="18">
        <v>519</v>
      </c>
      <c r="C17" s="19" t="s">
        <v>171</v>
      </c>
      <c r="D17" s="20">
        <v>55.887765999999985</v>
      </c>
      <c r="E17" s="21">
        <v>60.889718999999999</v>
      </c>
      <c r="F17" s="21">
        <f t="shared" si="0"/>
        <v>46.937588439751288</v>
      </c>
      <c r="G17" s="21">
        <v>37.535162739751286</v>
      </c>
      <c r="H17" s="21">
        <v>4.8945470900000005</v>
      </c>
      <c r="I17" s="21">
        <v>4.5078786100000006</v>
      </c>
      <c r="J17" s="22">
        <f t="shared" si="1"/>
        <v>0.61644499853499546</v>
      </c>
      <c r="K17" s="22">
        <f t="shared" si="2"/>
        <v>0.69682880010911674</v>
      </c>
      <c r="L17" s="23">
        <f t="shared" si="3"/>
        <v>0.77086229351380797</v>
      </c>
      <c r="M17" s="4"/>
    </row>
    <row r="18" spans="1:13" x14ac:dyDescent="0.25">
      <c r="A18" s="17"/>
      <c r="B18" s="18">
        <v>520</v>
      </c>
      <c r="C18" s="19" t="s">
        <v>172</v>
      </c>
      <c r="D18" s="20">
        <v>120.74197599999997</v>
      </c>
      <c r="E18" s="21">
        <v>133.98311899999999</v>
      </c>
      <c r="F18" s="21">
        <f t="shared" si="0"/>
        <v>88.263764176612</v>
      </c>
      <c r="G18" s="21">
        <v>60.102979246611994</v>
      </c>
      <c r="H18" s="21">
        <v>15.075462540000002</v>
      </c>
      <c r="I18" s="21">
        <v>13.085322389999998</v>
      </c>
      <c r="J18" s="22">
        <f t="shared" si="1"/>
        <v>0.44858620768943286</v>
      </c>
      <c r="K18" s="22">
        <f t="shared" si="2"/>
        <v>0.56110383418236442</v>
      </c>
      <c r="L18" s="23">
        <f t="shared" si="3"/>
        <v>0.65876779728207413</v>
      </c>
      <c r="M18" s="4"/>
    </row>
    <row r="19" spans="1:13" x14ac:dyDescent="0.25">
      <c r="A19" s="17"/>
      <c r="B19" s="18">
        <v>521</v>
      </c>
      <c r="C19" s="19" t="s">
        <v>173</v>
      </c>
      <c r="D19" s="20">
        <v>68.793936000000002</v>
      </c>
      <c r="E19" s="21">
        <v>88.831598</v>
      </c>
      <c r="F19" s="21">
        <f t="shared" si="0"/>
        <v>70.559320795955387</v>
      </c>
      <c r="G19" s="21">
        <v>58.804177345955395</v>
      </c>
      <c r="H19" s="21">
        <v>6.2630198699999999</v>
      </c>
      <c r="I19" s="21">
        <v>5.4921235800000003</v>
      </c>
      <c r="J19" s="22">
        <f t="shared" si="1"/>
        <v>0.6619736520551549</v>
      </c>
      <c r="K19" s="22">
        <f t="shared" si="2"/>
        <v>0.73247806727461318</v>
      </c>
      <c r="L19" s="23">
        <f t="shared" si="3"/>
        <v>0.79430430595153079</v>
      </c>
      <c r="M19" s="4"/>
    </row>
    <row r="20" spans="1:13" x14ac:dyDescent="0.25">
      <c r="A20" s="17"/>
      <c r="B20" s="18">
        <v>522</v>
      </c>
      <c r="C20" s="19" t="s">
        <v>174</v>
      </c>
      <c r="D20" s="20">
        <v>43.040734999999991</v>
      </c>
      <c r="E20" s="21">
        <v>45.455908999999991</v>
      </c>
      <c r="F20" s="21">
        <f t="shared" si="0"/>
        <v>32.82907343298335</v>
      </c>
      <c r="G20" s="21">
        <v>26.620271262983351</v>
      </c>
      <c r="H20" s="21">
        <v>2.7243974399999993</v>
      </c>
      <c r="I20" s="21">
        <v>3.4844047299999996</v>
      </c>
      <c r="J20" s="22">
        <f t="shared" si="1"/>
        <v>0.58562840010488748</v>
      </c>
      <c r="K20" s="22">
        <f t="shared" si="2"/>
        <v>0.64556334585638486</v>
      </c>
      <c r="L20" s="23">
        <f t="shared" si="3"/>
        <v>0.72221795043155679</v>
      </c>
      <c r="M20" s="4"/>
    </row>
    <row r="21" spans="1:13" ht="25.5" x14ac:dyDescent="0.25">
      <c r="A21" s="17"/>
      <c r="B21" s="18">
        <v>523</v>
      </c>
      <c r="C21" s="19" t="s">
        <v>175</v>
      </c>
      <c r="D21" s="20">
        <v>88.071165999999991</v>
      </c>
      <c r="E21" s="21">
        <v>105.33654</v>
      </c>
      <c r="F21" s="21">
        <f t="shared" si="0"/>
        <v>60.781214529397168</v>
      </c>
      <c r="G21" s="21">
        <v>49.868211089397164</v>
      </c>
      <c r="H21" s="21">
        <v>4.1494696900000001</v>
      </c>
      <c r="I21" s="21">
        <v>6.7635337499999997</v>
      </c>
      <c r="J21" s="22">
        <f t="shared" si="1"/>
        <v>0.47341797147881604</v>
      </c>
      <c r="K21" s="22">
        <f t="shared" si="2"/>
        <v>0.51281047184003925</v>
      </c>
      <c r="L21" s="23">
        <f t="shared" si="3"/>
        <v>0.57701928057820362</v>
      </c>
      <c r="M21" s="4"/>
    </row>
    <row r="22" spans="1:13" ht="25.5" x14ac:dyDescent="0.25">
      <c r="A22" s="17"/>
      <c r="B22" s="18">
        <v>524</v>
      </c>
      <c r="C22" s="19" t="s">
        <v>176</v>
      </c>
      <c r="D22" s="20">
        <v>116.92862399999997</v>
      </c>
      <c r="E22" s="21">
        <v>131.07939600000003</v>
      </c>
      <c r="F22" s="21">
        <f t="shared" si="0"/>
        <v>85.83215200773185</v>
      </c>
      <c r="G22" s="21">
        <v>68.839200447731855</v>
      </c>
      <c r="H22" s="21">
        <v>8.1345420399999995</v>
      </c>
      <c r="I22" s="21">
        <v>8.8584095199999986</v>
      </c>
      <c r="J22" s="22">
        <f t="shared" si="1"/>
        <v>0.52517178556217825</v>
      </c>
      <c r="K22" s="22">
        <f t="shared" si="2"/>
        <v>0.58722991436222238</v>
      </c>
      <c r="L22" s="23">
        <f t="shared" si="3"/>
        <v>0.65481040214536712</v>
      </c>
      <c r="M22" s="4"/>
    </row>
    <row r="23" spans="1:13" ht="25.5" x14ac:dyDescent="0.25">
      <c r="A23" s="17"/>
      <c r="B23" s="18">
        <v>525</v>
      </c>
      <c r="C23" s="19" t="s">
        <v>177</v>
      </c>
      <c r="D23" s="20">
        <v>45.52950899999999</v>
      </c>
      <c r="E23" s="21">
        <v>50.368413000000004</v>
      </c>
      <c r="F23" s="21">
        <f t="shared" si="0"/>
        <v>40.569308963255104</v>
      </c>
      <c r="G23" s="21">
        <v>34.737090223255109</v>
      </c>
      <c r="H23" s="21">
        <v>3.1145446300000001</v>
      </c>
      <c r="I23" s="21">
        <v>2.7176741100000004</v>
      </c>
      <c r="J23" s="22">
        <f t="shared" si="1"/>
        <v>0.68966020873548484</v>
      </c>
      <c r="K23" s="22">
        <f t="shared" si="2"/>
        <v>0.75149548295784308</v>
      </c>
      <c r="L23" s="23">
        <f t="shared" si="3"/>
        <v>0.80545140390377401</v>
      </c>
      <c r="M23" s="4"/>
    </row>
    <row r="24" spans="1:13" ht="25.5" x14ac:dyDescent="0.25">
      <c r="A24" s="17"/>
      <c r="B24" s="18">
        <v>526</v>
      </c>
      <c r="C24" s="19" t="s">
        <v>178</v>
      </c>
      <c r="D24" s="20">
        <v>44.423856999999998</v>
      </c>
      <c r="E24" s="21">
        <v>47.117900999999996</v>
      </c>
      <c r="F24" s="21">
        <f t="shared" si="0"/>
        <v>22.376171630301894</v>
      </c>
      <c r="G24" s="21">
        <v>17.407218210301892</v>
      </c>
      <c r="H24" s="21">
        <v>2.4258835800000003</v>
      </c>
      <c r="I24" s="21">
        <v>2.5430698400000002</v>
      </c>
      <c r="J24" s="22">
        <f t="shared" si="1"/>
        <v>0.36943959388814651</v>
      </c>
      <c r="K24" s="22">
        <f t="shared" si="2"/>
        <v>0.42092498539571815</v>
      </c>
      <c r="L24" s="23">
        <f t="shared" si="3"/>
        <v>0.47489746265016974</v>
      </c>
      <c r="M24" s="4"/>
    </row>
    <row r="25" spans="1:13" ht="25.5" x14ac:dyDescent="0.25">
      <c r="A25" s="17"/>
      <c r="B25" s="18">
        <v>527</v>
      </c>
      <c r="C25" s="19" t="s">
        <v>179</v>
      </c>
      <c r="D25" s="20">
        <v>41.116135999999997</v>
      </c>
      <c r="E25" s="21">
        <v>67.336106999999998</v>
      </c>
      <c r="F25" s="21">
        <f t="shared" si="0"/>
        <v>35.515278164967903</v>
      </c>
      <c r="G25" s="21">
        <v>27.459771824967902</v>
      </c>
      <c r="H25" s="21">
        <v>4.2556383100000001</v>
      </c>
      <c r="I25" s="21">
        <v>3.7998680300000003</v>
      </c>
      <c r="J25" s="22">
        <f t="shared" si="1"/>
        <v>0.40780159484075762</v>
      </c>
      <c r="K25" s="22">
        <f t="shared" si="2"/>
        <v>0.47100154059942767</v>
      </c>
      <c r="L25" s="23">
        <f t="shared" si="3"/>
        <v>0.52743289963240525</v>
      </c>
      <c r="M25" s="4"/>
    </row>
    <row r="26" spans="1:13" ht="25.5" x14ac:dyDescent="0.25">
      <c r="A26" s="17"/>
      <c r="B26" s="18">
        <v>528</v>
      </c>
      <c r="C26" s="19" t="s">
        <v>180</v>
      </c>
      <c r="D26" s="20">
        <v>68.714285999999987</v>
      </c>
      <c r="E26" s="21">
        <v>69.248313999999993</v>
      </c>
      <c r="F26" s="21">
        <f t="shared" si="0"/>
        <v>41.515500555842735</v>
      </c>
      <c r="G26" s="21">
        <v>32.07141173584273</v>
      </c>
      <c r="H26" s="21">
        <v>4.5680560400000001</v>
      </c>
      <c r="I26" s="21">
        <v>4.8760327800000001</v>
      </c>
      <c r="J26" s="22">
        <f t="shared" si="1"/>
        <v>0.46313635499981609</v>
      </c>
      <c r="K26" s="22">
        <f t="shared" si="2"/>
        <v>0.52910266921217364</v>
      </c>
      <c r="L26" s="23">
        <f t="shared" si="3"/>
        <v>0.59951640924922356</v>
      </c>
      <c r="M26" s="4"/>
    </row>
    <row r="27" spans="1:13" x14ac:dyDescent="0.25">
      <c r="A27" s="17"/>
      <c r="B27" s="18">
        <v>529</v>
      </c>
      <c r="C27" s="19" t="s">
        <v>181</v>
      </c>
      <c r="D27" s="20">
        <v>76.415937000000014</v>
      </c>
      <c r="E27" s="21">
        <v>76.365088</v>
      </c>
      <c r="F27" s="21">
        <f t="shared" si="0"/>
        <v>55.567244980064828</v>
      </c>
      <c r="G27" s="21">
        <v>44.345703230064828</v>
      </c>
      <c r="H27" s="21">
        <v>6.2181625900000004</v>
      </c>
      <c r="I27" s="21">
        <v>5.0033791599999997</v>
      </c>
      <c r="J27" s="22">
        <f t="shared" si="1"/>
        <v>0.58070650334436635</v>
      </c>
      <c r="K27" s="22">
        <f t="shared" si="2"/>
        <v>0.66213327509116238</v>
      </c>
      <c r="L27" s="23">
        <f t="shared" si="3"/>
        <v>0.72765247098340058</v>
      </c>
      <c r="M27" s="4"/>
    </row>
    <row r="28" spans="1:13" ht="25.5" x14ac:dyDescent="0.25">
      <c r="A28" s="17"/>
      <c r="B28" s="18">
        <v>530</v>
      </c>
      <c r="C28" s="19" t="s">
        <v>182</v>
      </c>
      <c r="D28" s="20">
        <v>69.812943000000004</v>
      </c>
      <c r="E28" s="21">
        <v>84.699208000000027</v>
      </c>
      <c r="F28" s="21">
        <f t="shared" si="0"/>
        <v>45.71535707362866</v>
      </c>
      <c r="G28" s="21">
        <v>35.430620033628657</v>
      </c>
      <c r="H28" s="21">
        <v>4.4227159199999999</v>
      </c>
      <c r="I28" s="21">
        <v>5.8620211199999996</v>
      </c>
      <c r="J28" s="22">
        <f t="shared" si="1"/>
        <v>0.4183111137665968</v>
      </c>
      <c r="K28" s="22">
        <f t="shared" si="2"/>
        <v>0.47052784665505543</v>
      </c>
      <c r="L28" s="23">
        <f t="shared" si="3"/>
        <v>0.53973771600826115</v>
      </c>
      <c r="M28" s="4"/>
    </row>
    <row r="29" spans="1:13" ht="25.5" x14ac:dyDescent="0.25">
      <c r="A29" s="17"/>
      <c r="B29" s="18">
        <v>531</v>
      </c>
      <c r="C29" s="19" t="s">
        <v>183</v>
      </c>
      <c r="D29" s="20">
        <v>44.533156999999996</v>
      </c>
      <c r="E29" s="21">
        <v>48.813446000000006</v>
      </c>
      <c r="F29" s="21">
        <f t="shared" si="0"/>
        <v>33.560356495736244</v>
      </c>
      <c r="G29" s="21">
        <v>27.574912175736245</v>
      </c>
      <c r="H29" s="21">
        <v>3.0240772300000001</v>
      </c>
      <c r="I29" s="21">
        <v>2.9613670899999995</v>
      </c>
      <c r="J29" s="22">
        <f t="shared" si="1"/>
        <v>0.56490402615165181</v>
      </c>
      <c r="K29" s="22">
        <f t="shared" si="2"/>
        <v>0.62685575211666555</v>
      </c>
      <c r="L29" s="23">
        <f t="shared" si="3"/>
        <v>0.68752278820340285</v>
      </c>
      <c r="M29" s="4"/>
    </row>
    <row r="30" spans="1:13" ht="25.5" x14ac:dyDescent="0.25">
      <c r="A30" s="17"/>
      <c r="B30" s="18">
        <v>532</v>
      </c>
      <c r="C30" s="19" t="s">
        <v>184</v>
      </c>
      <c r="D30" s="20">
        <v>40.064</v>
      </c>
      <c r="E30" s="21">
        <v>69.202142000000009</v>
      </c>
      <c r="F30" s="21">
        <f t="shared" si="0"/>
        <v>26.97710870624174</v>
      </c>
      <c r="G30" s="21">
        <v>22.537496526241739</v>
      </c>
      <c r="H30" s="21">
        <v>2.1845519599999998</v>
      </c>
      <c r="I30" s="21">
        <v>2.2550602199999998</v>
      </c>
      <c r="J30" s="22">
        <f t="shared" si="1"/>
        <v>0.32567628508148977</v>
      </c>
      <c r="K30" s="22">
        <f t="shared" si="2"/>
        <v>0.35724397788498707</v>
      </c>
      <c r="L30" s="23">
        <f t="shared" si="3"/>
        <v>0.38983054464183692</v>
      </c>
      <c r="M30" s="4"/>
    </row>
    <row r="31" spans="1:13" x14ac:dyDescent="0.25">
      <c r="A31" s="17"/>
      <c r="B31" s="18">
        <v>533</v>
      </c>
      <c r="C31" s="19" t="s">
        <v>185</v>
      </c>
      <c r="D31" s="20">
        <v>47.117865999999992</v>
      </c>
      <c r="E31" s="21">
        <v>48.155804999999987</v>
      </c>
      <c r="F31" s="21">
        <f t="shared" si="0"/>
        <v>26.244468970197364</v>
      </c>
      <c r="G31" s="21">
        <v>19.365975230197364</v>
      </c>
      <c r="H31" s="21">
        <v>3.1534562600000005</v>
      </c>
      <c r="I31" s="21">
        <v>3.7250374800000006</v>
      </c>
      <c r="J31" s="22">
        <f t="shared" si="1"/>
        <v>0.40215245555956064</v>
      </c>
      <c r="K31" s="22">
        <f t="shared" si="2"/>
        <v>0.4676369025540611</v>
      </c>
      <c r="L31" s="23">
        <f t="shared" si="3"/>
        <v>0.54499076425360082</v>
      </c>
      <c r="M31" s="4"/>
    </row>
    <row r="32" spans="1:13" x14ac:dyDescent="0.25">
      <c r="A32" s="17"/>
      <c r="B32" s="18">
        <v>534</v>
      </c>
      <c r="C32" s="19" t="s">
        <v>186</v>
      </c>
      <c r="D32" s="20">
        <v>24.518182000000003</v>
      </c>
      <c r="E32" s="21">
        <v>34.768288999999996</v>
      </c>
      <c r="F32" s="21">
        <f t="shared" si="0"/>
        <v>21.708247947878419</v>
      </c>
      <c r="G32" s="21">
        <v>15.96321133787842</v>
      </c>
      <c r="H32" s="21">
        <v>3.7252852300000003</v>
      </c>
      <c r="I32" s="21">
        <v>2.0197513800000002</v>
      </c>
      <c r="J32" s="22">
        <f t="shared" si="1"/>
        <v>0.45913134632188607</v>
      </c>
      <c r="K32" s="22">
        <f t="shared" si="2"/>
        <v>0.56627740778036051</v>
      </c>
      <c r="L32" s="23">
        <f t="shared" si="3"/>
        <v>0.6243691758279627</v>
      </c>
      <c r="M32" s="4"/>
    </row>
    <row r="33" spans="1:13" x14ac:dyDescent="0.25">
      <c r="A33" s="17"/>
      <c r="B33" s="18">
        <v>535</v>
      </c>
      <c r="C33" s="19" t="s">
        <v>187</v>
      </c>
      <c r="D33" s="20">
        <v>47.344182000000011</v>
      </c>
      <c r="E33" s="21">
        <v>53.885711000000022</v>
      </c>
      <c r="F33" s="21">
        <f t="shared" si="0"/>
        <v>36.554575918887693</v>
      </c>
      <c r="G33" s="21">
        <v>29.999609908887695</v>
      </c>
      <c r="H33" s="21">
        <v>2.82208243</v>
      </c>
      <c r="I33" s="21">
        <v>3.7328835799999998</v>
      </c>
      <c r="J33" s="22">
        <f t="shared" si="1"/>
        <v>0.55672662292398223</v>
      </c>
      <c r="K33" s="22">
        <f t="shared" si="2"/>
        <v>0.60909825127644102</v>
      </c>
      <c r="L33" s="23">
        <f t="shared" si="3"/>
        <v>0.67837234102539123</v>
      </c>
      <c r="M33" s="4"/>
    </row>
    <row r="34" spans="1:13" x14ac:dyDescent="0.25">
      <c r="A34" s="17"/>
      <c r="B34" s="18">
        <v>536</v>
      </c>
      <c r="C34" s="19" t="s">
        <v>188</v>
      </c>
      <c r="D34" s="20">
        <v>13.023967000000001</v>
      </c>
      <c r="E34" s="21">
        <v>13.170466999999999</v>
      </c>
      <c r="F34" s="21">
        <f t="shared" si="0"/>
        <v>10.854346627508464</v>
      </c>
      <c r="G34" s="21">
        <v>8.6613444775084645</v>
      </c>
      <c r="H34" s="21">
        <v>1.2088493499999999</v>
      </c>
      <c r="I34" s="21">
        <v>0.98415279999999983</v>
      </c>
      <c r="J34" s="22">
        <f t="shared" si="1"/>
        <v>0.65763381644010543</v>
      </c>
      <c r="K34" s="22">
        <f t="shared" si="2"/>
        <v>0.74941866734934037</v>
      </c>
      <c r="L34" s="23">
        <f t="shared" si="3"/>
        <v>0.82414288176026451</v>
      </c>
      <c r="M34" s="4"/>
    </row>
    <row r="35" spans="1:13" ht="25.5" x14ac:dyDescent="0.25">
      <c r="A35" s="17"/>
      <c r="B35" s="18">
        <v>537</v>
      </c>
      <c r="C35" s="19" t="s">
        <v>189</v>
      </c>
      <c r="D35" s="20">
        <v>27.514019000000001</v>
      </c>
      <c r="E35" s="21">
        <v>68.298541</v>
      </c>
      <c r="F35" s="21">
        <f t="shared" si="0"/>
        <v>25.461844736942812</v>
      </c>
      <c r="G35" s="21">
        <v>21.037845876942811</v>
      </c>
      <c r="H35" s="21">
        <v>1.8490998400000003</v>
      </c>
      <c r="I35" s="21">
        <v>2.5748990199999997</v>
      </c>
      <c r="J35" s="22">
        <f t="shared" si="1"/>
        <v>0.30802774947919914</v>
      </c>
      <c r="K35" s="22">
        <f t="shared" si="2"/>
        <v>0.3351015319191491</v>
      </c>
      <c r="L35" s="23">
        <f t="shared" si="3"/>
        <v>0.37280217650539288</v>
      </c>
      <c r="M35" s="4"/>
    </row>
    <row r="36" spans="1:13" ht="25.5" x14ac:dyDescent="0.25">
      <c r="A36" s="17"/>
      <c r="B36" s="18">
        <v>538</v>
      </c>
      <c r="C36" s="19" t="s">
        <v>190</v>
      </c>
      <c r="D36" s="20">
        <v>26.163713000000001</v>
      </c>
      <c r="E36" s="21">
        <v>27.805807999999995</v>
      </c>
      <c r="F36" s="21">
        <f t="shared" si="0"/>
        <v>16.288748651916947</v>
      </c>
      <c r="G36" s="21">
        <v>11.979968941916948</v>
      </c>
      <c r="H36" s="21">
        <v>1.5345753800000002</v>
      </c>
      <c r="I36" s="21">
        <v>2.7742043299999999</v>
      </c>
      <c r="J36" s="22">
        <f t="shared" si="1"/>
        <v>0.43084412227535157</v>
      </c>
      <c r="K36" s="22">
        <f t="shared" si="2"/>
        <v>0.48603314537441061</v>
      </c>
      <c r="L36" s="23">
        <f t="shared" si="3"/>
        <v>0.58580382385999896</v>
      </c>
      <c r="M36" s="4"/>
    </row>
    <row r="37" spans="1:13" ht="25.5" x14ac:dyDescent="0.25">
      <c r="A37" s="17"/>
      <c r="B37" s="18">
        <v>539</v>
      </c>
      <c r="C37" s="19" t="s">
        <v>191</v>
      </c>
      <c r="D37" s="20">
        <v>18.231727999999997</v>
      </c>
      <c r="E37" s="21">
        <v>32.208686999999991</v>
      </c>
      <c r="F37" s="21">
        <f t="shared" si="0"/>
        <v>9.5544302201026952</v>
      </c>
      <c r="G37" s="21">
        <v>7.4791067601026953</v>
      </c>
      <c r="H37" s="21">
        <v>1.1613238900000002</v>
      </c>
      <c r="I37" s="21">
        <v>0.91399957000000009</v>
      </c>
      <c r="J37" s="22">
        <f t="shared" si="1"/>
        <v>0.23220775066374788</v>
      </c>
      <c r="K37" s="22">
        <f t="shared" si="2"/>
        <v>0.26826398263619683</v>
      </c>
      <c r="L37" s="23">
        <f t="shared" si="3"/>
        <v>0.29664140671436556</v>
      </c>
      <c r="M37" s="4"/>
    </row>
    <row r="38" spans="1:13" ht="25.5" x14ac:dyDescent="0.25">
      <c r="A38" s="17"/>
      <c r="B38" s="18">
        <v>541</v>
      </c>
      <c r="C38" s="19" t="s">
        <v>192</v>
      </c>
      <c r="D38" s="20">
        <v>30.943989999999999</v>
      </c>
      <c r="E38" s="21">
        <v>32.78170999999999</v>
      </c>
      <c r="F38" s="21">
        <f t="shared" si="0"/>
        <v>26.632932434964726</v>
      </c>
      <c r="G38" s="21">
        <v>21.304558264964726</v>
      </c>
      <c r="H38" s="21">
        <v>2.08537098</v>
      </c>
      <c r="I38" s="21">
        <v>3.2430031900000005</v>
      </c>
      <c r="J38" s="22">
        <f t="shared" si="1"/>
        <v>0.64989160922248201</v>
      </c>
      <c r="K38" s="22">
        <f t="shared" si="2"/>
        <v>0.71350546524158542</v>
      </c>
      <c r="L38" s="23">
        <f t="shared" si="3"/>
        <v>0.81243267770243632</v>
      </c>
      <c r="M38" s="4"/>
    </row>
    <row r="39" spans="1:13" ht="25.5" x14ac:dyDescent="0.25">
      <c r="A39" s="17"/>
      <c r="B39" s="18">
        <v>542</v>
      </c>
      <c r="C39" s="19" t="s">
        <v>193</v>
      </c>
      <c r="D39" s="20">
        <v>9.8161760000000022</v>
      </c>
      <c r="E39" s="21">
        <v>23.232839999999999</v>
      </c>
      <c r="F39" s="21">
        <f t="shared" si="0"/>
        <v>9.9103049569503874</v>
      </c>
      <c r="G39" s="21">
        <v>8.628451566950389</v>
      </c>
      <c r="H39" s="21">
        <v>0.68944543000000003</v>
      </c>
      <c r="I39" s="21">
        <v>0.59240796000000007</v>
      </c>
      <c r="J39" s="22">
        <f t="shared" si="1"/>
        <v>0.37139030643478754</v>
      </c>
      <c r="K39" s="22">
        <f t="shared" si="2"/>
        <v>0.40106577572739227</v>
      </c>
      <c r="L39" s="23">
        <f t="shared" si="3"/>
        <v>0.42656450769472815</v>
      </c>
      <c r="M39" s="4"/>
    </row>
    <row r="40" spans="1:13" x14ac:dyDescent="0.25">
      <c r="A40" s="17"/>
      <c r="B40" s="18">
        <v>543</v>
      </c>
      <c r="C40" s="19" t="s">
        <v>194</v>
      </c>
      <c r="D40" s="20">
        <v>5.8678409999999994</v>
      </c>
      <c r="E40" s="21">
        <v>7.3657810000000001</v>
      </c>
      <c r="F40" s="21">
        <f t="shared" si="0"/>
        <v>4.9277388730684084</v>
      </c>
      <c r="G40" s="21">
        <v>4.1752957130684081</v>
      </c>
      <c r="H40" s="21">
        <v>0.43361035000000009</v>
      </c>
      <c r="I40" s="21">
        <v>0.31883280999999997</v>
      </c>
      <c r="J40" s="22">
        <f t="shared" si="1"/>
        <v>0.56685037378499414</v>
      </c>
      <c r="K40" s="22">
        <f t="shared" si="2"/>
        <v>0.6257185847730754</v>
      </c>
      <c r="L40" s="23">
        <f t="shared" si="3"/>
        <v>0.66900426079303854</v>
      </c>
      <c r="M40" s="4"/>
    </row>
    <row r="41" spans="1:13" ht="25.5" x14ac:dyDescent="0.25">
      <c r="A41" s="17"/>
      <c r="B41" s="18">
        <v>544</v>
      </c>
      <c r="C41" s="19" t="s">
        <v>195</v>
      </c>
      <c r="D41" s="20">
        <v>11.276949</v>
      </c>
      <c r="E41" s="21">
        <v>11.714772</v>
      </c>
      <c r="F41" s="21">
        <f t="shared" si="0"/>
        <v>8.8679611867157551</v>
      </c>
      <c r="G41" s="21">
        <v>7.175466316715756</v>
      </c>
      <c r="H41" s="21">
        <v>1.0540146500000001</v>
      </c>
      <c r="I41" s="21">
        <v>0.63848021999999993</v>
      </c>
      <c r="J41" s="22">
        <f t="shared" si="1"/>
        <v>0.61251438070802877</v>
      </c>
      <c r="K41" s="22">
        <f t="shared" si="2"/>
        <v>0.70248750609194577</v>
      </c>
      <c r="L41" s="23">
        <f t="shared" si="3"/>
        <v>0.75698965261259499</v>
      </c>
      <c r="M41" s="4"/>
    </row>
    <row r="42" spans="1:13" x14ac:dyDescent="0.25">
      <c r="A42" s="17"/>
      <c r="B42" s="18">
        <v>545</v>
      </c>
      <c r="C42" s="19" t="s">
        <v>196</v>
      </c>
      <c r="D42" s="20">
        <v>13.404956</v>
      </c>
      <c r="E42" s="21">
        <v>49.060402000000011</v>
      </c>
      <c r="F42" s="21">
        <f t="shared" si="0"/>
        <v>9.7366986861422493</v>
      </c>
      <c r="G42" s="21">
        <v>7.4102224361422486</v>
      </c>
      <c r="H42" s="21">
        <v>1.16945506</v>
      </c>
      <c r="I42" s="21">
        <v>1.1570211899999998</v>
      </c>
      <c r="J42" s="22">
        <f t="shared" si="1"/>
        <v>0.15104283972524821</v>
      </c>
      <c r="K42" s="22">
        <f t="shared" si="2"/>
        <v>0.17487988574048471</v>
      </c>
      <c r="L42" s="23">
        <f t="shared" si="3"/>
        <v>0.19846349172072106</v>
      </c>
      <c r="M42" s="4"/>
    </row>
    <row r="43" spans="1:13" x14ac:dyDescent="0.25">
      <c r="A43" s="17"/>
      <c r="B43" s="18">
        <v>546</v>
      </c>
      <c r="C43" s="19" t="s">
        <v>197</v>
      </c>
      <c r="D43" s="20">
        <v>18.284731000000001</v>
      </c>
      <c r="E43" s="21">
        <v>30.266885000000006</v>
      </c>
      <c r="F43" s="21">
        <f t="shared" si="0"/>
        <v>5.3603795425692731</v>
      </c>
      <c r="G43" s="21">
        <v>4.1121544725692729</v>
      </c>
      <c r="H43" s="21">
        <v>0.49448342999999989</v>
      </c>
      <c r="I43" s="21">
        <v>0.7537416400000001</v>
      </c>
      <c r="J43" s="22">
        <f t="shared" si="1"/>
        <v>0.13586315448614128</v>
      </c>
      <c r="K43" s="22">
        <f t="shared" si="2"/>
        <v>0.15220059489337182</v>
      </c>
      <c r="L43" s="23">
        <f t="shared" si="3"/>
        <v>0.17710377340017885</v>
      </c>
      <c r="M43" s="4"/>
    </row>
    <row r="44" spans="1:13" x14ac:dyDescent="0.25">
      <c r="A44" s="17"/>
      <c r="B44" s="18">
        <v>547</v>
      </c>
      <c r="C44" s="19" t="s">
        <v>198</v>
      </c>
      <c r="D44" s="20">
        <v>7.1944089999999994</v>
      </c>
      <c r="E44" s="21">
        <v>6.2499990000000007</v>
      </c>
      <c r="F44" s="21">
        <f t="shared" si="0"/>
        <v>2.4832620849358937</v>
      </c>
      <c r="G44" s="21">
        <v>1.6179179049358936</v>
      </c>
      <c r="H44" s="21">
        <v>0.37352694999999997</v>
      </c>
      <c r="I44" s="21">
        <v>0.49181722999999999</v>
      </c>
      <c r="J44" s="22">
        <f t="shared" si="1"/>
        <v>0.25886690620844793</v>
      </c>
      <c r="K44" s="22">
        <f t="shared" si="2"/>
        <v>0.31863122777073938</v>
      </c>
      <c r="L44" s="23">
        <f t="shared" si="3"/>
        <v>0.39732199716126249</v>
      </c>
      <c r="M44" s="4"/>
    </row>
    <row r="45" spans="1:13" x14ac:dyDescent="0.25">
      <c r="A45" s="17"/>
      <c r="B45" s="18">
        <v>548</v>
      </c>
      <c r="C45" s="19" t="s">
        <v>199</v>
      </c>
      <c r="D45" s="20">
        <v>6.2443700000000009</v>
      </c>
      <c r="E45" s="21">
        <v>5.1161190000000003</v>
      </c>
      <c r="F45" s="21">
        <f t="shared" si="0"/>
        <v>2.4515021832427211</v>
      </c>
      <c r="G45" s="21">
        <v>1.7834915832427214</v>
      </c>
      <c r="H45" s="21">
        <v>0.31691549999999996</v>
      </c>
      <c r="I45" s="21">
        <v>0.35109509999999999</v>
      </c>
      <c r="J45" s="22">
        <f t="shared" si="1"/>
        <v>0.34860244322751704</v>
      </c>
      <c r="K45" s="22">
        <f t="shared" si="2"/>
        <v>0.41054695624607662</v>
      </c>
      <c r="L45" s="23">
        <f t="shared" si="3"/>
        <v>0.47917223646336626</v>
      </c>
      <c r="M45" s="4"/>
    </row>
    <row r="46" spans="1:13" x14ac:dyDescent="0.25">
      <c r="A46" s="17"/>
      <c r="B46" s="18">
        <v>549</v>
      </c>
      <c r="C46" s="19" t="s">
        <v>200</v>
      </c>
      <c r="D46" s="20">
        <v>8.0086109999999984</v>
      </c>
      <c r="E46" s="21">
        <v>17.824669999999998</v>
      </c>
      <c r="F46" s="21">
        <f t="shared" si="0"/>
        <v>6.4255703422723469</v>
      </c>
      <c r="G46" s="21">
        <v>5.3310200122723472</v>
      </c>
      <c r="H46" s="21">
        <v>0.2385921</v>
      </c>
      <c r="I46" s="21">
        <v>0.85595822999999993</v>
      </c>
      <c r="J46" s="22">
        <f t="shared" si="1"/>
        <v>0.29908099349229733</v>
      </c>
      <c r="K46" s="22">
        <f t="shared" si="2"/>
        <v>0.31246649235426788</v>
      </c>
      <c r="L46" s="23">
        <f t="shared" si="3"/>
        <v>0.36048747843703965</v>
      </c>
      <c r="M46" s="4"/>
    </row>
    <row r="47" spans="1:13" ht="25.5" x14ac:dyDescent="0.25">
      <c r="A47" s="17"/>
      <c r="B47" s="18">
        <v>550</v>
      </c>
      <c r="C47" s="19" t="s">
        <v>201</v>
      </c>
      <c r="D47" s="20">
        <v>9.8656549999999985</v>
      </c>
      <c r="E47" s="21">
        <v>22.663658000000002</v>
      </c>
      <c r="F47" s="21">
        <f t="shared" si="0"/>
        <v>4.4508907045463113</v>
      </c>
      <c r="G47" s="21">
        <v>3.3133996845463116</v>
      </c>
      <c r="H47" s="21">
        <v>0.62668838000000016</v>
      </c>
      <c r="I47" s="21">
        <v>0.51080263999999997</v>
      </c>
      <c r="J47" s="22">
        <f t="shared" si="1"/>
        <v>0.14619880358882539</v>
      </c>
      <c r="K47" s="22">
        <f t="shared" si="2"/>
        <v>0.17385049070835393</v>
      </c>
      <c r="L47" s="23">
        <f t="shared" si="3"/>
        <v>0.1963888929380381</v>
      </c>
      <c r="M47" s="4"/>
    </row>
    <row r="48" spans="1:13" ht="38.25" x14ac:dyDescent="0.25">
      <c r="A48" s="17"/>
      <c r="B48" s="18">
        <v>551</v>
      </c>
      <c r="C48" s="19" t="s">
        <v>202</v>
      </c>
      <c r="D48" s="20">
        <v>2.384944</v>
      </c>
      <c r="E48" s="21">
        <v>2.1839600000000003</v>
      </c>
      <c r="F48" s="21">
        <f t="shared" si="0"/>
        <v>1.1798160690232717</v>
      </c>
      <c r="G48" s="21">
        <v>1.0369223490232717</v>
      </c>
      <c r="H48" s="21">
        <v>7.7873720000000007E-2</v>
      </c>
      <c r="I48" s="21">
        <v>6.5020000000000008E-2</v>
      </c>
      <c r="J48" s="22">
        <f t="shared" si="1"/>
        <v>0.47478999112770909</v>
      </c>
      <c r="K48" s="22">
        <f t="shared" si="2"/>
        <v>0.51044710938994831</v>
      </c>
      <c r="L48" s="23">
        <f t="shared" si="3"/>
        <v>0.54021871692854795</v>
      </c>
      <c r="M48" s="4"/>
    </row>
    <row r="49" spans="1:13" x14ac:dyDescent="0.25">
      <c r="A49" s="17"/>
      <c r="B49" s="18">
        <v>552</v>
      </c>
      <c r="C49" s="19" t="s">
        <v>203</v>
      </c>
      <c r="D49" s="20">
        <v>14.197221000000003</v>
      </c>
      <c r="E49" s="21">
        <v>24.263995999999999</v>
      </c>
      <c r="F49" s="21">
        <f t="shared" si="0"/>
        <v>13.662839244260535</v>
      </c>
      <c r="G49" s="21">
        <v>10.442436674260534</v>
      </c>
      <c r="H49" s="21">
        <v>2.1671601399999996</v>
      </c>
      <c r="I49" s="21">
        <v>1.0532424300000001</v>
      </c>
      <c r="J49" s="22">
        <f t="shared" si="1"/>
        <v>0.4303675566984323</v>
      </c>
      <c r="K49" s="22">
        <f t="shared" si="2"/>
        <v>0.51968343607790468</v>
      </c>
      <c r="L49" s="23">
        <f t="shared" si="3"/>
        <v>0.56309106069175641</v>
      </c>
      <c r="M49" s="4"/>
    </row>
    <row r="50" spans="1:13" x14ac:dyDescent="0.25">
      <c r="A50" s="17"/>
      <c r="B50" s="18">
        <v>553</v>
      </c>
      <c r="C50" s="19" t="s">
        <v>204</v>
      </c>
      <c r="D50" s="20">
        <v>1.280897</v>
      </c>
      <c r="E50" s="21">
        <v>1.9902960000000001</v>
      </c>
      <c r="F50" s="21">
        <f t="shared" si="0"/>
        <v>0.27580287153209149</v>
      </c>
      <c r="G50" s="21">
        <v>0.1160784715320915</v>
      </c>
      <c r="H50" s="21">
        <v>6.6299999999999996E-4</v>
      </c>
      <c r="I50" s="21">
        <v>0.15906139999999999</v>
      </c>
      <c r="J50" s="22">
        <f t="shared" si="1"/>
        <v>5.8322215153972824E-2</v>
      </c>
      <c r="K50" s="22">
        <f t="shared" si="2"/>
        <v>5.8655331434164314E-2</v>
      </c>
      <c r="L50" s="23">
        <f t="shared" si="3"/>
        <v>0.13857379582338078</v>
      </c>
      <c r="M50" s="4"/>
    </row>
    <row r="51" spans="1:13" x14ac:dyDescent="0.25">
      <c r="A51" s="17"/>
      <c r="B51" s="18">
        <v>554</v>
      </c>
      <c r="C51" s="19" t="s">
        <v>205</v>
      </c>
      <c r="D51" s="20">
        <v>7.1033999999999988</v>
      </c>
      <c r="E51" s="21">
        <v>10.925996</v>
      </c>
      <c r="F51" s="21">
        <f t="shared" si="0"/>
        <v>0.21206437117480009</v>
      </c>
      <c r="G51" s="21">
        <v>0.1660820011748001</v>
      </c>
      <c r="H51" s="21">
        <v>1.1910520000000001E-2</v>
      </c>
      <c r="I51" s="21">
        <v>3.4071850000000001E-2</v>
      </c>
      <c r="J51" s="22">
        <f t="shared" si="1"/>
        <v>1.5200628041123217E-2</v>
      </c>
      <c r="K51" s="22">
        <f t="shared" si="2"/>
        <v>1.6290736439478846E-2</v>
      </c>
      <c r="L51" s="23">
        <f t="shared" si="3"/>
        <v>1.9409156947778498E-2</v>
      </c>
      <c r="M51" s="4"/>
    </row>
    <row r="52" spans="1:13" x14ac:dyDescent="0.25">
      <c r="A52" s="34" t="s">
        <v>206</v>
      </c>
      <c r="B52" s="57"/>
      <c r="C52" s="36"/>
      <c r="D52" s="37">
        <f ca="1">SUM(D53:OFFSET(D51,(MATCH("GOBIERNOS LOCALES",$A$8:$A$55,0)-MATCH("GOBIERNOS REGIONALES",$A$8:$A$55,0)),0))</f>
        <v>4.5</v>
      </c>
      <c r="E52" s="37">
        <f ca="1">SUM(E53:OFFSET(E51,(MATCH("GOBIERNOS LOCALES",$A$8:$A$55,0)-MATCH("GOBIERNOS REGIONALES",$A$8:$A$55,0)),0))</f>
        <v>0.25</v>
      </c>
      <c r="F52" s="37">
        <f ca="1">SUM(F53:OFFSET(F51,(MATCH("GOBIERNOS LOCALES",$A$8:$A$55,0)-MATCH("GOBIERNOS REGIONALES",$A$8:$A$55,0)),0))</f>
        <v>0.14402059669781325</v>
      </c>
      <c r="G52" s="37">
        <f ca="1">SUM(G53:OFFSET(G51,(MATCH("GOBIERNOS LOCALES",$A$8:$A$55,0)-MATCH("GOBIERNOS REGIONALES",$A$8:$A$55,0)),0))</f>
        <v>9.1603996697813272E-2</v>
      </c>
      <c r="H52" s="37">
        <f ca="1">SUM(H53:OFFSET(H51,(MATCH("GOBIERNOS LOCALES",$A$8:$A$55,0)-MATCH("GOBIERNOS REGIONALES",$A$8:$A$55,0)),0))</f>
        <v>1.7493999999999999E-2</v>
      </c>
      <c r="I52" s="37">
        <f ca="1">SUM(I53:OFFSET(I51,(MATCH("GOBIERNOS LOCALES",$A$8:$A$55,0)-MATCH("GOBIERNOS REGIONALES",$A$8:$A$55,0)),0))</f>
        <v>3.4922599999999998E-2</v>
      </c>
      <c r="J52" s="39">
        <f t="shared" ca="1" si="1"/>
        <v>0.36641598679125309</v>
      </c>
      <c r="K52" s="39">
        <f t="shared" ca="1" si="2"/>
        <v>0.43639198679125307</v>
      </c>
      <c r="L52" s="40">
        <f t="shared" ca="1" si="3"/>
        <v>0.57608238679125301</v>
      </c>
      <c r="M52" s="4"/>
    </row>
    <row r="53" spans="1:13" ht="15.75" thickBot="1" x14ac:dyDescent="0.3">
      <c r="A53" s="24"/>
      <c r="B53" s="25">
        <v>440</v>
      </c>
      <c r="C53" s="26" t="s">
        <v>207</v>
      </c>
      <c r="D53" s="27">
        <v>4.5</v>
      </c>
      <c r="E53" s="28">
        <v>0.25</v>
      </c>
      <c r="F53" s="28">
        <f t="shared" si="0"/>
        <v>0.14402059669781325</v>
      </c>
      <c r="G53" s="28">
        <v>9.1603996697813272E-2</v>
      </c>
      <c r="H53" s="28">
        <v>1.7493999999999999E-2</v>
      </c>
      <c r="I53" s="28">
        <v>3.4922599999999998E-2</v>
      </c>
      <c r="J53" s="29">
        <f t="shared" si="1"/>
        <v>0.36641598679125309</v>
      </c>
      <c r="K53" s="29">
        <f t="shared" si="2"/>
        <v>0.43639198679125307</v>
      </c>
      <c r="L53" s="30">
        <f t="shared" si="3"/>
        <v>0.57608238679125301</v>
      </c>
      <c r="M53" s="4"/>
    </row>
    <row r="54" spans="1:13" x14ac:dyDescent="0.25">
      <c r="A54" t="s">
        <v>233</v>
      </c>
      <c r="D54" s="5"/>
      <c r="E54" s="5"/>
      <c r="F54" s="5">
        <f t="shared" si="0"/>
        <v>0</v>
      </c>
      <c r="G54" s="5"/>
      <c r="H54" s="5"/>
      <c r="I54" s="5"/>
      <c r="J54" s="4">
        <f t="shared" si="1"/>
        <v>0</v>
      </c>
      <c r="K54" s="4">
        <f t="shared" si="2"/>
        <v>0</v>
      </c>
      <c r="L54" s="4">
        <f t="shared" si="3"/>
        <v>0</v>
      </c>
      <c r="M54" s="4"/>
    </row>
    <row r="55" spans="1:13" x14ac:dyDescent="0.25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M4" sqref="M4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66</v>
      </c>
      <c r="B1" s="51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1055</v>
      </c>
      <c r="N2" s="72" t="s">
        <v>1089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2199.1120099999994</v>
      </c>
      <c r="E6" s="14">
        <f ca="1">SUM(E7:OFFSET(E7,50,0))</f>
        <v>2694.9593750000004</v>
      </c>
      <c r="F6" s="14">
        <f ca="1">SUM(F7:OFFSET(F7,50,0))</f>
        <v>1679.826761840548</v>
      </c>
      <c r="G6" s="14">
        <f ca="1">SUM(G7:OFFSET(G7,50,0))</f>
        <v>1331.624724940548</v>
      </c>
      <c r="H6" s="14">
        <f ca="1">SUM(H7:OFFSET(H7,50,0))</f>
        <v>168.19317687999998</v>
      </c>
      <c r="I6" s="14">
        <f ca="1">SUM(I7:OFFSET(I7,50,0))</f>
        <v>180.00886001999999</v>
      </c>
      <c r="J6" s="15">
        <f ca="1">IFERROR(G6/E6,0)</f>
        <v>0.4941168083250041</v>
      </c>
      <c r="K6" s="15">
        <f ca="1">IFERROR(SUM(G6,H6)/E6,0)</f>
        <v>0.55652709118130872</v>
      </c>
      <c r="L6" s="16">
        <f ca="1">IFERROR(SUM(G6,H6,I6)/E6,0)</f>
        <v>0.62332173813957692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35.443989999999999</v>
      </c>
      <c r="E7" s="21">
        <v>33.031709999999997</v>
      </c>
      <c r="F7" s="21">
        <f t="shared" ref="F7:F31" si="0">SUM(G7,H7,I7)</f>
        <v>26.776953031662536</v>
      </c>
      <c r="G7" s="21">
        <v>21.396162261662539</v>
      </c>
      <c r="H7" s="21">
        <v>2.1028649799999997</v>
      </c>
      <c r="I7" s="21">
        <v>3.2779257899999994</v>
      </c>
      <c r="J7" s="22">
        <f t="shared" ref="J7:J31" si="1">IFERROR(G7/E7,0)</f>
        <v>0.64774612824048594</v>
      </c>
      <c r="K7" s="22">
        <f t="shared" ref="K7:K31" si="2">IFERROR(SUM(G7,H7)/E7,0)</f>
        <v>0.71140813605055686</v>
      </c>
      <c r="L7" s="23">
        <f t="shared" ref="L7:L31" si="3">IFERROR(SUM(G7,H7,I7)/E7,0)</f>
        <v>0.8106438640828022</v>
      </c>
      <c r="M7" s="4"/>
      <c r="N7" t="s">
        <v>260</v>
      </c>
      <c r="O7" s="5">
        <v>101.89360964543009</v>
      </c>
      <c r="P7" s="71">
        <v>0.8112498868970307</v>
      </c>
    </row>
    <row r="8" spans="1:16" x14ac:dyDescent="0.25">
      <c r="A8" s="17"/>
      <c r="B8" s="55">
        <v>2</v>
      </c>
      <c r="C8" s="19" t="s">
        <v>251</v>
      </c>
      <c r="D8" s="20">
        <v>53.087966999999985</v>
      </c>
      <c r="E8" s="21">
        <v>82.372608999999954</v>
      </c>
      <c r="F8" s="21">
        <f t="shared" si="0"/>
        <v>37.831455333750206</v>
      </c>
      <c r="G8" s="21">
        <v>31.198841003750204</v>
      </c>
      <c r="H8" s="21">
        <v>3.3934013100000002</v>
      </c>
      <c r="I8" s="21">
        <v>3.2392130200000002</v>
      </c>
      <c r="J8" s="22">
        <f t="shared" si="1"/>
        <v>0.37875261427922263</v>
      </c>
      <c r="K8" s="22">
        <f t="shared" si="2"/>
        <v>0.41994836309907613</v>
      </c>
      <c r="L8" s="23">
        <f t="shared" si="3"/>
        <v>0.45927227257971431</v>
      </c>
      <c r="M8" s="4"/>
      <c r="N8" t="s">
        <v>250</v>
      </c>
      <c r="O8" s="5">
        <v>26.776953031662536</v>
      </c>
      <c r="P8" s="71">
        <v>0.8106438640828022</v>
      </c>
    </row>
    <row r="9" spans="1:16" x14ac:dyDescent="0.25">
      <c r="A9" s="17"/>
      <c r="B9" s="55">
        <v>3</v>
      </c>
      <c r="C9" s="19" t="s">
        <v>252</v>
      </c>
      <c r="D9" s="20">
        <v>29.508676999999992</v>
      </c>
      <c r="E9" s="21">
        <v>43.953459000000002</v>
      </c>
      <c r="F9" s="21">
        <f t="shared" si="0"/>
        <v>18.433791407010677</v>
      </c>
      <c r="G9" s="21">
        <v>14.665973077010676</v>
      </c>
      <c r="H9" s="21">
        <v>2.2153385399999999</v>
      </c>
      <c r="I9" s="21">
        <v>1.5524797899999994</v>
      </c>
      <c r="J9" s="22">
        <f t="shared" si="1"/>
        <v>0.33367050991392228</v>
      </c>
      <c r="K9" s="22">
        <f t="shared" si="2"/>
        <v>0.38407242572218664</v>
      </c>
      <c r="L9" s="23">
        <f t="shared" si="3"/>
        <v>0.41939341809277575</v>
      </c>
      <c r="M9" s="4"/>
      <c r="N9" t="s">
        <v>262</v>
      </c>
      <c r="O9" s="5">
        <v>73.384291241589921</v>
      </c>
      <c r="P9" s="71">
        <v>0.7955109360919671</v>
      </c>
    </row>
    <row r="10" spans="1:16" x14ac:dyDescent="0.25">
      <c r="A10" s="17"/>
      <c r="B10" s="55">
        <v>4</v>
      </c>
      <c r="C10" s="19" t="s">
        <v>253</v>
      </c>
      <c r="D10" s="20">
        <v>112.85907299999998</v>
      </c>
      <c r="E10" s="21">
        <v>114.32568599999999</v>
      </c>
      <c r="F10" s="21">
        <f t="shared" si="0"/>
        <v>78.298937754961983</v>
      </c>
      <c r="G10" s="21">
        <v>64.55156805496199</v>
      </c>
      <c r="H10" s="21">
        <v>6.9996302299999993</v>
      </c>
      <c r="I10" s="21">
        <v>6.7477394699999991</v>
      </c>
      <c r="J10" s="22">
        <f t="shared" si="1"/>
        <v>0.564628740167472</v>
      </c>
      <c r="K10" s="22">
        <f t="shared" si="2"/>
        <v>0.62585409096046873</v>
      </c>
      <c r="L10" s="23">
        <f t="shared" si="3"/>
        <v>0.68487616820389763</v>
      </c>
      <c r="M10" s="4"/>
      <c r="N10" t="s">
        <v>269</v>
      </c>
      <c r="O10" s="5">
        <v>73.01082297919811</v>
      </c>
      <c r="P10" s="71">
        <v>0.77714313142061864</v>
      </c>
    </row>
    <row r="11" spans="1:16" x14ac:dyDescent="0.25">
      <c r="A11" s="17"/>
      <c r="B11" s="55">
        <v>5</v>
      </c>
      <c r="C11" s="19" t="s">
        <v>254</v>
      </c>
      <c r="D11" s="20">
        <v>55.765429000000005</v>
      </c>
      <c r="E11" s="21">
        <v>112.52943399999998</v>
      </c>
      <c r="F11" s="21">
        <f t="shared" si="0"/>
        <v>43.467272080074224</v>
      </c>
      <c r="G11" s="21">
        <v>35.289978530074222</v>
      </c>
      <c r="H11" s="21">
        <v>4.7197139799999999</v>
      </c>
      <c r="I11" s="21">
        <v>3.4575795700000009</v>
      </c>
      <c r="J11" s="22">
        <f t="shared" si="1"/>
        <v>0.31360664739568694</v>
      </c>
      <c r="K11" s="22">
        <f t="shared" si="2"/>
        <v>0.35554868702240366</v>
      </c>
      <c r="L11" s="23">
        <f t="shared" si="3"/>
        <v>0.38627468863012526</v>
      </c>
      <c r="M11" s="4"/>
      <c r="N11" t="s">
        <v>265</v>
      </c>
      <c r="O11" s="5">
        <v>46.937588439751288</v>
      </c>
      <c r="P11" s="71">
        <v>0.77086229351380808</v>
      </c>
    </row>
    <row r="12" spans="1:16" x14ac:dyDescent="0.25">
      <c r="A12" s="17"/>
      <c r="B12" s="55">
        <v>6</v>
      </c>
      <c r="C12" s="19" t="s">
        <v>255</v>
      </c>
      <c r="D12" s="20">
        <v>71.191120999999981</v>
      </c>
      <c r="E12" s="21">
        <v>98.386451999999963</v>
      </c>
      <c r="F12" s="21">
        <f t="shared" si="0"/>
        <v>42.640343680098937</v>
      </c>
      <c r="G12" s="21">
        <v>34.045825420098936</v>
      </c>
      <c r="H12" s="21">
        <v>3.8455692499999992</v>
      </c>
      <c r="I12" s="21">
        <v>4.7489490100000005</v>
      </c>
      <c r="J12" s="22">
        <f t="shared" si="1"/>
        <v>0.34604180482185648</v>
      </c>
      <c r="K12" s="22">
        <f t="shared" si="2"/>
        <v>0.38512817466066313</v>
      </c>
      <c r="L12" s="23">
        <f t="shared" si="3"/>
        <v>0.43339649731549373</v>
      </c>
      <c r="M12" s="4"/>
      <c r="N12" t="s">
        <v>256</v>
      </c>
      <c r="O12" s="5">
        <v>54.68724916377974</v>
      </c>
      <c r="P12" s="71">
        <v>0.72543855309659822</v>
      </c>
    </row>
    <row r="13" spans="1:16" x14ac:dyDescent="0.25">
      <c r="A13" s="17"/>
      <c r="B13" s="55">
        <v>7</v>
      </c>
      <c r="C13" s="19" t="s">
        <v>256</v>
      </c>
      <c r="D13" s="20">
        <v>75.435937000000024</v>
      </c>
      <c r="E13" s="21">
        <v>75.38508800000001</v>
      </c>
      <c r="F13" s="21">
        <f t="shared" si="0"/>
        <v>54.68724916377974</v>
      </c>
      <c r="G13" s="21">
        <v>43.625707373779733</v>
      </c>
      <c r="H13" s="21">
        <v>6.138162630000001</v>
      </c>
      <c r="I13" s="21">
        <v>4.9233791600000005</v>
      </c>
      <c r="J13" s="22">
        <f t="shared" si="1"/>
        <v>0.57870473499718844</v>
      </c>
      <c r="K13" s="22">
        <f t="shared" si="2"/>
        <v>0.66012883083428553</v>
      </c>
      <c r="L13" s="23">
        <f t="shared" si="3"/>
        <v>0.72543855309659822</v>
      </c>
      <c r="M13" s="4"/>
      <c r="N13" t="s">
        <v>272</v>
      </c>
      <c r="O13" s="5">
        <v>33.560356495736244</v>
      </c>
      <c r="P13" s="71">
        <v>0.68752278820340285</v>
      </c>
    </row>
    <row r="14" spans="1:16" x14ac:dyDescent="0.25">
      <c r="A14" s="17"/>
      <c r="B14" s="55">
        <v>8</v>
      </c>
      <c r="C14" s="19" t="s">
        <v>257</v>
      </c>
      <c r="D14" s="20">
        <v>99.257818000000015</v>
      </c>
      <c r="E14" s="21">
        <v>119.94177400000002</v>
      </c>
      <c r="F14" s="21">
        <f t="shared" si="0"/>
        <v>74.057348659906822</v>
      </c>
      <c r="G14" s="21">
        <v>61.260092359906807</v>
      </c>
      <c r="H14" s="21">
        <v>6.0342517300000029</v>
      </c>
      <c r="I14" s="21">
        <v>6.7630045700000005</v>
      </c>
      <c r="J14" s="22">
        <f t="shared" si="1"/>
        <v>0.51074859339588219</v>
      </c>
      <c r="K14" s="22">
        <f t="shared" si="2"/>
        <v>0.56105843565317615</v>
      </c>
      <c r="L14" s="23">
        <f t="shared" si="3"/>
        <v>0.61744416636614707</v>
      </c>
      <c r="M14" s="4"/>
      <c r="N14" t="s">
        <v>253</v>
      </c>
      <c r="O14" s="5">
        <v>78.298937754961983</v>
      </c>
      <c r="P14" s="71">
        <v>0.68487616820389763</v>
      </c>
    </row>
    <row r="15" spans="1:16" x14ac:dyDescent="0.25">
      <c r="A15" s="17"/>
      <c r="B15" s="55">
        <v>9</v>
      </c>
      <c r="C15" s="19" t="s">
        <v>258</v>
      </c>
      <c r="D15" s="20">
        <v>27.514018999999998</v>
      </c>
      <c r="E15" s="21">
        <v>68.298541</v>
      </c>
      <c r="F15" s="21">
        <f t="shared" si="0"/>
        <v>25.461844736942812</v>
      </c>
      <c r="G15" s="21">
        <v>21.037845876942811</v>
      </c>
      <c r="H15" s="21">
        <v>1.8490998400000001</v>
      </c>
      <c r="I15" s="21">
        <v>2.5748990200000001</v>
      </c>
      <c r="J15" s="22">
        <f t="shared" si="1"/>
        <v>0.30802774947919914</v>
      </c>
      <c r="K15" s="22">
        <f t="shared" si="2"/>
        <v>0.3351015319191491</v>
      </c>
      <c r="L15" s="23">
        <f t="shared" si="3"/>
        <v>0.37280217650539288</v>
      </c>
      <c r="M15" s="4"/>
      <c r="N15" t="s">
        <v>273</v>
      </c>
      <c r="O15" s="5">
        <v>36.554575918887693</v>
      </c>
      <c r="P15" s="71">
        <v>0.67837234102539135</v>
      </c>
    </row>
    <row r="16" spans="1:16" x14ac:dyDescent="0.25">
      <c r="A16" s="17"/>
      <c r="B16" s="55">
        <v>10</v>
      </c>
      <c r="C16" s="19" t="s">
        <v>259</v>
      </c>
      <c r="D16" s="20">
        <v>89.953365999999988</v>
      </c>
      <c r="E16" s="21">
        <v>97.486313999999993</v>
      </c>
      <c r="F16" s="21">
        <f t="shared" si="0"/>
        <v>62.945480593557001</v>
      </c>
      <c r="G16" s="21">
        <v>52.144308433557001</v>
      </c>
      <c r="H16" s="21">
        <v>5.54042821</v>
      </c>
      <c r="I16" s="21">
        <v>5.2607439500000002</v>
      </c>
      <c r="J16" s="22">
        <f t="shared" si="1"/>
        <v>0.53488850171888747</v>
      </c>
      <c r="K16" s="22">
        <f t="shared" si="2"/>
        <v>0.59172138402480789</v>
      </c>
      <c r="L16" s="23">
        <f t="shared" si="3"/>
        <v>0.64568530710430805</v>
      </c>
      <c r="M16" s="4"/>
      <c r="N16" t="s">
        <v>264</v>
      </c>
      <c r="O16" s="5">
        <v>518.37349376304292</v>
      </c>
      <c r="P16" s="71">
        <v>0.67701843399839168</v>
      </c>
    </row>
    <row r="17" spans="1:16" x14ac:dyDescent="0.25">
      <c r="A17" s="17"/>
      <c r="B17" s="55">
        <v>11</v>
      </c>
      <c r="C17" s="19" t="s">
        <v>260</v>
      </c>
      <c r="D17" s="20">
        <v>86.651529999999994</v>
      </c>
      <c r="E17" s="21">
        <v>125.60076900000001</v>
      </c>
      <c r="F17" s="21">
        <f t="shared" si="0"/>
        <v>101.89360964543009</v>
      </c>
      <c r="G17" s="21">
        <v>75.168247015430097</v>
      </c>
      <c r="H17" s="21">
        <v>12.83919897</v>
      </c>
      <c r="I17" s="21">
        <v>13.886163659999999</v>
      </c>
      <c r="J17" s="22">
        <f t="shared" si="1"/>
        <v>0.59846964006589876</v>
      </c>
      <c r="K17" s="22">
        <f t="shared" si="2"/>
        <v>0.70069193593416679</v>
      </c>
      <c r="L17" s="23">
        <f t="shared" si="3"/>
        <v>0.8112498868970307</v>
      </c>
      <c r="M17" s="4"/>
      <c r="N17" t="s">
        <v>259</v>
      </c>
      <c r="O17" s="5">
        <v>62.945480593557001</v>
      </c>
      <c r="P17" s="71">
        <v>0.64568530710430805</v>
      </c>
    </row>
    <row r="18" spans="1:16" x14ac:dyDescent="0.25">
      <c r="A18" s="17"/>
      <c r="B18" s="55">
        <v>12</v>
      </c>
      <c r="C18" s="19" t="s">
        <v>261</v>
      </c>
      <c r="D18" s="20">
        <v>62.106497000000012</v>
      </c>
      <c r="E18" s="21">
        <v>87.742362000000014</v>
      </c>
      <c r="F18" s="21">
        <f t="shared" si="0"/>
        <v>48.711369830955341</v>
      </c>
      <c r="G18" s="21">
        <v>40.013316560955346</v>
      </c>
      <c r="H18" s="21">
        <v>4.2438354299999999</v>
      </c>
      <c r="I18" s="21">
        <v>4.4542178399999992</v>
      </c>
      <c r="J18" s="22">
        <f t="shared" si="1"/>
        <v>0.45603190578520486</v>
      </c>
      <c r="K18" s="22">
        <f t="shared" si="2"/>
        <v>0.50439891270484982</v>
      </c>
      <c r="L18" s="23">
        <f t="shared" si="3"/>
        <v>0.55516364867126933</v>
      </c>
      <c r="M18" s="4"/>
      <c r="N18" t="s">
        <v>270</v>
      </c>
      <c r="O18" s="5">
        <v>101.92660342087252</v>
      </c>
      <c r="P18" s="71">
        <v>0.64409770390362275</v>
      </c>
    </row>
    <row r="19" spans="1:16" x14ac:dyDescent="0.25">
      <c r="A19" s="17"/>
      <c r="B19" s="55">
        <v>13</v>
      </c>
      <c r="C19" s="19" t="s">
        <v>262</v>
      </c>
      <c r="D19" s="20">
        <v>88.979879000000011</v>
      </c>
      <c r="E19" s="21">
        <v>92.24799800000001</v>
      </c>
      <c r="F19" s="21">
        <f t="shared" si="0"/>
        <v>73.384291241589921</v>
      </c>
      <c r="G19" s="21">
        <v>59.586020051589912</v>
      </c>
      <c r="H19" s="21">
        <v>6.1076351099999995</v>
      </c>
      <c r="I19" s="21">
        <v>7.6906360800000009</v>
      </c>
      <c r="J19" s="22">
        <f t="shared" si="1"/>
        <v>0.64593293451842615</v>
      </c>
      <c r="K19" s="22">
        <f t="shared" si="2"/>
        <v>0.71214179804303079</v>
      </c>
      <c r="L19" s="23">
        <f t="shared" si="3"/>
        <v>0.7955109360919671</v>
      </c>
      <c r="M19" s="4"/>
      <c r="N19" t="s">
        <v>257</v>
      </c>
      <c r="O19" s="5">
        <v>74.057348659906822</v>
      </c>
      <c r="P19" s="71">
        <v>0.61744416636614707</v>
      </c>
    </row>
    <row r="20" spans="1:16" x14ac:dyDescent="0.25">
      <c r="A20" s="17"/>
      <c r="B20" s="55">
        <v>14</v>
      </c>
      <c r="C20" s="19" t="s">
        <v>263</v>
      </c>
      <c r="D20" s="20">
        <v>88.071166000000005</v>
      </c>
      <c r="E20" s="21">
        <v>105.33654000000003</v>
      </c>
      <c r="F20" s="21">
        <f t="shared" si="0"/>
        <v>60.781214529397168</v>
      </c>
      <c r="G20" s="21">
        <v>49.868211089397164</v>
      </c>
      <c r="H20" s="21">
        <v>4.1494696900000001</v>
      </c>
      <c r="I20" s="21">
        <v>6.7635337499999997</v>
      </c>
      <c r="J20" s="22">
        <f t="shared" si="1"/>
        <v>0.47341797147881592</v>
      </c>
      <c r="K20" s="22">
        <f t="shared" si="2"/>
        <v>0.51281047184003914</v>
      </c>
      <c r="L20" s="23">
        <f t="shared" si="3"/>
        <v>0.57701928057820351</v>
      </c>
      <c r="M20" s="4"/>
      <c r="N20" t="s">
        <v>263</v>
      </c>
      <c r="O20" s="5">
        <v>60.781214529397168</v>
      </c>
      <c r="P20" s="71">
        <v>0.57701928057820351</v>
      </c>
    </row>
    <row r="21" spans="1:16" x14ac:dyDescent="0.25">
      <c r="A21" s="17"/>
      <c r="B21" s="55">
        <v>15</v>
      </c>
      <c r="C21" s="19" t="s">
        <v>264</v>
      </c>
      <c r="D21" s="20">
        <v>703.40590399999996</v>
      </c>
      <c r="E21" s="21">
        <v>765.67116600000043</v>
      </c>
      <c r="F21" s="21">
        <f t="shared" si="0"/>
        <v>518.37349376304292</v>
      </c>
      <c r="G21" s="21">
        <v>410.23798150304299</v>
      </c>
      <c r="H21" s="21">
        <v>48.923456509999966</v>
      </c>
      <c r="I21" s="21">
        <v>59.212055749999983</v>
      </c>
      <c r="J21" s="22">
        <f t="shared" si="1"/>
        <v>0.53578872983580883</v>
      </c>
      <c r="K21" s="22">
        <f t="shared" si="2"/>
        <v>0.59968490182512979</v>
      </c>
      <c r="L21" s="23">
        <f t="shared" si="3"/>
        <v>0.67701843399839168</v>
      </c>
      <c r="M21" s="4"/>
      <c r="N21" t="s">
        <v>261</v>
      </c>
      <c r="O21" s="5">
        <v>48.711369830955341</v>
      </c>
      <c r="P21" s="71">
        <v>0.55516364867126933</v>
      </c>
    </row>
    <row r="22" spans="1:16" x14ac:dyDescent="0.25">
      <c r="A22" s="17"/>
      <c r="B22" s="55">
        <v>16</v>
      </c>
      <c r="C22" s="19" t="s">
        <v>265</v>
      </c>
      <c r="D22" s="20">
        <v>55.887765999999985</v>
      </c>
      <c r="E22" s="21">
        <v>60.889718999999992</v>
      </c>
      <c r="F22" s="21">
        <f t="shared" si="0"/>
        <v>46.937588439751288</v>
      </c>
      <c r="G22" s="21">
        <v>37.535162739751286</v>
      </c>
      <c r="H22" s="21">
        <v>4.8945470900000014</v>
      </c>
      <c r="I22" s="21">
        <v>4.5078786100000006</v>
      </c>
      <c r="J22" s="22">
        <f t="shared" si="1"/>
        <v>0.61644499853499557</v>
      </c>
      <c r="K22" s="22">
        <f t="shared" si="2"/>
        <v>0.69682880010911685</v>
      </c>
      <c r="L22" s="23">
        <f t="shared" si="3"/>
        <v>0.77086229351380808</v>
      </c>
      <c r="M22" s="4"/>
      <c r="N22" t="s">
        <v>274</v>
      </c>
      <c r="O22" s="5">
        <v>31.618552904828807</v>
      </c>
      <c r="P22" s="71">
        <v>0.54513685250555755</v>
      </c>
    </row>
    <row r="23" spans="1:16" x14ac:dyDescent="0.25">
      <c r="A23" s="17"/>
      <c r="B23" s="55">
        <v>17</v>
      </c>
      <c r="C23" s="19" t="s">
        <v>266</v>
      </c>
      <c r="D23" s="20">
        <v>26.163712999999998</v>
      </c>
      <c r="E23" s="21">
        <v>34.312321999999995</v>
      </c>
      <c r="F23" s="21">
        <f t="shared" si="0"/>
        <v>16.977160407805172</v>
      </c>
      <c r="G23" s="21">
        <v>12.464244257805174</v>
      </c>
      <c r="H23" s="21">
        <v>1.5345753799999999</v>
      </c>
      <c r="I23" s="21">
        <v>2.9783407699999995</v>
      </c>
      <c r="J23" s="22">
        <f t="shared" si="1"/>
        <v>0.3632585476962234</v>
      </c>
      <c r="K23" s="22">
        <f t="shared" si="2"/>
        <v>0.40798228804815878</v>
      </c>
      <c r="L23" s="23">
        <f t="shared" si="3"/>
        <v>0.4947831979370319</v>
      </c>
      <c r="M23" s="4"/>
      <c r="N23" t="s">
        <v>271</v>
      </c>
      <c r="O23" s="5">
        <v>26.244468970197364</v>
      </c>
      <c r="P23" s="71">
        <v>0.5449907642536006</v>
      </c>
    </row>
    <row r="24" spans="1:16" x14ac:dyDescent="0.25">
      <c r="A24" s="17"/>
      <c r="B24" s="55">
        <v>18</v>
      </c>
      <c r="C24" s="19" t="s">
        <v>267</v>
      </c>
      <c r="D24" s="20">
        <v>13.404956</v>
      </c>
      <c r="E24" s="21">
        <v>49.060402000000011</v>
      </c>
      <c r="F24" s="21">
        <f t="shared" si="0"/>
        <v>9.7366986861422493</v>
      </c>
      <c r="G24" s="21">
        <v>7.4102224361422486</v>
      </c>
      <c r="H24" s="21">
        <v>1.16945506</v>
      </c>
      <c r="I24" s="21">
        <v>1.15702119</v>
      </c>
      <c r="J24" s="22">
        <f t="shared" si="1"/>
        <v>0.15104283972524821</v>
      </c>
      <c r="K24" s="22">
        <f t="shared" si="2"/>
        <v>0.17487988574048471</v>
      </c>
      <c r="L24" s="23">
        <f t="shared" si="3"/>
        <v>0.19846349172072106</v>
      </c>
      <c r="M24" s="4"/>
      <c r="N24" t="s">
        <v>268</v>
      </c>
      <c r="O24" s="5">
        <v>35.515278164967903</v>
      </c>
      <c r="P24" s="71">
        <v>0.52743289963240525</v>
      </c>
    </row>
    <row r="25" spans="1:16" x14ac:dyDescent="0.25">
      <c r="A25" s="17"/>
      <c r="B25" s="55">
        <v>19</v>
      </c>
      <c r="C25" s="19" t="s">
        <v>268</v>
      </c>
      <c r="D25" s="20">
        <v>41.11613599999999</v>
      </c>
      <c r="E25" s="21">
        <v>67.336106999999998</v>
      </c>
      <c r="F25" s="21">
        <f t="shared" si="0"/>
        <v>35.515278164967903</v>
      </c>
      <c r="G25" s="21">
        <v>27.459771824967902</v>
      </c>
      <c r="H25" s="21">
        <v>4.255638310000001</v>
      </c>
      <c r="I25" s="21">
        <v>3.7998680299999994</v>
      </c>
      <c r="J25" s="22">
        <f t="shared" si="1"/>
        <v>0.40780159484075762</v>
      </c>
      <c r="K25" s="22">
        <f t="shared" si="2"/>
        <v>0.47100154059942767</v>
      </c>
      <c r="L25" s="23">
        <f t="shared" si="3"/>
        <v>0.52743289963240525</v>
      </c>
      <c r="M25" s="4"/>
      <c r="N25" t="s">
        <v>266</v>
      </c>
      <c r="O25" s="5">
        <v>16.977160407805172</v>
      </c>
      <c r="P25" s="71">
        <v>0.4947831979370319</v>
      </c>
    </row>
    <row r="26" spans="1:16" x14ac:dyDescent="0.25">
      <c r="A26" s="17"/>
      <c r="B26" s="55">
        <v>20</v>
      </c>
      <c r="C26" s="19" t="s">
        <v>269</v>
      </c>
      <c r="D26" s="20">
        <v>75.038305999999992</v>
      </c>
      <c r="E26" s="21">
        <v>93.947717000000026</v>
      </c>
      <c r="F26" s="21">
        <f t="shared" si="0"/>
        <v>73.01082297919811</v>
      </c>
      <c r="G26" s="21">
        <v>60.587668929198117</v>
      </c>
      <c r="H26" s="21">
        <v>6.5799353699999994</v>
      </c>
      <c r="I26" s="21">
        <v>5.8432186799999997</v>
      </c>
      <c r="J26" s="22">
        <f t="shared" si="1"/>
        <v>0.6449083688664633</v>
      </c>
      <c r="K26" s="22">
        <f t="shared" si="2"/>
        <v>0.71494663674688441</v>
      </c>
      <c r="L26" s="23">
        <f t="shared" si="3"/>
        <v>0.77714313142061864</v>
      </c>
      <c r="M26" s="4"/>
      <c r="N26" t="s">
        <v>251</v>
      </c>
      <c r="O26" s="5">
        <v>37.831455333750206</v>
      </c>
      <c r="P26" s="71">
        <v>0.45927227257971431</v>
      </c>
    </row>
    <row r="27" spans="1:16" x14ac:dyDescent="0.25">
      <c r="A27" s="17"/>
      <c r="B27" s="55">
        <v>21</v>
      </c>
      <c r="C27" s="19" t="s">
        <v>270</v>
      </c>
      <c r="D27" s="20">
        <v>134.93919699999995</v>
      </c>
      <c r="E27" s="21">
        <v>158.24711499999998</v>
      </c>
      <c r="F27" s="21">
        <f t="shared" si="0"/>
        <v>101.92660342087252</v>
      </c>
      <c r="G27" s="21">
        <v>70.545415920872529</v>
      </c>
      <c r="H27" s="21">
        <v>17.24262268</v>
      </c>
      <c r="I27" s="21">
        <v>14.138564819999997</v>
      </c>
      <c r="J27" s="22">
        <f t="shared" si="1"/>
        <v>0.44579274586378737</v>
      </c>
      <c r="K27" s="22">
        <f t="shared" si="2"/>
        <v>0.5547528534777556</v>
      </c>
      <c r="L27" s="23">
        <f t="shared" si="3"/>
        <v>0.64409770390362275</v>
      </c>
      <c r="M27" s="4"/>
      <c r="N27" t="s">
        <v>255</v>
      </c>
      <c r="O27" s="5">
        <v>42.640343680098937</v>
      </c>
      <c r="P27" s="71">
        <v>0.43339649731549373</v>
      </c>
    </row>
    <row r="28" spans="1:16" x14ac:dyDescent="0.25">
      <c r="A28" s="17"/>
      <c r="B28" s="55">
        <v>22</v>
      </c>
      <c r="C28" s="19" t="s">
        <v>271</v>
      </c>
      <c r="D28" s="20">
        <v>47.117866000000006</v>
      </c>
      <c r="E28" s="21">
        <v>48.155805000000001</v>
      </c>
      <c r="F28" s="21">
        <f t="shared" si="0"/>
        <v>26.244468970197364</v>
      </c>
      <c r="G28" s="21">
        <v>19.365975230197364</v>
      </c>
      <c r="H28" s="21">
        <v>3.1534562599999996</v>
      </c>
      <c r="I28" s="21">
        <v>3.7250374800000006</v>
      </c>
      <c r="J28" s="22">
        <f t="shared" si="1"/>
        <v>0.40215245555956053</v>
      </c>
      <c r="K28" s="22">
        <f t="shared" si="2"/>
        <v>0.46763690255406098</v>
      </c>
      <c r="L28" s="23">
        <f t="shared" si="3"/>
        <v>0.5449907642536006</v>
      </c>
      <c r="M28" s="4"/>
      <c r="N28" t="s">
        <v>252</v>
      </c>
      <c r="O28" s="5">
        <v>18.433791407010677</v>
      </c>
      <c r="P28" s="71">
        <v>0.41939341809277575</v>
      </c>
    </row>
    <row r="29" spans="1:16" x14ac:dyDescent="0.25">
      <c r="A29" s="17"/>
      <c r="B29" s="55">
        <v>23</v>
      </c>
      <c r="C29" s="19" t="s">
        <v>272</v>
      </c>
      <c r="D29" s="20">
        <v>44.533157000000003</v>
      </c>
      <c r="E29" s="21">
        <v>48.813445999999999</v>
      </c>
      <c r="F29" s="21">
        <f t="shared" si="0"/>
        <v>33.560356495736244</v>
      </c>
      <c r="G29" s="21">
        <v>27.574912175736245</v>
      </c>
      <c r="H29" s="21">
        <v>3.0240772299999992</v>
      </c>
      <c r="I29" s="21">
        <v>2.96136709</v>
      </c>
      <c r="J29" s="22">
        <f t="shared" si="1"/>
        <v>0.56490402615165181</v>
      </c>
      <c r="K29" s="22">
        <f t="shared" si="2"/>
        <v>0.62685575211666567</v>
      </c>
      <c r="L29" s="23">
        <f t="shared" si="3"/>
        <v>0.68752278820340285</v>
      </c>
      <c r="M29" s="4"/>
      <c r="N29" t="s">
        <v>254</v>
      </c>
      <c r="O29" s="5">
        <v>43.467272080074224</v>
      </c>
      <c r="P29" s="71">
        <v>0.38627468863012526</v>
      </c>
    </row>
    <row r="30" spans="1:16" x14ac:dyDescent="0.25">
      <c r="A30" s="17"/>
      <c r="B30" s="55">
        <v>24</v>
      </c>
      <c r="C30" s="19" t="s">
        <v>273</v>
      </c>
      <c r="D30" s="20">
        <v>47.344182000000004</v>
      </c>
      <c r="E30" s="21">
        <v>53.885711000000015</v>
      </c>
      <c r="F30" s="21">
        <f t="shared" si="0"/>
        <v>36.554575918887693</v>
      </c>
      <c r="G30" s="21">
        <v>29.999609908887695</v>
      </c>
      <c r="H30" s="21">
        <v>2.8220824300000009</v>
      </c>
      <c r="I30" s="21">
        <v>3.7328835800000006</v>
      </c>
      <c r="J30" s="22">
        <f t="shared" si="1"/>
        <v>0.55672662292398234</v>
      </c>
      <c r="K30" s="22">
        <f t="shared" si="2"/>
        <v>0.60909825127644102</v>
      </c>
      <c r="L30" s="23">
        <f t="shared" si="3"/>
        <v>0.67837234102539135</v>
      </c>
      <c r="M30" s="4"/>
      <c r="N30" t="s">
        <v>258</v>
      </c>
      <c r="O30" s="5">
        <v>25.461844736942812</v>
      </c>
      <c r="P30" s="71">
        <v>0.37280217650539288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34.33435799999998</v>
      </c>
      <c r="E31" s="28">
        <v>58.001128999999985</v>
      </c>
      <c r="F31" s="28">
        <f t="shared" si="0"/>
        <v>31.618552904828807</v>
      </c>
      <c r="G31" s="28">
        <v>24.591662904828809</v>
      </c>
      <c r="H31" s="28">
        <v>4.4147306599999991</v>
      </c>
      <c r="I31" s="28">
        <v>2.6121593399999994</v>
      </c>
      <c r="J31" s="29">
        <f t="shared" si="1"/>
        <v>0.42398593490876385</v>
      </c>
      <c r="K31" s="29">
        <f t="shared" si="2"/>
        <v>0.50010049916147004</v>
      </c>
      <c r="L31" s="30">
        <f t="shared" si="3"/>
        <v>0.54513685250555755</v>
      </c>
      <c r="M31" s="4"/>
      <c r="N31" t="s">
        <v>267</v>
      </c>
      <c r="O31" s="5">
        <v>9.7366986861422493</v>
      </c>
      <c r="P31" s="71">
        <v>0.19846349172072106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F18" sqref="F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66</v>
      </c>
      <c r="B1" s="49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1056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2199.1120099999994</v>
      </c>
      <c r="E6" s="14">
        <v>2694.9593750000004</v>
      </c>
      <c r="F6" s="14">
        <v>1679.826761840548</v>
      </c>
      <c r="G6" s="14">
        <v>1331.624724940548</v>
      </c>
      <c r="H6" s="14">
        <v>168.19317687999998</v>
      </c>
      <c r="I6" s="14">
        <v>180.00886001999999</v>
      </c>
      <c r="J6" s="15">
        <v>0.4941168083250041</v>
      </c>
      <c r="K6" s="15">
        <v>0.55652709118130872</v>
      </c>
      <c r="L6" s="16">
        <v>0.62332173813957692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1728.9160650000001</v>
      </c>
      <c r="E7" s="38">
        <f ca="1">SUM(E8:OFFSET(E6,MATCH("PROYECTOS",$A$8:$A$50,0),0))</f>
        <v>1900.1607919999997</v>
      </c>
      <c r="F7" s="38">
        <f ca="1">SUM(F8:OFFSET(F6,MATCH("PROYECTOS",$A$8:$A$50,0),0))</f>
        <v>1402.5454979160761</v>
      </c>
      <c r="G7" s="38">
        <f ca="1">SUM(G8:OFFSET(G6,MATCH("PROYECTOS",$A$8:$A$50,0),0))</f>
        <v>1123.9418364960761</v>
      </c>
      <c r="H7" s="38">
        <f ca="1">SUM(H8:OFFSET(H6,MATCH("PROYECTOS",$A$8:$A$50,0),0))</f>
        <v>134.66927668</v>
      </c>
      <c r="I7" s="38">
        <f ca="1">SUM(I8:OFFSET(I6,MATCH("PROYECTOS",$A$8:$A$50,0),0))</f>
        <v>143.93438474000004</v>
      </c>
      <c r="J7" s="39">
        <f ca="1">IFERROR(G7/E7,0)</f>
        <v>0.59149827805523747</v>
      </c>
      <c r="K7" s="39">
        <f ca="1">IFERROR(SUM(G7,H7)/E7,0)</f>
        <v>0.66237084696992121</v>
      </c>
      <c r="L7" s="40">
        <f ca="1">IFERROR(SUM(G7,H7,I7)/E7,0)</f>
        <v>0.73811937590809751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1508.9335390000003</v>
      </c>
      <c r="E8" s="21">
        <v>1587.3427519999996</v>
      </c>
      <c r="F8" s="21">
        <f t="shared" ref="F8:F13" si="0">SUM(G8,H8,I8)</f>
        <v>1301.7726819179741</v>
      </c>
      <c r="G8" s="21">
        <v>1049.5787266979739</v>
      </c>
      <c r="H8" s="21">
        <v>122.39176162999998</v>
      </c>
      <c r="I8" s="21">
        <v>129.80219359000003</v>
      </c>
      <c r="J8" s="22">
        <f t="shared" ref="J8:J14" si="1">IFERROR(G8/E8,0)</f>
        <v>0.66121744996506859</v>
      </c>
      <c r="K8" s="22">
        <f t="shared" ref="K8:K14" si="2">IFERROR(SUM(G8,H8)/E8,0)</f>
        <v>0.73832226017432578</v>
      </c>
      <c r="L8" s="23">
        <f t="shared" ref="L8:L14" si="3">IFERROR(SUM(G8,H8,I8)/E8,0)</f>
        <v>0.82009552144789355</v>
      </c>
      <c r="M8" s="4"/>
    </row>
    <row r="9" spans="1:13" ht="38.25" x14ac:dyDescent="0.25">
      <c r="A9" s="17"/>
      <c r="B9" s="19">
        <v>3000402</v>
      </c>
      <c r="C9" s="19" t="s">
        <v>1058</v>
      </c>
      <c r="D9" s="20">
        <v>35.860388999999998</v>
      </c>
      <c r="E9" s="21">
        <v>43.447417000000009</v>
      </c>
      <c r="F9" s="21">
        <f t="shared" si="0"/>
        <v>26.416604176044448</v>
      </c>
      <c r="G9" s="21">
        <v>22.846835296044446</v>
      </c>
      <c r="H9" s="21">
        <v>1.7014166699999997</v>
      </c>
      <c r="I9" s="21">
        <v>1.8683522100000005</v>
      </c>
      <c r="J9" s="22">
        <f t="shared" si="1"/>
        <v>0.52585025471236746</v>
      </c>
      <c r="K9" s="22">
        <f t="shared" si="2"/>
        <v>0.56501061883712078</v>
      </c>
      <c r="L9" s="23">
        <f t="shared" si="3"/>
        <v>0.6080132261037392</v>
      </c>
      <c r="M9" s="4"/>
    </row>
    <row r="10" spans="1:13" ht="38.25" x14ac:dyDescent="0.25">
      <c r="A10" s="17"/>
      <c r="B10" s="19">
        <v>3000403</v>
      </c>
      <c r="C10" s="19" t="s">
        <v>1059</v>
      </c>
      <c r="D10" s="20">
        <v>69.551506999999987</v>
      </c>
      <c r="E10" s="21">
        <v>136.67762900000002</v>
      </c>
      <c r="F10" s="21">
        <f t="shared" si="0"/>
        <v>25.510495196302696</v>
      </c>
      <c r="G10" s="21">
        <v>17.916447946302696</v>
      </c>
      <c r="H10" s="21">
        <v>4.0818637899999981</v>
      </c>
      <c r="I10" s="21">
        <v>3.5121834600000001</v>
      </c>
      <c r="J10" s="22">
        <f t="shared" si="1"/>
        <v>0.13108544593133595</v>
      </c>
      <c r="K10" s="22">
        <f t="shared" si="2"/>
        <v>0.16095034642650036</v>
      </c>
      <c r="L10" s="23">
        <f t="shared" si="3"/>
        <v>0.1866471885922362</v>
      </c>
      <c r="M10" s="4"/>
    </row>
    <row r="11" spans="1:13" ht="51" x14ac:dyDescent="0.25">
      <c r="A11" s="17"/>
      <c r="B11" s="19">
        <v>3000404</v>
      </c>
      <c r="C11" s="19" t="s">
        <v>1060</v>
      </c>
      <c r="D11" s="20">
        <v>4.2533219999999989</v>
      </c>
      <c r="E11" s="21">
        <v>5.5395899999999987</v>
      </c>
      <c r="F11" s="21">
        <f t="shared" si="0"/>
        <v>1.3152038539422852</v>
      </c>
      <c r="G11" s="21">
        <v>0.92252505394228501</v>
      </c>
      <c r="H11" s="21">
        <v>0.14728896999999999</v>
      </c>
      <c r="I11" s="21">
        <v>0.24538983000000003</v>
      </c>
      <c r="J11" s="22">
        <f t="shared" si="1"/>
        <v>0.16653309251086909</v>
      </c>
      <c r="K11" s="22">
        <f t="shared" si="2"/>
        <v>0.19312151692495028</v>
      </c>
      <c r="L11" s="23">
        <f t="shared" si="3"/>
        <v>0.23741898839847092</v>
      </c>
      <c r="M11" s="4"/>
    </row>
    <row r="12" spans="1:13" ht="38.25" x14ac:dyDescent="0.25">
      <c r="A12" s="17"/>
      <c r="B12" s="19">
        <v>3000405</v>
      </c>
      <c r="C12" s="19" t="s">
        <v>1061</v>
      </c>
      <c r="D12" s="20">
        <v>91.54394600000002</v>
      </c>
      <c r="E12" s="21">
        <v>98.200572000000008</v>
      </c>
      <c r="F12" s="21">
        <f t="shared" si="0"/>
        <v>35.819552346854152</v>
      </c>
      <c r="G12" s="21">
        <v>24.316446046854153</v>
      </c>
      <c r="H12" s="21">
        <v>5.3070931399999992</v>
      </c>
      <c r="I12" s="21">
        <v>6.1960131600000024</v>
      </c>
      <c r="J12" s="22">
        <f t="shared" si="1"/>
        <v>0.24762020782174418</v>
      </c>
      <c r="K12" s="22">
        <f t="shared" si="2"/>
        <v>0.30166361135711256</v>
      </c>
      <c r="L12" s="23">
        <f t="shared" si="3"/>
        <v>0.36475910086200058</v>
      </c>
      <c r="M12" s="4"/>
    </row>
    <row r="13" spans="1:13" ht="25.5" x14ac:dyDescent="0.25">
      <c r="A13" s="17"/>
      <c r="B13" s="19">
        <v>3000406</v>
      </c>
      <c r="C13" s="19" t="s">
        <v>1062</v>
      </c>
      <c r="D13" s="20">
        <v>18.773361999999995</v>
      </c>
      <c r="E13" s="21">
        <v>28.952831999999994</v>
      </c>
      <c r="F13" s="21">
        <f t="shared" si="0"/>
        <v>11.710960424958596</v>
      </c>
      <c r="G13" s="21">
        <v>8.3608554549585961</v>
      </c>
      <c r="H13" s="21">
        <v>1.0398524799999997</v>
      </c>
      <c r="I13" s="21">
        <v>2.3102524900000008</v>
      </c>
      <c r="J13" s="22">
        <f t="shared" si="1"/>
        <v>0.28877504815275401</v>
      </c>
      <c r="K13" s="22">
        <f t="shared" si="2"/>
        <v>0.32469044599708236</v>
      </c>
      <c r="L13" s="23">
        <f t="shared" si="3"/>
        <v>0.40448410797805889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470.19594499999926</v>
      </c>
      <c r="E14" s="45">
        <f t="shared" ref="E14:I14" ca="1" si="4">OFFSET(E14,-MATCH("PROYECTOS",$A$8:$A$50,0)-1,0)-(OFFSET(E14,-MATCH("PROYECTOS",$A$8:$A$50,0),0))</f>
        <v>794.79858300000069</v>
      </c>
      <c r="F14" s="45">
        <f t="shared" ca="1" si="4"/>
        <v>277.28126392447189</v>
      </c>
      <c r="G14" s="45">
        <f t="shared" ca="1" si="4"/>
        <v>207.68288844447193</v>
      </c>
      <c r="H14" s="45">
        <f t="shared" ca="1" si="4"/>
        <v>33.523900199999986</v>
      </c>
      <c r="I14" s="45">
        <f t="shared" ca="1" si="4"/>
        <v>36.074475279999945</v>
      </c>
      <c r="J14" s="46">
        <f t="shared" ca="1" si="1"/>
        <v>0.26130253989704427</v>
      </c>
      <c r="K14" s="46">
        <f t="shared" ca="1" si="2"/>
        <v>0.30348165409911371</v>
      </c>
      <c r="L14" s="47">
        <f t="shared" ca="1" si="3"/>
        <v>0.34886985187852509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1090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3000402</v>
      </c>
      <c r="C20" s="19" t="s">
        <v>1058</v>
      </c>
      <c r="D20" s="23">
        <v>0.6080132261037392</v>
      </c>
    </row>
    <row r="21" spans="1:4" ht="38.25" x14ac:dyDescent="0.25">
      <c r="A21" s="17"/>
      <c r="B21" s="19">
        <v>3000403</v>
      </c>
      <c r="C21" s="19" t="s">
        <v>1059</v>
      </c>
      <c r="D21" s="23">
        <v>0.1866471885922362</v>
      </c>
    </row>
    <row r="22" spans="1:4" ht="51" x14ac:dyDescent="0.25">
      <c r="A22" s="17"/>
      <c r="B22" s="19">
        <v>3000404</v>
      </c>
      <c r="C22" s="19" t="s">
        <v>1060</v>
      </c>
      <c r="D22" s="23">
        <v>0.23741898839847092</v>
      </c>
    </row>
    <row r="23" spans="1:4" ht="38.25" x14ac:dyDescent="0.25">
      <c r="A23" s="17"/>
      <c r="B23" s="19">
        <v>3000405</v>
      </c>
      <c r="C23" s="19" t="s">
        <v>1061</v>
      </c>
      <c r="D23" s="23">
        <v>0.36475910086200058</v>
      </c>
    </row>
    <row r="24" spans="1:4" ht="26.25" thickBot="1" x14ac:dyDescent="0.3">
      <c r="A24" s="24"/>
      <c r="B24" s="26">
        <v>3000406</v>
      </c>
      <c r="C24" s="26" t="s">
        <v>1062</v>
      </c>
      <c r="D24" s="30">
        <v>0.40448410797805889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8" max="8" width="12.140625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66</v>
      </c>
      <c r="B1" s="49" t="s">
        <v>41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1057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2199.1120099999994</v>
      </c>
      <c r="I6" s="14">
        <v>2694.9593750000004</v>
      </c>
      <c r="J6" s="14">
        <v>1679.826761840548</v>
      </c>
      <c r="K6" s="14">
        <v>1331.624724940548</v>
      </c>
      <c r="L6" s="14">
        <v>168.19317687999998</v>
      </c>
      <c r="M6" s="14">
        <v>180.00886001999999</v>
      </c>
      <c r="N6" s="15">
        <v>0.4941168083250041</v>
      </c>
      <c r="O6" s="15">
        <v>0.55652709118130872</v>
      </c>
      <c r="P6" s="16">
        <v>0.62332173813957692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SUM(H8:OFFSET(H6,MATCH("PROYECTOS",$A$8:$A$25,0),0))</f>
        <v>1728.9160649999999</v>
      </c>
      <c r="I7" s="13">
        <f ca="1">SUM(I8:OFFSET(I6,MATCH("PROYECTOS",$A$8:$A$25,0),0))</f>
        <v>1900.1607920000001</v>
      </c>
      <c r="J7" s="13">
        <f ca="1">SUM(J8:OFFSET(J6,MATCH("PROYECTOS",$A$8:$A$25,0),0))</f>
        <v>1402.5454979160756</v>
      </c>
      <c r="K7" s="13">
        <f ca="1">SUM(K8:OFFSET(K6,MATCH("PROYECTOS",$A$8:$A$25,0),0))</f>
        <v>1123.9418364960761</v>
      </c>
      <c r="L7" s="13">
        <f ca="1">SUM(L8:OFFSET(L6,MATCH("PROYECTOS",$A$8:$A$25,0),0))</f>
        <v>134.66927668</v>
      </c>
      <c r="M7" s="13">
        <f ca="1">SUM(M8:OFFSET(M6,MATCH("PROYECTOS",$A$8:$A$25,0),0))</f>
        <v>143.93438474000004</v>
      </c>
      <c r="N7" s="39">
        <f ca="1">IFERROR(K7/I7,0)</f>
        <v>0.59149827805523736</v>
      </c>
      <c r="O7" s="39">
        <f ca="1">IFERROR(SUM(K7,L7)/I7,0)</f>
        <v>0.6623708469699211</v>
      </c>
      <c r="P7" s="40">
        <f ca="1">IFERROR(SUM(K7,L7,M7)/I7,0)</f>
        <v>0.7381193759080974</v>
      </c>
      <c r="Q7" s="64"/>
      <c r="R7" s="38"/>
      <c r="S7" s="40"/>
    </row>
    <row r="8" spans="1:19" ht="25.5" x14ac:dyDescent="0.25">
      <c r="A8" s="17"/>
      <c r="B8" s="19">
        <v>5001353</v>
      </c>
      <c r="C8" s="19" t="s">
        <v>1063</v>
      </c>
      <c r="D8" s="68">
        <v>3000001</v>
      </c>
      <c r="E8" s="19" t="s">
        <v>276</v>
      </c>
      <c r="F8" s="69">
        <v>3</v>
      </c>
      <c r="G8" s="19" t="s">
        <v>1080</v>
      </c>
      <c r="H8" s="20">
        <v>1109.9254689999998</v>
      </c>
      <c r="I8" s="21">
        <v>1140.4455620000003</v>
      </c>
      <c r="J8" s="21">
        <f t="shared" ref="J8:J24" si="0">SUM(K8,L8,M8)</f>
        <v>981.00765260656431</v>
      </c>
      <c r="K8" s="21">
        <v>799.29558695656431</v>
      </c>
      <c r="L8" s="21">
        <v>88.311158909999989</v>
      </c>
      <c r="M8" s="21">
        <v>93.400906740000011</v>
      </c>
      <c r="N8" s="22">
        <f t="shared" ref="N8:N25" si="1">IFERROR(K8/I8,0)</f>
        <v>0.70086255196156755</v>
      </c>
      <c r="O8" s="22">
        <f t="shared" ref="O8:O25" si="2">IFERROR(SUM(K8,L8)/I8,0)</f>
        <v>0.77829821557634682</v>
      </c>
      <c r="P8" s="23">
        <f t="shared" ref="P8:P25" si="3">IFERROR(SUM(K8,L8,M8)/I8,0)</f>
        <v>0.86019682595473501</v>
      </c>
      <c r="Q8" s="70">
        <v>303446.35800000001</v>
      </c>
      <c r="R8" s="21">
        <v>281412.01399999997</v>
      </c>
      <c r="S8" s="23">
        <f>IFERROR(R8/Q8,0)</f>
        <v>0.92738636197439539</v>
      </c>
    </row>
    <row r="9" spans="1:19" ht="25.5" x14ac:dyDescent="0.25">
      <c r="A9" s="17"/>
      <c r="B9" s="19">
        <v>5001549</v>
      </c>
      <c r="C9" s="19" t="s">
        <v>1064</v>
      </c>
      <c r="D9" s="68">
        <v>3000001</v>
      </c>
      <c r="E9" s="19" t="s">
        <v>276</v>
      </c>
      <c r="F9" s="69">
        <v>1</v>
      </c>
      <c r="G9" s="19" t="s">
        <v>533</v>
      </c>
      <c r="H9" s="20">
        <v>285.20943899999992</v>
      </c>
      <c r="I9" s="21">
        <v>333.23866100000004</v>
      </c>
      <c r="J9" s="21">
        <f t="shared" si="0"/>
        <v>253.30445556056139</v>
      </c>
      <c r="K9" s="21">
        <v>201.40183245056141</v>
      </c>
      <c r="L9" s="21">
        <v>24.372041930000002</v>
      </c>
      <c r="M9" s="21">
        <v>27.530581179999999</v>
      </c>
      <c r="N9" s="22">
        <f t="shared" si="1"/>
        <v>0.60437715073690501</v>
      </c>
      <c r="O9" s="22">
        <f t="shared" si="2"/>
        <v>0.67751404864923936</v>
      </c>
      <c r="P9" s="23">
        <f t="shared" si="3"/>
        <v>0.76012925631267425</v>
      </c>
      <c r="Q9" s="70">
        <v>215571.101</v>
      </c>
      <c r="R9" s="21">
        <v>182125.05</v>
      </c>
      <c r="S9" s="23">
        <f t="shared" ref="S9:S24" si="4">IFERROR(R9/Q9,0)</f>
        <v>0.8448490969111857</v>
      </c>
    </row>
    <row r="10" spans="1:19" x14ac:dyDescent="0.25">
      <c r="A10" s="17"/>
      <c r="B10" s="19">
        <v>5001550</v>
      </c>
      <c r="C10" s="19" t="s">
        <v>1065</v>
      </c>
      <c r="D10" s="68">
        <v>3000001</v>
      </c>
      <c r="E10" s="19" t="s">
        <v>276</v>
      </c>
      <c r="F10" s="69">
        <v>101</v>
      </c>
      <c r="G10" s="19" t="s">
        <v>1081</v>
      </c>
      <c r="H10" s="20">
        <v>73.596051000000003</v>
      </c>
      <c r="I10" s="21">
        <v>72.326323999999985</v>
      </c>
      <c r="J10" s="21">
        <f t="shared" si="0"/>
        <v>44.357586016645932</v>
      </c>
      <c r="K10" s="21">
        <v>31.176878346645935</v>
      </c>
      <c r="L10" s="21">
        <v>7.0967636399999972</v>
      </c>
      <c r="M10" s="21">
        <v>6.0839440299999996</v>
      </c>
      <c r="N10" s="22">
        <f t="shared" si="1"/>
        <v>0.43105852229744102</v>
      </c>
      <c r="O10" s="22">
        <f t="shared" si="2"/>
        <v>0.52917997030577613</v>
      </c>
      <c r="P10" s="23">
        <f t="shared" si="3"/>
        <v>0.6132979469085964</v>
      </c>
      <c r="Q10" s="70">
        <v>6685511</v>
      </c>
      <c r="R10" s="21">
        <v>5263683.8900000006</v>
      </c>
      <c r="S10" s="23">
        <f t="shared" si="4"/>
        <v>0.78732708539407092</v>
      </c>
    </row>
    <row r="11" spans="1:19" x14ac:dyDescent="0.25">
      <c r="A11" s="17"/>
      <c r="B11" s="19">
        <v>5001551</v>
      </c>
      <c r="C11" s="19" t="s">
        <v>1066</v>
      </c>
      <c r="D11" s="68">
        <v>3000001</v>
      </c>
      <c r="E11" s="19" t="s">
        <v>276</v>
      </c>
      <c r="F11" s="69">
        <v>6</v>
      </c>
      <c r="G11" s="19" t="s">
        <v>636</v>
      </c>
      <c r="H11" s="20">
        <v>16.061502999999998</v>
      </c>
      <c r="I11" s="21">
        <v>15.775808999999997</v>
      </c>
      <c r="J11" s="21">
        <f t="shared" si="0"/>
        <v>7.8829354896285189</v>
      </c>
      <c r="K11" s="21">
        <v>5.7155305596285189</v>
      </c>
      <c r="L11" s="21">
        <v>1.0940151400000002</v>
      </c>
      <c r="M11" s="21">
        <v>1.0733897900000002</v>
      </c>
      <c r="N11" s="22">
        <f t="shared" si="1"/>
        <v>0.36229714492794124</v>
      </c>
      <c r="O11" s="22">
        <f t="shared" si="2"/>
        <v>0.43164478599027917</v>
      </c>
      <c r="P11" s="23">
        <f t="shared" si="3"/>
        <v>0.49968502341962434</v>
      </c>
      <c r="Q11" s="70">
        <v>261284.9</v>
      </c>
      <c r="R11" s="21">
        <v>287963.891</v>
      </c>
      <c r="S11" s="23">
        <f t="shared" si="4"/>
        <v>1.1021068994036778</v>
      </c>
    </row>
    <row r="12" spans="1:19" x14ac:dyDescent="0.25">
      <c r="A12" s="17"/>
      <c r="B12" s="19">
        <v>5001552</v>
      </c>
      <c r="C12" s="19" t="s">
        <v>1067</v>
      </c>
      <c r="D12" s="68">
        <v>3000001</v>
      </c>
      <c r="E12" s="19" t="s">
        <v>276</v>
      </c>
      <c r="F12" s="69">
        <v>3</v>
      </c>
      <c r="G12" s="19" t="s">
        <v>1080</v>
      </c>
      <c r="H12" s="20">
        <v>2.662004</v>
      </c>
      <c r="I12" s="21">
        <v>2.7104659999999998</v>
      </c>
      <c r="J12" s="21">
        <f t="shared" si="0"/>
        <v>1.4791956863505757</v>
      </c>
      <c r="K12" s="21">
        <v>1.3191027763505758</v>
      </c>
      <c r="L12" s="21">
        <v>7.4679029999999993E-2</v>
      </c>
      <c r="M12" s="21">
        <v>8.5413879999999998E-2</v>
      </c>
      <c r="N12" s="22">
        <f t="shared" si="1"/>
        <v>0.48667010630296631</v>
      </c>
      <c r="O12" s="22">
        <f t="shared" si="2"/>
        <v>0.51422220620017955</v>
      </c>
      <c r="P12" s="23">
        <f t="shared" si="3"/>
        <v>0.5457348243256237</v>
      </c>
      <c r="Q12" s="70">
        <v>2170</v>
      </c>
      <c r="R12" s="21">
        <v>2246</v>
      </c>
      <c r="S12" s="23">
        <f t="shared" si="4"/>
        <v>1.0350230414746544</v>
      </c>
    </row>
    <row r="13" spans="1:19" x14ac:dyDescent="0.25">
      <c r="A13" s="17"/>
      <c r="B13" s="19">
        <v>5001553</v>
      </c>
      <c r="C13" s="19" t="s">
        <v>1068</v>
      </c>
      <c r="D13" s="68">
        <v>3000001</v>
      </c>
      <c r="E13" s="19" t="s">
        <v>276</v>
      </c>
      <c r="F13" s="69">
        <v>152</v>
      </c>
      <c r="G13" s="19" t="s">
        <v>1082</v>
      </c>
      <c r="H13" s="20">
        <v>21.479072999999993</v>
      </c>
      <c r="I13" s="21">
        <v>22.845929999999999</v>
      </c>
      <c r="J13" s="21">
        <f t="shared" si="0"/>
        <v>13.740856558223241</v>
      </c>
      <c r="K13" s="21">
        <v>10.669795608223239</v>
      </c>
      <c r="L13" s="21">
        <v>1.4431029800000001</v>
      </c>
      <c r="M13" s="21">
        <v>1.6279579700000002</v>
      </c>
      <c r="N13" s="22">
        <f t="shared" si="1"/>
        <v>0.46703266657226211</v>
      </c>
      <c r="O13" s="22">
        <f t="shared" si="2"/>
        <v>0.5301994091824338</v>
      </c>
      <c r="P13" s="23">
        <f t="shared" si="3"/>
        <v>0.60145752693032162</v>
      </c>
      <c r="Q13" s="70">
        <v>1396805</v>
      </c>
      <c r="R13" s="21">
        <v>838360.88</v>
      </c>
      <c r="S13" s="23">
        <f t="shared" si="4"/>
        <v>0.60019893972315397</v>
      </c>
    </row>
    <row r="14" spans="1:19" ht="38.25" x14ac:dyDescent="0.25">
      <c r="A14" s="17"/>
      <c r="B14" s="19">
        <v>5003195</v>
      </c>
      <c r="C14" s="19" t="s">
        <v>1069</v>
      </c>
      <c r="D14" s="68">
        <v>3000402</v>
      </c>
      <c r="E14" s="19" t="s">
        <v>1058</v>
      </c>
      <c r="F14" s="69">
        <v>3</v>
      </c>
      <c r="G14" s="19" t="s">
        <v>1080</v>
      </c>
      <c r="H14" s="20">
        <v>29.904519999999998</v>
      </c>
      <c r="I14" s="21">
        <v>37.386384</v>
      </c>
      <c r="J14" s="21">
        <f t="shared" si="0"/>
        <v>23.534734327864118</v>
      </c>
      <c r="K14" s="21">
        <v>20.681386827864117</v>
      </c>
      <c r="L14" s="21">
        <v>1.3319588299999998</v>
      </c>
      <c r="M14" s="21">
        <v>1.5213886700000001</v>
      </c>
      <c r="N14" s="22">
        <f t="shared" si="1"/>
        <v>0.55317965032039784</v>
      </c>
      <c r="O14" s="22">
        <f t="shared" si="2"/>
        <v>0.58880649323732726</v>
      </c>
      <c r="P14" s="23">
        <f t="shared" si="3"/>
        <v>0.62950014978351798</v>
      </c>
      <c r="Q14" s="70">
        <v>44230.584999999999</v>
      </c>
      <c r="R14" s="21">
        <v>37433.762000000002</v>
      </c>
      <c r="S14" s="23">
        <f t="shared" si="4"/>
        <v>0.8463320573309171</v>
      </c>
    </row>
    <row r="15" spans="1:19" ht="38.25" x14ac:dyDescent="0.25">
      <c r="A15" s="17"/>
      <c r="B15" s="19">
        <v>5003196</v>
      </c>
      <c r="C15" s="19" t="s">
        <v>1070</v>
      </c>
      <c r="D15" s="68">
        <v>3000402</v>
      </c>
      <c r="E15" s="19" t="s">
        <v>1058</v>
      </c>
      <c r="F15" s="69">
        <v>3</v>
      </c>
      <c r="G15" s="19" t="s">
        <v>1080</v>
      </c>
      <c r="H15" s="20">
        <v>5.9558689999999999</v>
      </c>
      <c r="I15" s="21">
        <v>6.0610329999999992</v>
      </c>
      <c r="J15" s="21">
        <f t="shared" si="0"/>
        <v>2.8818698481803295</v>
      </c>
      <c r="K15" s="21">
        <v>2.1654484681803297</v>
      </c>
      <c r="L15" s="21">
        <v>0.36945784000000004</v>
      </c>
      <c r="M15" s="21">
        <v>0.34696354000000007</v>
      </c>
      <c r="N15" s="22">
        <f t="shared" si="1"/>
        <v>0.35727382909486383</v>
      </c>
      <c r="O15" s="22">
        <f t="shared" si="2"/>
        <v>0.41823007863186523</v>
      </c>
      <c r="P15" s="23">
        <f t="shared" si="3"/>
        <v>0.47547503011125825</v>
      </c>
      <c r="Q15" s="70">
        <v>25922</v>
      </c>
      <c r="R15" s="21">
        <v>19164.001</v>
      </c>
      <c r="S15" s="23">
        <f t="shared" si="4"/>
        <v>0.7392948460766916</v>
      </c>
    </row>
    <row r="16" spans="1:19" ht="51" x14ac:dyDescent="0.25">
      <c r="A16" s="17"/>
      <c r="B16" s="19">
        <v>5003197</v>
      </c>
      <c r="C16" s="19" t="s">
        <v>1071</v>
      </c>
      <c r="D16" s="68">
        <v>3000403</v>
      </c>
      <c r="E16" s="19" t="s">
        <v>1059</v>
      </c>
      <c r="F16" s="69">
        <v>240</v>
      </c>
      <c r="G16" s="19" t="s">
        <v>1083</v>
      </c>
      <c r="H16" s="20">
        <v>6.5882829999999997</v>
      </c>
      <c r="I16" s="21">
        <v>9.115043</v>
      </c>
      <c r="J16" s="21">
        <f t="shared" si="0"/>
        <v>3.4199885190439208</v>
      </c>
      <c r="K16" s="21">
        <v>2.1057433690439211</v>
      </c>
      <c r="L16" s="21">
        <v>0.74428153999999991</v>
      </c>
      <c r="M16" s="21">
        <v>0.56996360999999995</v>
      </c>
      <c r="N16" s="22">
        <f t="shared" si="1"/>
        <v>0.23101847890831903</v>
      </c>
      <c r="O16" s="22">
        <f t="shared" si="2"/>
        <v>0.31267267845515606</v>
      </c>
      <c r="P16" s="23">
        <f t="shared" si="3"/>
        <v>0.37520267529664103</v>
      </c>
      <c r="Q16" s="70">
        <v>4083</v>
      </c>
      <c r="R16" s="21">
        <v>2768.2159999999999</v>
      </c>
      <c r="S16" s="23">
        <f t="shared" si="4"/>
        <v>0.67798579475875576</v>
      </c>
    </row>
    <row r="17" spans="1:19" ht="38.25" x14ac:dyDescent="0.25">
      <c r="A17" s="17"/>
      <c r="B17" s="19">
        <v>5003198</v>
      </c>
      <c r="C17" s="19" t="s">
        <v>1072</v>
      </c>
      <c r="D17" s="68">
        <v>3000403</v>
      </c>
      <c r="E17" s="19" t="s">
        <v>1059</v>
      </c>
      <c r="F17" s="69">
        <v>240</v>
      </c>
      <c r="G17" s="19" t="s">
        <v>1083</v>
      </c>
      <c r="H17" s="20">
        <v>4.588089000000001</v>
      </c>
      <c r="I17" s="21">
        <v>5.0965849999999993</v>
      </c>
      <c r="J17" s="21">
        <f t="shared" si="0"/>
        <v>1.5096370733871169</v>
      </c>
      <c r="K17" s="21">
        <v>0.99369706338711694</v>
      </c>
      <c r="L17" s="21">
        <v>0.22370544000000006</v>
      </c>
      <c r="M17" s="21">
        <v>0.29223457000000008</v>
      </c>
      <c r="N17" s="22">
        <f t="shared" si="1"/>
        <v>0.19497311697678291</v>
      </c>
      <c r="O17" s="22">
        <f t="shared" si="2"/>
        <v>0.23886631997447647</v>
      </c>
      <c r="P17" s="23">
        <f t="shared" si="3"/>
        <v>0.29620561089182601</v>
      </c>
      <c r="Q17" s="70">
        <v>7151</v>
      </c>
      <c r="R17" s="21">
        <v>5880.01</v>
      </c>
      <c r="S17" s="23">
        <f t="shared" si="4"/>
        <v>0.82226401901831914</v>
      </c>
    </row>
    <row r="18" spans="1:19" ht="51" x14ac:dyDescent="0.25">
      <c r="A18" s="17"/>
      <c r="B18" s="19">
        <v>5003199</v>
      </c>
      <c r="C18" s="19" t="s">
        <v>1073</v>
      </c>
      <c r="D18" s="68">
        <v>3000403</v>
      </c>
      <c r="E18" s="19" t="s">
        <v>1059</v>
      </c>
      <c r="F18" s="69">
        <v>66</v>
      </c>
      <c r="G18" s="19" t="s">
        <v>575</v>
      </c>
      <c r="H18" s="20">
        <v>58.375134999999993</v>
      </c>
      <c r="I18" s="21">
        <v>122.46600099999996</v>
      </c>
      <c r="J18" s="21">
        <f t="shared" si="0"/>
        <v>20.580869603871658</v>
      </c>
      <c r="K18" s="21">
        <v>14.817007513871658</v>
      </c>
      <c r="L18" s="21">
        <v>3.1138768099999998</v>
      </c>
      <c r="M18" s="21">
        <v>2.6499852800000006</v>
      </c>
      <c r="N18" s="22">
        <f t="shared" si="1"/>
        <v>0.12098874293994186</v>
      </c>
      <c r="O18" s="22">
        <f t="shared" si="2"/>
        <v>0.14641520240276046</v>
      </c>
      <c r="P18" s="23">
        <f t="shared" si="3"/>
        <v>0.16805374092252481</v>
      </c>
      <c r="Q18" s="70">
        <v>1835.0729999999999</v>
      </c>
      <c r="R18" s="21">
        <v>997.67100000000005</v>
      </c>
      <c r="S18" s="23">
        <f t="shared" si="4"/>
        <v>0.54366829003532835</v>
      </c>
    </row>
    <row r="19" spans="1:19" ht="51" x14ac:dyDescent="0.25">
      <c r="A19" s="17"/>
      <c r="B19" s="19">
        <v>5003200</v>
      </c>
      <c r="C19" s="19" t="s">
        <v>1074</v>
      </c>
      <c r="D19" s="68">
        <v>3000404</v>
      </c>
      <c r="E19" s="19" t="s">
        <v>1060</v>
      </c>
      <c r="F19" s="69">
        <v>27</v>
      </c>
      <c r="G19" s="19" t="s">
        <v>1084</v>
      </c>
      <c r="H19" s="20">
        <v>4.2533219999999998</v>
      </c>
      <c r="I19" s="21">
        <v>5.5395899999999996</v>
      </c>
      <c r="J19" s="21">
        <f t="shared" si="0"/>
        <v>1.315203853942285</v>
      </c>
      <c r="K19" s="21">
        <v>0.92252505394228501</v>
      </c>
      <c r="L19" s="21">
        <v>0.14728897000000002</v>
      </c>
      <c r="M19" s="21">
        <v>0.24538982999999998</v>
      </c>
      <c r="N19" s="22">
        <f t="shared" si="1"/>
        <v>0.16653309251086906</v>
      </c>
      <c r="O19" s="22">
        <f t="shared" si="2"/>
        <v>0.19312151692495025</v>
      </c>
      <c r="P19" s="23">
        <f t="shared" si="3"/>
        <v>0.23741898839847084</v>
      </c>
      <c r="Q19" s="70">
        <v>249.5</v>
      </c>
      <c r="R19" s="21">
        <v>160.58600000000001</v>
      </c>
      <c r="S19" s="23">
        <f t="shared" si="4"/>
        <v>0.6436312625250501</v>
      </c>
    </row>
    <row r="20" spans="1:19" ht="38.25" x14ac:dyDescent="0.25">
      <c r="A20" s="17"/>
      <c r="B20" s="19">
        <v>5003201</v>
      </c>
      <c r="C20" s="19" t="s">
        <v>1075</v>
      </c>
      <c r="D20" s="68">
        <v>3000405</v>
      </c>
      <c r="E20" s="19" t="s">
        <v>1061</v>
      </c>
      <c r="F20" s="69">
        <v>7</v>
      </c>
      <c r="G20" s="19" t="s">
        <v>1085</v>
      </c>
      <c r="H20" s="20">
        <v>26.083455999999995</v>
      </c>
      <c r="I20" s="21">
        <v>33.326160999999999</v>
      </c>
      <c r="J20" s="21">
        <f t="shared" si="0"/>
        <v>13.312455941443929</v>
      </c>
      <c r="K20" s="21">
        <v>8.982897141443928</v>
      </c>
      <c r="L20" s="21">
        <v>2.4631142100000005</v>
      </c>
      <c r="M20" s="21">
        <v>1.8664445899999997</v>
      </c>
      <c r="N20" s="22">
        <f t="shared" si="1"/>
        <v>0.26954491222208066</v>
      </c>
      <c r="O20" s="22">
        <f t="shared" si="2"/>
        <v>0.34345424159248134</v>
      </c>
      <c r="P20" s="23">
        <f t="shared" si="3"/>
        <v>0.39945962997189893</v>
      </c>
      <c r="Q20" s="70">
        <v>1203.7449999999999</v>
      </c>
      <c r="R20" s="21">
        <v>668.44399999999996</v>
      </c>
      <c r="S20" s="23">
        <f t="shared" si="4"/>
        <v>0.55530365650532298</v>
      </c>
    </row>
    <row r="21" spans="1:19" ht="38.25" x14ac:dyDescent="0.25">
      <c r="A21" s="17"/>
      <c r="B21" s="19">
        <v>5003202</v>
      </c>
      <c r="C21" s="19" t="s">
        <v>1076</v>
      </c>
      <c r="D21" s="68">
        <v>3000405</v>
      </c>
      <c r="E21" s="19" t="s">
        <v>1061</v>
      </c>
      <c r="F21" s="69">
        <v>542</v>
      </c>
      <c r="G21" s="19" t="s">
        <v>1086</v>
      </c>
      <c r="H21" s="20">
        <v>42.579074000000006</v>
      </c>
      <c r="I21" s="21">
        <v>45.315469999999998</v>
      </c>
      <c r="J21" s="21">
        <f t="shared" si="0"/>
        <v>14.570521391431676</v>
      </c>
      <c r="K21" s="21">
        <v>9.5106810514316749</v>
      </c>
      <c r="L21" s="21">
        <v>1.84818587</v>
      </c>
      <c r="M21" s="21">
        <v>3.21165447</v>
      </c>
      <c r="N21" s="22">
        <f t="shared" si="1"/>
        <v>0.20987713580884576</v>
      </c>
      <c r="O21" s="22">
        <f t="shared" si="2"/>
        <v>0.25066201280559763</v>
      </c>
      <c r="P21" s="23">
        <f t="shared" si="3"/>
        <v>0.32153525918260756</v>
      </c>
      <c r="Q21" s="70">
        <v>404.65499999999997</v>
      </c>
      <c r="R21" s="21">
        <v>196.73</v>
      </c>
      <c r="S21" s="23">
        <f t="shared" si="4"/>
        <v>0.48616722887397906</v>
      </c>
    </row>
    <row r="22" spans="1:19" ht="38.25" x14ac:dyDescent="0.25">
      <c r="A22" s="17"/>
      <c r="B22" s="19">
        <v>5003203</v>
      </c>
      <c r="C22" s="19" t="s">
        <v>1077</v>
      </c>
      <c r="D22" s="68">
        <v>3000405</v>
      </c>
      <c r="E22" s="19" t="s">
        <v>1061</v>
      </c>
      <c r="F22" s="69">
        <v>543</v>
      </c>
      <c r="G22" s="19" t="s">
        <v>1087</v>
      </c>
      <c r="H22" s="20">
        <v>22.881415999999998</v>
      </c>
      <c r="I22" s="21">
        <v>19.558941000000001</v>
      </c>
      <c r="J22" s="21">
        <f t="shared" si="0"/>
        <v>7.9365750139785503</v>
      </c>
      <c r="K22" s="21">
        <v>5.8228678539785506</v>
      </c>
      <c r="L22" s="21">
        <v>0.99579305999999979</v>
      </c>
      <c r="M22" s="21">
        <v>1.1179141000000001</v>
      </c>
      <c r="N22" s="22">
        <f t="shared" si="1"/>
        <v>0.2977087488519215</v>
      </c>
      <c r="O22" s="22">
        <f t="shared" si="2"/>
        <v>0.34862117095084799</v>
      </c>
      <c r="P22" s="23">
        <f t="shared" si="3"/>
        <v>0.40577733804598881</v>
      </c>
      <c r="Q22" s="70">
        <v>130.005</v>
      </c>
      <c r="R22" s="21">
        <v>63.188999999999993</v>
      </c>
      <c r="S22" s="23">
        <f t="shared" si="4"/>
        <v>0.4860505365178262</v>
      </c>
    </row>
    <row r="23" spans="1:19" ht="25.5" x14ac:dyDescent="0.25">
      <c r="A23" s="17"/>
      <c r="B23" s="19">
        <v>5003204</v>
      </c>
      <c r="C23" s="19" t="s">
        <v>1078</v>
      </c>
      <c r="D23" s="68">
        <v>3000406</v>
      </c>
      <c r="E23" s="19" t="s">
        <v>1062</v>
      </c>
      <c r="F23" s="69">
        <v>544</v>
      </c>
      <c r="G23" s="19" t="s">
        <v>1088</v>
      </c>
      <c r="H23" s="20">
        <v>15.982548999999999</v>
      </c>
      <c r="I23" s="21">
        <v>26.129573999999998</v>
      </c>
      <c r="J23" s="21">
        <f t="shared" si="0"/>
        <v>11.017457504745213</v>
      </c>
      <c r="K23" s="21">
        <v>7.9250409547452136</v>
      </c>
      <c r="L23" s="21">
        <v>0.88366739000000016</v>
      </c>
      <c r="M23" s="21">
        <v>2.2087491600000004</v>
      </c>
      <c r="N23" s="22">
        <f t="shared" si="1"/>
        <v>0.30329774816631966</v>
      </c>
      <c r="O23" s="22">
        <f t="shared" si="2"/>
        <v>0.33711641623951516</v>
      </c>
      <c r="P23" s="23">
        <f t="shared" si="3"/>
        <v>0.42164703889719801</v>
      </c>
      <c r="Q23" s="70">
        <v>99.56</v>
      </c>
      <c r="R23" s="21">
        <v>30.347999999999999</v>
      </c>
      <c r="S23" s="23">
        <f t="shared" si="4"/>
        <v>0.30482121333869022</v>
      </c>
    </row>
    <row r="24" spans="1:19" ht="63.75" x14ac:dyDescent="0.25">
      <c r="A24" s="17"/>
      <c r="B24" s="19">
        <v>5003205</v>
      </c>
      <c r="C24" s="19" t="s">
        <v>1079</v>
      </c>
      <c r="D24" s="68">
        <v>3000406</v>
      </c>
      <c r="E24" s="19" t="s">
        <v>1062</v>
      </c>
      <c r="F24" s="69">
        <v>86</v>
      </c>
      <c r="G24" s="19" t="s">
        <v>502</v>
      </c>
      <c r="H24" s="20">
        <v>2.7908130000000009</v>
      </c>
      <c r="I24" s="21">
        <v>2.8232579999999996</v>
      </c>
      <c r="J24" s="21">
        <f t="shared" si="0"/>
        <v>0.69350292021338245</v>
      </c>
      <c r="K24" s="21">
        <v>0.43581450021338242</v>
      </c>
      <c r="L24" s="21">
        <v>0.15618509</v>
      </c>
      <c r="M24" s="21">
        <v>0.10150333</v>
      </c>
      <c r="N24" s="22">
        <f t="shared" si="1"/>
        <v>0.15436580723879378</v>
      </c>
      <c r="O24" s="22">
        <f t="shared" si="2"/>
        <v>0.20968667766579693</v>
      </c>
      <c r="P24" s="23">
        <f t="shared" si="3"/>
        <v>0.24563922964652277</v>
      </c>
      <c r="Q24" s="70">
        <v>1681</v>
      </c>
      <c r="R24" s="21">
        <v>913.74700000000007</v>
      </c>
      <c r="S24" s="23">
        <f t="shared" si="4"/>
        <v>0.54357346817370622</v>
      </c>
    </row>
    <row r="25" spans="1:19" ht="15.75" thickBot="1" x14ac:dyDescent="0.3">
      <c r="A25" s="41" t="s">
        <v>294</v>
      </c>
      <c r="B25" s="43"/>
      <c r="C25" s="43"/>
      <c r="D25" s="65"/>
      <c r="E25" s="43"/>
      <c r="F25" s="66"/>
      <c r="G25" s="43"/>
      <c r="H25" s="44">
        <f ca="1">OFFSET(H25,-MATCH("PROYECTOS",$A$8:$A$25,0)-1,0)-(OFFSET(H25,-MATCH("PROYECTOS",$A$8:$A$25,0),0))</f>
        <v>470.19594499999948</v>
      </c>
      <c r="I25" s="44">
        <f t="shared" ref="I25:M25" ca="1" si="5">OFFSET(I25,-MATCH("PROYECTOS",$A$8:$A$25,0)-1,0)-(OFFSET(I25,-MATCH("PROYECTOS",$A$8:$A$25,0),0))</f>
        <v>794.79858300000024</v>
      </c>
      <c r="J25" s="44">
        <f t="shared" ca="1" si="5"/>
        <v>277.28126392447234</v>
      </c>
      <c r="K25" s="44">
        <f t="shared" ca="1" si="5"/>
        <v>207.68288844447193</v>
      </c>
      <c r="L25" s="44">
        <f t="shared" ca="1" si="5"/>
        <v>33.523900199999986</v>
      </c>
      <c r="M25" s="44">
        <f t="shared" ca="1" si="5"/>
        <v>36.074475279999945</v>
      </c>
      <c r="N25" s="46">
        <f t="shared" ca="1" si="1"/>
        <v>0.26130253989704444</v>
      </c>
      <c r="O25" s="46">
        <f t="shared" ca="1" si="2"/>
        <v>0.30348165409911387</v>
      </c>
      <c r="P25" s="47">
        <f t="shared" ca="1" si="3"/>
        <v>0.34886985187852532</v>
      </c>
      <c r="Q25" s="67"/>
      <c r="R25" s="45"/>
      <c r="S2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50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1091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44.999913999999997</v>
      </c>
      <c r="E6" s="14">
        <v>50.513232999999993</v>
      </c>
      <c r="F6" s="14">
        <v>45.244182450016474</v>
      </c>
      <c r="G6" s="14">
        <v>37.227796260016476</v>
      </c>
      <c r="H6" s="14">
        <v>3.9966509399999999</v>
      </c>
      <c r="I6" s="14">
        <v>4.019735250000001</v>
      </c>
      <c r="J6" s="15">
        <v>0.73699096353655447</v>
      </c>
      <c r="K6" s="15">
        <v>0.81611183350739958</v>
      </c>
      <c r="L6" s="16">
        <v>0.89568969877688265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44.999913999999997</v>
      </c>
      <c r="E7" s="38">
        <f ca="1">SUM(E8:OFFSET(E6,MATCH("GOBIERNOS REGIONALES",$A$8:$A$50,0),0))</f>
        <v>50.513232999999978</v>
      </c>
      <c r="F7" s="38">
        <f ca="1">SUM(F8:OFFSET(F6,MATCH("GOBIERNOS REGIONALES",$A$8:$A$50,0),0))</f>
        <v>45.244182450016481</v>
      </c>
      <c r="G7" s="38">
        <f ca="1">SUM(G8:OFFSET(G6,MATCH("GOBIERNOS REGIONALES",$A$8:$A$50,0),0))</f>
        <v>37.227796260016476</v>
      </c>
      <c r="H7" s="38">
        <f ca="1">SUM(H8:OFFSET(H6,MATCH("GOBIERNOS REGIONALES",$A$8:$A$50,0),0))</f>
        <v>3.9966509400000003</v>
      </c>
      <c r="I7" s="38">
        <f ca="1">SUM(I8:OFFSET(I6,MATCH("GOBIERNOS REGIONALES",$A$8:$A$50,0),0))</f>
        <v>4.019735250000001</v>
      </c>
      <c r="J7" s="39">
        <f ca="1">IFERROR(G7/E7,0)</f>
        <v>0.73699096353655469</v>
      </c>
      <c r="K7" s="39">
        <f ca="1">IFERROR(SUM(G7,H7)/E7,0)</f>
        <v>0.8161118335073998</v>
      </c>
      <c r="L7" s="40">
        <f ca="1">IFERROR(SUM(G7,H7,I7)/E7,0)</f>
        <v>0.89568969877688287</v>
      </c>
      <c r="M7" s="4"/>
    </row>
    <row r="8" spans="1:13" x14ac:dyDescent="0.25">
      <c r="A8" s="17"/>
      <c r="B8" s="18">
        <v>4</v>
      </c>
      <c r="C8" s="19" t="s">
        <v>103</v>
      </c>
      <c r="D8" s="20">
        <v>44.999913999999997</v>
      </c>
      <c r="E8" s="21">
        <v>50.513232999999978</v>
      </c>
      <c r="F8" s="21">
        <f t="shared" ref="F8:F10" si="0">SUM(G8,H8,I8)</f>
        <v>45.244182450016481</v>
      </c>
      <c r="G8" s="21">
        <v>37.227796260016476</v>
      </c>
      <c r="H8" s="21">
        <v>3.9966509400000003</v>
      </c>
      <c r="I8" s="21">
        <v>4.019735250000001</v>
      </c>
      <c r="J8" s="22">
        <f t="shared" ref="J8:J10" si="1">IFERROR(G8/E8,0)</f>
        <v>0.73699096353655469</v>
      </c>
      <c r="K8" s="22">
        <f t="shared" ref="K8:K10" si="2">IFERROR(SUM(G8,H8)/E8,0)</f>
        <v>0.8161118335073998</v>
      </c>
      <c r="L8" s="23">
        <f t="shared" ref="L8:L10" si="3">IFERROR(SUM(G8,H8,I8)/E8,0)</f>
        <v>0.89568969877688287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16</v>
      </c>
      <c r="B1" s="51" t="s">
        <v>358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360</v>
      </c>
      <c r="N2" s="72" t="s">
        <v>398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508.64130799999992</v>
      </c>
      <c r="E6" s="14">
        <f ca="1">SUM(E7:OFFSET(E7,50,0))</f>
        <v>608.06776499999989</v>
      </c>
      <c r="F6" s="14">
        <f ca="1">SUM(F7:OFFSET(F7,50,0))</f>
        <v>501.61592542783274</v>
      </c>
      <c r="G6" s="14">
        <f ca="1">SUM(G7:OFFSET(G7,50,0))</f>
        <v>405.82599583783281</v>
      </c>
      <c r="H6" s="14">
        <f ca="1">SUM(H7:OFFSET(H7,50,0))</f>
        <v>48.344240389999996</v>
      </c>
      <c r="I6" s="14">
        <f ca="1">SUM(I7:OFFSET(I7,50,0))</f>
        <v>47.445689200000011</v>
      </c>
      <c r="J6" s="15">
        <f ca="1">IFERROR(G6/E6,0)</f>
        <v>0.6674025810886931</v>
      </c>
      <c r="K6" s="15">
        <f ca="1">IFERROR(SUM(G6,H6)/E6,0)</f>
        <v>0.74690727311919403</v>
      </c>
      <c r="L6" s="16">
        <f ca="1">IFERROR(SUM(G6,H6,I6)/E6,0)</f>
        <v>0.82493424960264561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3.8778999999999972</v>
      </c>
      <c r="E7" s="21">
        <v>4.6524140000000003</v>
      </c>
      <c r="F7" s="21">
        <f t="shared" ref="F7:F31" si="0">SUM(G7,H7,I7)</f>
        <v>3.4747303230093407</v>
      </c>
      <c r="G7" s="21">
        <v>2.7504629630093405</v>
      </c>
      <c r="H7" s="21">
        <v>0.49559925999999999</v>
      </c>
      <c r="I7" s="21">
        <v>0.2286681000000001</v>
      </c>
      <c r="J7" s="22">
        <f t="shared" ref="J7:J31" si="1">IFERROR(G7/E7,0)</f>
        <v>0.59119050089036362</v>
      </c>
      <c r="K7" s="22">
        <f t="shared" ref="K7:K31" si="2">IFERROR(SUM(G7,H7)/E7,0)</f>
        <v>0.69771568545046514</v>
      </c>
      <c r="L7" s="23">
        <f t="shared" ref="L7:L31" si="3">IFERROR(SUM(G7,H7,I7)/E7,0)</f>
        <v>0.74686610499610318</v>
      </c>
      <c r="M7" s="4"/>
      <c r="N7" t="s">
        <v>257</v>
      </c>
      <c r="O7" s="5">
        <v>18.257338154143177</v>
      </c>
      <c r="P7" s="71">
        <v>0.91839625009026449</v>
      </c>
    </row>
    <row r="8" spans="1:16" x14ac:dyDescent="0.25">
      <c r="A8" s="17"/>
      <c r="B8" s="55">
        <v>2</v>
      </c>
      <c r="C8" s="19" t="s">
        <v>251</v>
      </c>
      <c r="D8" s="20">
        <v>7.8509690000000019</v>
      </c>
      <c r="E8" s="21">
        <v>12.459405</v>
      </c>
      <c r="F8" s="21">
        <f t="shared" si="0"/>
        <v>10.013021594710409</v>
      </c>
      <c r="G8" s="21">
        <v>7.720823324710409</v>
      </c>
      <c r="H8" s="21">
        <v>0.78406270000000011</v>
      </c>
      <c r="I8" s="21">
        <v>1.5081355700000003</v>
      </c>
      <c r="J8" s="22">
        <f t="shared" si="1"/>
        <v>0.61967833333216227</v>
      </c>
      <c r="K8" s="22">
        <f t="shared" si="2"/>
        <v>0.68260771880442195</v>
      </c>
      <c r="L8" s="23">
        <f t="shared" si="3"/>
        <v>0.80365166672970412</v>
      </c>
      <c r="M8" s="4"/>
      <c r="N8" t="s">
        <v>256</v>
      </c>
      <c r="O8" s="5">
        <v>25.819750079235089</v>
      </c>
      <c r="P8" s="71">
        <v>0.9129892355771615</v>
      </c>
    </row>
    <row r="9" spans="1:16" x14ac:dyDescent="0.25">
      <c r="A9" s="17"/>
      <c r="B9" s="55">
        <v>3</v>
      </c>
      <c r="C9" s="19" t="s">
        <v>252</v>
      </c>
      <c r="D9" s="20">
        <v>4.1748599999999971</v>
      </c>
      <c r="E9" s="21">
        <v>7.0668339999999983</v>
      </c>
      <c r="F9" s="21">
        <f t="shared" si="0"/>
        <v>5.952931676176707</v>
      </c>
      <c r="G9" s="21">
        <v>5.1290475561767073</v>
      </c>
      <c r="H9" s="21">
        <v>0.40613130000000008</v>
      </c>
      <c r="I9" s="21">
        <v>0.41775282000000002</v>
      </c>
      <c r="J9" s="22">
        <f t="shared" si="1"/>
        <v>0.72579143024679915</v>
      </c>
      <c r="K9" s="22">
        <f t="shared" si="2"/>
        <v>0.78326147977675842</v>
      </c>
      <c r="L9" s="23">
        <f t="shared" si="3"/>
        <v>0.84237604508280628</v>
      </c>
      <c r="M9" s="4"/>
      <c r="N9" t="s">
        <v>260</v>
      </c>
      <c r="O9" s="5">
        <v>19.012594774476241</v>
      </c>
      <c r="P9" s="71">
        <v>0.90191518033333506</v>
      </c>
    </row>
    <row r="10" spans="1:16" x14ac:dyDescent="0.25">
      <c r="A10" s="17"/>
      <c r="B10" s="55">
        <v>4</v>
      </c>
      <c r="C10" s="19" t="s">
        <v>253</v>
      </c>
      <c r="D10" s="20">
        <v>16.461845999999998</v>
      </c>
      <c r="E10" s="21">
        <v>20.551289000000004</v>
      </c>
      <c r="F10" s="21">
        <f t="shared" si="0"/>
        <v>18.462188715843183</v>
      </c>
      <c r="G10" s="21">
        <v>13.514551055843185</v>
      </c>
      <c r="H10" s="21">
        <v>3.71165498</v>
      </c>
      <c r="I10" s="21">
        <v>1.2359826799999996</v>
      </c>
      <c r="J10" s="22">
        <f t="shared" si="1"/>
        <v>0.65760113907420514</v>
      </c>
      <c r="K10" s="22">
        <f t="shared" si="2"/>
        <v>0.83820562475877691</v>
      </c>
      <c r="L10" s="23">
        <f t="shared" si="3"/>
        <v>0.89834699496674786</v>
      </c>
      <c r="M10" s="4"/>
      <c r="N10" t="s">
        <v>265</v>
      </c>
      <c r="O10" s="5">
        <v>16.23887480405886</v>
      </c>
      <c r="P10" s="71">
        <v>0.89859891329833497</v>
      </c>
    </row>
    <row r="11" spans="1:16" x14ac:dyDescent="0.25">
      <c r="A11" s="17"/>
      <c r="B11" s="55">
        <v>5</v>
      </c>
      <c r="C11" s="19" t="s">
        <v>254</v>
      </c>
      <c r="D11" s="20">
        <v>8.0840950000000014</v>
      </c>
      <c r="E11" s="21">
        <v>20.281808999999992</v>
      </c>
      <c r="F11" s="21">
        <f t="shared" si="0"/>
        <v>15.92367369414108</v>
      </c>
      <c r="G11" s="21">
        <v>12.955644904141081</v>
      </c>
      <c r="H11" s="21">
        <v>1.7253710900000003</v>
      </c>
      <c r="I11" s="21">
        <v>1.2426576999999996</v>
      </c>
      <c r="J11" s="22">
        <f t="shared" si="1"/>
        <v>0.63878152605327698</v>
      </c>
      <c r="K11" s="22">
        <f t="shared" si="2"/>
        <v>0.72385140764026945</v>
      </c>
      <c r="L11" s="23">
        <f t="shared" si="3"/>
        <v>0.78512097683895388</v>
      </c>
      <c r="M11" s="4"/>
      <c r="N11" t="s">
        <v>253</v>
      </c>
      <c r="O11" s="5">
        <v>18.462188715843183</v>
      </c>
      <c r="P11" s="71">
        <v>0.89834699496674786</v>
      </c>
    </row>
    <row r="12" spans="1:16" x14ac:dyDescent="0.25">
      <c r="A12" s="17"/>
      <c r="B12" s="55">
        <v>6</v>
      </c>
      <c r="C12" s="19" t="s">
        <v>255</v>
      </c>
      <c r="D12" s="20">
        <v>15.534991999999995</v>
      </c>
      <c r="E12" s="21">
        <v>21.291584999999998</v>
      </c>
      <c r="F12" s="21">
        <f t="shared" si="0"/>
        <v>17.93124324627167</v>
      </c>
      <c r="G12" s="21">
        <v>14.46548379627167</v>
      </c>
      <c r="H12" s="21">
        <v>1.4423690800000004</v>
      </c>
      <c r="I12" s="21">
        <v>2.02339037</v>
      </c>
      <c r="J12" s="22">
        <f t="shared" si="1"/>
        <v>0.67939910515218438</v>
      </c>
      <c r="K12" s="22">
        <f t="shared" si="2"/>
        <v>0.74714272686940275</v>
      </c>
      <c r="L12" s="23">
        <f t="shared" si="3"/>
        <v>0.84217512441049702</v>
      </c>
      <c r="M12" s="4"/>
      <c r="N12" t="s">
        <v>273</v>
      </c>
      <c r="O12" s="5">
        <v>6.0716770239022742</v>
      </c>
      <c r="P12" s="71">
        <v>0.89619166531398409</v>
      </c>
    </row>
    <row r="13" spans="1:16" x14ac:dyDescent="0.25">
      <c r="A13" s="17"/>
      <c r="B13" s="55">
        <v>7</v>
      </c>
      <c r="C13" s="19" t="s">
        <v>256</v>
      </c>
      <c r="D13" s="20">
        <v>23.147255000000005</v>
      </c>
      <c r="E13" s="21">
        <v>28.28045400000001</v>
      </c>
      <c r="F13" s="21">
        <f t="shared" si="0"/>
        <v>25.819750079235089</v>
      </c>
      <c r="G13" s="21">
        <v>22.441005659235088</v>
      </c>
      <c r="H13" s="21">
        <v>2.5666863900000001</v>
      </c>
      <c r="I13" s="21">
        <v>0.81205802999999999</v>
      </c>
      <c r="J13" s="22">
        <f t="shared" si="1"/>
        <v>0.79351645695769524</v>
      </c>
      <c r="K13" s="22">
        <f t="shared" si="2"/>
        <v>0.88427477328458304</v>
      </c>
      <c r="L13" s="23">
        <f t="shared" si="3"/>
        <v>0.9129892355771615</v>
      </c>
      <c r="M13" s="4"/>
      <c r="N13" t="s">
        <v>269</v>
      </c>
      <c r="O13" s="5">
        <v>19.313728060072329</v>
      </c>
      <c r="P13" s="71">
        <v>0.89483178765215432</v>
      </c>
    </row>
    <row r="14" spans="1:16" x14ac:dyDescent="0.25">
      <c r="A14" s="17"/>
      <c r="B14" s="55">
        <v>8</v>
      </c>
      <c r="C14" s="19" t="s">
        <v>257</v>
      </c>
      <c r="D14" s="20">
        <v>10.846263000000002</v>
      </c>
      <c r="E14" s="21">
        <v>19.879587000000008</v>
      </c>
      <c r="F14" s="21">
        <f t="shared" si="0"/>
        <v>18.257338154143177</v>
      </c>
      <c r="G14" s="21">
        <v>14.921759914143179</v>
      </c>
      <c r="H14" s="21">
        <v>2.917032789999999</v>
      </c>
      <c r="I14" s="21">
        <v>0.4185454500000001</v>
      </c>
      <c r="J14" s="22">
        <f t="shared" si="1"/>
        <v>0.75060713857602634</v>
      </c>
      <c r="K14" s="22">
        <f t="shared" si="2"/>
        <v>0.89734221863578811</v>
      </c>
      <c r="L14" s="23">
        <f t="shared" si="3"/>
        <v>0.91839625009026449</v>
      </c>
      <c r="M14" s="4"/>
      <c r="N14" t="s">
        <v>274</v>
      </c>
      <c r="O14" s="5">
        <v>8.6786582409641966</v>
      </c>
      <c r="P14" s="71">
        <v>0.888396943991138</v>
      </c>
    </row>
    <row r="15" spans="1:16" x14ac:dyDescent="0.25">
      <c r="A15" s="17"/>
      <c r="B15" s="55">
        <v>9</v>
      </c>
      <c r="C15" s="19" t="s">
        <v>258</v>
      </c>
      <c r="D15" s="20">
        <v>3.6603930000000018</v>
      </c>
      <c r="E15" s="21">
        <v>9.3002450000000003</v>
      </c>
      <c r="F15" s="21">
        <f t="shared" si="0"/>
        <v>7.6864284892428616</v>
      </c>
      <c r="G15" s="21">
        <v>6.2775938492428622</v>
      </c>
      <c r="H15" s="21">
        <v>0.76922135999999985</v>
      </c>
      <c r="I15" s="21">
        <v>0.63961327999999995</v>
      </c>
      <c r="J15" s="22">
        <f t="shared" si="1"/>
        <v>0.67499230926097775</v>
      </c>
      <c r="K15" s="22">
        <f t="shared" si="2"/>
        <v>0.75770210454056441</v>
      </c>
      <c r="L15" s="23">
        <f t="shared" si="3"/>
        <v>0.82647591426278144</v>
      </c>
      <c r="M15" s="4"/>
      <c r="N15" t="s">
        <v>272</v>
      </c>
      <c r="O15" s="5">
        <v>10.956760834565621</v>
      </c>
      <c r="P15" s="71">
        <v>0.86409090672658806</v>
      </c>
    </row>
    <row r="16" spans="1:16" x14ac:dyDescent="0.25">
      <c r="A16" s="17"/>
      <c r="B16" s="55">
        <v>10</v>
      </c>
      <c r="C16" s="19" t="s">
        <v>259</v>
      </c>
      <c r="D16" s="20">
        <v>5.6649780000000005</v>
      </c>
      <c r="E16" s="21">
        <v>13.051671000000004</v>
      </c>
      <c r="F16" s="21">
        <f t="shared" si="0"/>
        <v>9.8587132822659935</v>
      </c>
      <c r="G16" s="21">
        <v>8.2297467322659941</v>
      </c>
      <c r="H16" s="21">
        <v>0.79170019000000025</v>
      </c>
      <c r="I16" s="21">
        <v>0.83726635999999999</v>
      </c>
      <c r="J16" s="22">
        <f t="shared" si="1"/>
        <v>0.63055119396328574</v>
      </c>
      <c r="K16" s="22">
        <f t="shared" si="2"/>
        <v>0.69121010805941951</v>
      </c>
      <c r="L16" s="23">
        <f t="shared" si="3"/>
        <v>0.75536023565610799</v>
      </c>
      <c r="M16" s="4"/>
      <c r="N16" t="s">
        <v>266</v>
      </c>
      <c r="O16" s="5">
        <v>7.5237600432352165</v>
      </c>
      <c r="P16" s="71">
        <v>0.8468009109404917</v>
      </c>
    </row>
    <row r="17" spans="1:16" x14ac:dyDescent="0.25">
      <c r="A17" s="17"/>
      <c r="B17" s="55">
        <v>11</v>
      </c>
      <c r="C17" s="19" t="s">
        <v>260</v>
      </c>
      <c r="D17" s="20">
        <v>15.681860000000002</v>
      </c>
      <c r="E17" s="21">
        <v>21.080246999999996</v>
      </c>
      <c r="F17" s="21">
        <f t="shared" si="0"/>
        <v>19.012594774476241</v>
      </c>
      <c r="G17" s="21">
        <v>15.016560034476242</v>
      </c>
      <c r="H17" s="21">
        <v>1.8035042399999999</v>
      </c>
      <c r="I17" s="21">
        <v>2.1925304999999993</v>
      </c>
      <c r="J17" s="22">
        <f t="shared" si="1"/>
        <v>0.71235218612363727</v>
      </c>
      <c r="K17" s="22">
        <f t="shared" si="2"/>
        <v>0.79790641326338563</v>
      </c>
      <c r="L17" s="23">
        <f t="shared" si="3"/>
        <v>0.90191518033333506</v>
      </c>
      <c r="M17" s="4"/>
      <c r="N17" t="s">
        <v>271</v>
      </c>
      <c r="O17" s="5">
        <v>13.82125478558495</v>
      </c>
      <c r="P17" s="71">
        <v>0.84411037503649589</v>
      </c>
    </row>
    <row r="18" spans="1:16" x14ac:dyDescent="0.25">
      <c r="A18" s="17"/>
      <c r="B18" s="55">
        <v>12</v>
      </c>
      <c r="C18" s="19" t="s">
        <v>261</v>
      </c>
      <c r="D18" s="20">
        <v>7.932153999999997</v>
      </c>
      <c r="E18" s="21">
        <v>14.504353999999992</v>
      </c>
      <c r="F18" s="21">
        <f t="shared" si="0"/>
        <v>11.228525098042851</v>
      </c>
      <c r="G18" s="21">
        <v>8.7028543880428515</v>
      </c>
      <c r="H18" s="21">
        <v>1.0255578199999997</v>
      </c>
      <c r="I18" s="21">
        <v>1.5001128900000005</v>
      </c>
      <c r="J18" s="22">
        <f t="shared" si="1"/>
        <v>0.6000166838207931</v>
      </c>
      <c r="K18" s="22">
        <f t="shared" si="2"/>
        <v>0.67072357776450131</v>
      </c>
      <c r="L18" s="23">
        <f t="shared" si="3"/>
        <v>0.77414858311117185</v>
      </c>
      <c r="M18" s="4"/>
      <c r="N18" t="s">
        <v>252</v>
      </c>
      <c r="O18" s="5">
        <v>5.952931676176707</v>
      </c>
      <c r="P18" s="71">
        <v>0.84237604508280628</v>
      </c>
    </row>
    <row r="19" spans="1:16" x14ac:dyDescent="0.25">
      <c r="A19" s="17"/>
      <c r="B19" s="55">
        <v>13</v>
      </c>
      <c r="C19" s="19" t="s">
        <v>262</v>
      </c>
      <c r="D19" s="20">
        <v>18.981399</v>
      </c>
      <c r="E19" s="21">
        <v>28.739004000000005</v>
      </c>
      <c r="F19" s="21">
        <f t="shared" si="0"/>
        <v>23.749819400849237</v>
      </c>
      <c r="G19" s="21">
        <v>18.899165090849237</v>
      </c>
      <c r="H19" s="21">
        <v>2.6811854700000004</v>
      </c>
      <c r="I19" s="21">
        <v>2.1694688400000004</v>
      </c>
      <c r="J19" s="22">
        <f t="shared" si="1"/>
        <v>0.65761378128654824</v>
      </c>
      <c r="K19" s="22">
        <f t="shared" si="2"/>
        <v>0.75090808856316782</v>
      </c>
      <c r="L19" s="23">
        <f t="shared" si="3"/>
        <v>0.82639674641644623</v>
      </c>
      <c r="M19" s="4"/>
      <c r="N19" t="s">
        <v>255</v>
      </c>
      <c r="O19" s="5">
        <v>17.93124324627167</v>
      </c>
      <c r="P19" s="71">
        <v>0.84217512441049702</v>
      </c>
    </row>
    <row r="20" spans="1:16" x14ac:dyDescent="0.25">
      <c r="A20" s="17"/>
      <c r="B20" s="55">
        <v>14</v>
      </c>
      <c r="C20" s="19" t="s">
        <v>263</v>
      </c>
      <c r="D20" s="20">
        <v>23.207010999999994</v>
      </c>
      <c r="E20" s="21">
        <v>28.351972</v>
      </c>
      <c r="F20" s="21">
        <f t="shared" si="0"/>
        <v>23.570196791991076</v>
      </c>
      <c r="G20" s="21">
        <v>18.861685141991074</v>
      </c>
      <c r="H20" s="21">
        <v>2.1297269900000004</v>
      </c>
      <c r="I20" s="21">
        <v>2.5787846599999997</v>
      </c>
      <c r="J20" s="22">
        <f t="shared" si="1"/>
        <v>0.66526889706264791</v>
      </c>
      <c r="K20" s="22">
        <f t="shared" si="2"/>
        <v>0.74038631711371172</v>
      </c>
      <c r="L20" s="23">
        <f t="shared" si="3"/>
        <v>0.83134241216064531</v>
      </c>
      <c r="M20" s="4"/>
      <c r="N20" t="s">
        <v>263</v>
      </c>
      <c r="O20" s="5">
        <v>23.570196791991076</v>
      </c>
      <c r="P20" s="71">
        <v>0.83134241216064531</v>
      </c>
    </row>
    <row r="21" spans="1:16" x14ac:dyDescent="0.25">
      <c r="A21" s="17"/>
      <c r="B21" s="55">
        <v>15</v>
      </c>
      <c r="C21" s="19" t="s">
        <v>264</v>
      </c>
      <c r="D21" s="20">
        <v>249.0101489999999</v>
      </c>
      <c r="E21" s="21">
        <v>244.88919399999997</v>
      </c>
      <c r="F21" s="21">
        <f t="shared" si="0"/>
        <v>193.42167220895308</v>
      </c>
      <c r="G21" s="21">
        <v>156.55211361895309</v>
      </c>
      <c r="H21" s="21">
        <v>16.214987380000007</v>
      </c>
      <c r="I21" s="21">
        <v>20.654571210000004</v>
      </c>
      <c r="J21" s="22">
        <f t="shared" si="1"/>
        <v>0.63927734442603912</v>
      </c>
      <c r="K21" s="22">
        <f t="shared" si="2"/>
        <v>0.70549091275523212</v>
      </c>
      <c r="L21" s="23">
        <f t="shared" si="3"/>
        <v>0.78983343057984468</v>
      </c>
      <c r="M21" s="4"/>
      <c r="N21" t="s">
        <v>258</v>
      </c>
      <c r="O21" s="5">
        <v>7.6864284892428616</v>
      </c>
      <c r="P21" s="71">
        <v>0.82647591426278144</v>
      </c>
    </row>
    <row r="22" spans="1:16" x14ac:dyDescent="0.25">
      <c r="A22" s="17"/>
      <c r="B22" s="55">
        <v>16</v>
      </c>
      <c r="C22" s="19" t="s">
        <v>265</v>
      </c>
      <c r="D22" s="20">
        <v>16.383118000000007</v>
      </c>
      <c r="E22" s="21">
        <v>18.071327</v>
      </c>
      <c r="F22" s="21">
        <f t="shared" si="0"/>
        <v>16.23887480405886</v>
      </c>
      <c r="G22" s="21">
        <v>14.113459264058861</v>
      </c>
      <c r="H22" s="21">
        <v>0.59539357000000015</v>
      </c>
      <c r="I22" s="21">
        <v>1.53002197</v>
      </c>
      <c r="J22" s="22">
        <f t="shared" si="1"/>
        <v>0.78098632513588295</v>
      </c>
      <c r="K22" s="22">
        <f t="shared" si="2"/>
        <v>0.81393319007834131</v>
      </c>
      <c r="L22" s="23">
        <f t="shared" si="3"/>
        <v>0.89859891329833497</v>
      </c>
      <c r="M22" s="4"/>
      <c r="N22" t="s">
        <v>262</v>
      </c>
      <c r="O22" s="5">
        <v>23.749819400849237</v>
      </c>
      <c r="P22" s="71">
        <v>0.82639674641644623</v>
      </c>
    </row>
    <row r="23" spans="1:16" x14ac:dyDescent="0.25">
      <c r="A23" s="17"/>
      <c r="B23" s="55">
        <v>17</v>
      </c>
      <c r="C23" s="19" t="s">
        <v>266</v>
      </c>
      <c r="D23" s="20">
        <v>6.1370669999999992</v>
      </c>
      <c r="E23" s="21">
        <v>8.8849220000000013</v>
      </c>
      <c r="F23" s="21">
        <f t="shared" si="0"/>
        <v>7.5237600432352165</v>
      </c>
      <c r="G23" s="21">
        <v>5.7805010932352161</v>
      </c>
      <c r="H23" s="21">
        <v>1.02389357</v>
      </c>
      <c r="I23" s="21">
        <v>0.71936537999999983</v>
      </c>
      <c r="J23" s="22">
        <f t="shared" si="1"/>
        <v>0.65059671803930474</v>
      </c>
      <c r="K23" s="22">
        <f t="shared" si="2"/>
        <v>0.76583617315213515</v>
      </c>
      <c r="L23" s="23">
        <f t="shared" si="3"/>
        <v>0.8468009109404917</v>
      </c>
      <c r="M23" s="4"/>
      <c r="N23" t="s">
        <v>251</v>
      </c>
      <c r="O23" s="5">
        <v>10.013021594710409</v>
      </c>
      <c r="P23" s="71">
        <v>0.80365166672970412</v>
      </c>
    </row>
    <row r="24" spans="1:16" x14ac:dyDescent="0.25">
      <c r="A24" s="17"/>
      <c r="B24" s="55">
        <v>18</v>
      </c>
      <c r="C24" s="19" t="s">
        <v>267</v>
      </c>
      <c r="D24" s="20">
        <v>2.6049569999999997</v>
      </c>
      <c r="E24" s="21">
        <v>3.4085569999999996</v>
      </c>
      <c r="F24" s="21">
        <f t="shared" si="0"/>
        <v>2.6268254871342354</v>
      </c>
      <c r="G24" s="21">
        <v>1.7698014571342355</v>
      </c>
      <c r="H24" s="21">
        <v>0.41207805000000003</v>
      </c>
      <c r="I24" s="21">
        <v>0.44494597999999996</v>
      </c>
      <c r="J24" s="22">
        <f t="shared" si="1"/>
        <v>0.51922307801636758</v>
      </c>
      <c r="K24" s="22">
        <f t="shared" si="2"/>
        <v>0.64011823981063998</v>
      </c>
      <c r="L24" s="23">
        <f t="shared" si="3"/>
        <v>0.77065617125787711</v>
      </c>
      <c r="M24" s="4"/>
      <c r="N24" t="s">
        <v>264</v>
      </c>
      <c r="O24" s="5">
        <v>193.42167220895308</v>
      </c>
      <c r="P24" s="71">
        <v>0.78983343057984468</v>
      </c>
    </row>
    <row r="25" spans="1:16" x14ac:dyDescent="0.25">
      <c r="A25" s="17"/>
      <c r="B25" s="55">
        <v>19</v>
      </c>
      <c r="C25" s="19" t="s">
        <v>268</v>
      </c>
      <c r="D25" s="20">
        <v>2.0527610000000003</v>
      </c>
      <c r="E25" s="21">
        <v>2.6499799999999998</v>
      </c>
      <c r="F25" s="21">
        <f t="shared" si="0"/>
        <v>1.6633754680447548</v>
      </c>
      <c r="G25" s="21">
        <v>1.2842484680447546</v>
      </c>
      <c r="H25" s="21">
        <v>0.19776637</v>
      </c>
      <c r="I25" s="21">
        <v>0.18136063000000002</v>
      </c>
      <c r="J25" s="22">
        <f t="shared" si="1"/>
        <v>0.48462572096572604</v>
      </c>
      <c r="K25" s="22">
        <f t="shared" si="2"/>
        <v>0.55925510307427029</v>
      </c>
      <c r="L25" s="23">
        <f t="shared" si="3"/>
        <v>0.62769359317608242</v>
      </c>
      <c r="M25" s="4"/>
      <c r="N25" t="s">
        <v>254</v>
      </c>
      <c r="O25" s="5">
        <v>15.92367369414108</v>
      </c>
      <c r="P25" s="71">
        <v>0.78512097683895388</v>
      </c>
    </row>
    <row r="26" spans="1:16" x14ac:dyDescent="0.25">
      <c r="A26" s="17"/>
      <c r="B26" s="55">
        <v>20</v>
      </c>
      <c r="C26" s="19" t="s">
        <v>269</v>
      </c>
      <c r="D26" s="20">
        <v>17.419246999999999</v>
      </c>
      <c r="E26" s="21">
        <v>21.583640999999997</v>
      </c>
      <c r="F26" s="21">
        <f t="shared" si="0"/>
        <v>19.313728060072329</v>
      </c>
      <c r="G26" s="21">
        <v>16.915961840072328</v>
      </c>
      <c r="H26" s="21">
        <v>1.4293884099999998</v>
      </c>
      <c r="I26" s="21">
        <v>0.96837780999999978</v>
      </c>
      <c r="J26" s="22">
        <f t="shared" si="1"/>
        <v>0.78373995564846222</v>
      </c>
      <c r="K26" s="22">
        <f t="shared" si="2"/>
        <v>0.84996550165342033</v>
      </c>
      <c r="L26" s="23">
        <f t="shared" si="3"/>
        <v>0.89483178765215432</v>
      </c>
      <c r="M26" s="4"/>
      <c r="N26" t="s">
        <v>261</v>
      </c>
      <c r="O26" s="5">
        <v>11.228525098042851</v>
      </c>
      <c r="P26" s="71">
        <v>0.77414858311117185</v>
      </c>
    </row>
    <row r="27" spans="1:16" x14ac:dyDescent="0.25">
      <c r="A27" s="17"/>
      <c r="B27" s="55">
        <v>21</v>
      </c>
      <c r="C27" s="19" t="s">
        <v>270</v>
      </c>
      <c r="D27" s="20">
        <v>10.353327000000013</v>
      </c>
      <c r="E27" s="21">
        <v>13.491546000000012</v>
      </c>
      <c r="F27" s="21">
        <f t="shared" si="0"/>
        <v>10.358183150918361</v>
      </c>
      <c r="G27" s="21">
        <v>8.0249351309183616</v>
      </c>
      <c r="H27" s="21">
        <v>1.093485969999999</v>
      </c>
      <c r="I27" s="21">
        <v>1.2397620500000002</v>
      </c>
      <c r="J27" s="22">
        <f t="shared" si="1"/>
        <v>0.59481212389731719</v>
      </c>
      <c r="K27" s="22">
        <f t="shared" si="2"/>
        <v>0.67586183977124292</v>
      </c>
      <c r="L27" s="23">
        <f t="shared" si="3"/>
        <v>0.76775361036595446</v>
      </c>
      <c r="M27" s="4"/>
      <c r="N27" t="s">
        <v>267</v>
      </c>
      <c r="O27" s="5">
        <v>2.6268254871342354</v>
      </c>
      <c r="P27" s="71">
        <v>0.77065617125787711</v>
      </c>
    </row>
    <row r="28" spans="1:16" x14ac:dyDescent="0.25">
      <c r="A28" s="17"/>
      <c r="B28" s="55">
        <v>22</v>
      </c>
      <c r="C28" s="19" t="s">
        <v>271</v>
      </c>
      <c r="D28" s="20">
        <v>13.730001000000005</v>
      </c>
      <c r="E28" s="21">
        <v>16.373753000000001</v>
      </c>
      <c r="F28" s="21">
        <f t="shared" si="0"/>
        <v>13.82125478558495</v>
      </c>
      <c r="G28" s="21">
        <v>11.334659555584949</v>
      </c>
      <c r="H28" s="21">
        <v>1.3429651199999999</v>
      </c>
      <c r="I28" s="21">
        <v>1.1436301100000004</v>
      </c>
      <c r="J28" s="22">
        <f t="shared" si="1"/>
        <v>0.69224566631638751</v>
      </c>
      <c r="K28" s="22">
        <f t="shared" si="2"/>
        <v>0.77426504941078256</v>
      </c>
      <c r="L28" s="23">
        <f t="shared" si="3"/>
        <v>0.84411037503649589</v>
      </c>
      <c r="M28" s="4"/>
      <c r="N28" t="s">
        <v>270</v>
      </c>
      <c r="O28" s="5">
        <v>10.358183150918361</v>
      </c>
      <c r="P28" s="71">
        <v>0.76775361036595446</v>
      </c>
    </row>
    <row r="29" spans="1:16" x14ac:dyDescent="0.25">
      <c r="A29" s="17"/>
      <c r="B29" s="55">
        <v>23</v>
      </c>
      <c r="C29" s="19" t="s">
        <v>272</v>
      </c>
      <c r="D29" s="20">
        <v>11.154501999999997</v>
      </c>
      <c r="E29" s="21">
        <v>12.680101999999998</v>
      </c>
      <c r="F29" s="21">
        <f t="shared" si="0"/>
        <v>10.956760834565621</v>
      </c>
      <c r="G29" s="21">
        <v>8.520845914565621</v>
      </c>
      <c r="H29" s="21">
        <v>1.18076778</v>
      </c>
      <c r="I29" s="21">
        <v>1.2551471400000001</v>
      </c>
      <c r="J29" s="22">
        <f t="shared" si="1"/>
        <v>0.67198559716362083</v>
      </c>
      <c r="K29" s="22">
        <f t="shared" si="2"/>
        <v>0.76510533547487414</v>
      </c>
      <c r="L29" s="23">
        <f t="shared" si="3"/>
        <v>0.86409090672658806</v>
      </c>
      <c r="M29" s="4"/>
      <c r="N29" t="s">
        <v>259</v>
      </c>
      <c r="O29" s="5">
        <v>9.8587132822659935</v>
      </c>
      <c r="P29" s="71">
        <v>0.75536023565610799</v>
      </c>
    </row>
    <row r="30" spans="1:16" x14ac:dyDescent="0.25">
      <c r="A30" s="17"/>
      <c r="B30" s="55">
        <v>24</v>
      </c>
      <c r="C30" s="19" t="s">
        <v>273</v>
      </c>
      <c r="D30" s="20">
        <v>7.3498030000000014</v>
      </c>
      <c r="E30" s="21">
        <v>6.7749759999999997</v>
      </c>
      <c r="F30" s="21">
        <f t="shared" si="0"/>
        <v>6.0716770239022742</v>
      </c>
      <c r="G30" s="21">
        <v>4.6781994639022741</v>
      </c>
      <c r="H30" s="21">
        <v>0.60759381000000001</v>
      </c>
      <c r="I30" s="21">
        <v>0.7858837500000001</v>
      </c>
      <c r="J30" s="22">
        <f t="shared" si="1"/>
        <v>0.69051159205615997</v>
      </c>
      <c r="K30" s="22">
        <f t="shared" si="2"/>
        <v>0.78019365292250109</v>
      </c>
      <c r="L30" s="23">
        <f t="shared" si="3"/>
        <v>0.89619166531398409</v>
      </c>
      <c r="M30" s="4"/>
      <c r="N30" t="s">
        <v>250</v>
      </c>
      <c r="O30" s="5">
        <v>3.4747303230093407</v>
      </c>
      <c r="P30" s="71">
        <v>0.74686610499610318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7.340401</v>
      </c>
      <c r="E31" s="28">
        <v>9.7688970000000008</v>
      </c>
      <c r="F31" s="28">
        <f t="shared" si="0"/>
        <v>8.6786582409641966</v>
      </c>
      <c r="G31" s="28">
        <v>6.9648856209641963</v>
      </c>
      <c r="H31" s="28">
        <v>0.99611669999999997</v>
      </c>
      <c r="I31" s="28">
        <v>0.71765592</v>
      </c>
      <c r="J31" s="29">
        <f t="shared" si="1"/>
        <v>0.71296540653097229</v>
      </c>
      <c r="K31" s="29">
        <f t="shared" si="2"/>
        <v>0.81493359188495851</v>
      </c>
      <c r="L31" s="30">
        <f t="shared" si="3"/>
        <v>0.888396943991138</v>
      </c>
      <c r="M31" s="4"/>
      <c r="N31" t="s">
        <v>268</v>
      </c>
      <c r="O31" s="5">
        <v>1.6633754680447548</v>
      </c>
      <c r="P31" s="71">
        <v>0.62769359317608242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67</v>
      </c>
      <c r="B1" s="51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1092</v>
      </c>
      <c r="N2" s="72" t="s">
        <v>1108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44.999913999999997</v>
      </c>
      <c r="E6" s="14">
        <f ca="1">SUM(E7:OFFSET(E7,50,0))</f>
        <v>50.513232999999993</v>
      </c>
      <c r="F6" s="14">
        <f ca="1">SUM(F7:OFFSET(F7,50,0))</f>
        <v>45.244182450016474</v>
      </c>
      <c r="G6" s="14">
        <f ca="1">SUM(G7:OFFSET(G7,50,0))</f>
        <v>37.227796260016476</v>
      </c>
      <c r="H6" s="14">
        <f ca="1">SUM(H7:OFFSET(H7,50,0))</f>
        <v>3.9966509399999999</v>
      </c>
      <c r="I6" s="14">
        <f ca="1">SUM(I7:OFFSET(I7,50,0))</f>
        <v>4.019735250000001</v>
      </c>
      <c r="J6" s="15">
        <f ca="1">IFERROR(G6/E6,0)</f>
        <v>0.73699096353655447</v>
      </c>
      <c r="K6" s="15">
        <f ca="1">IFERROR(SUM(G6,H6)/E6,0)</f>
        <v>0.81611183350739958</v>
      </c>
      <c r="L6" s="16">
        <f ca="1">IFERROR(SUM(G6,H6,I6)/E6,0)</f>
        <v>0.89568969877688265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1.8698839999999999</v>
      </c>
      <c r="E7" s="21">
        <v>1.8469110000000004</v>
      </c>
      <c r="F7" s="21">
        <f t="shared" ref="F7:F30" si="0">SUM(G7,H7,I7)</f>
        <v>1.6025555438061367</v>
      </c>
      <c r="G7" s="21">
        <v>1.3420347238061368</v>
      </c>
      <c r="H7" s="21">
        <v>0.13215314</v>
      </c>
      <c r="I7" s="21">
        <v>0.12836767999999998</v>
      </c>
      <c r="J7" s="22">
        <f t="shared" ref="J7:J30" si="1">IFERROR(G7/E7,0)</f>
        <v>0.72663746320539346</v>
      </c>
      <c r="K7" s="22">
        <f t="shared" ref="K7:K30" si="2">IFERROR(SUM(G7,H7)/E7,0)</f>
        <v>0.79819106811651264</v>
      </c>
      <c r="L7" s="23">
        <f t="shared" ref="L7:L30" si="3">IFERROR(SUM(G7,H7,I7)/E7,0)</f>
        <v>0.86769505612676323</v>
      </c>
      <c r="M7" s="4"/>
      <c r="N7" t="s">
        <v>261</v>
      </c>
      <c r="O7" s="5">
        <v>1.6280113975550774</v>
      </c>
      <c r="P7" s="71">
        <v>0.9745134186535872</v>
      </c>
    </row>
    <row r="8" spans="1:16" x14ac:dyDescent="0.25">
      <c r="A8" s="17"/>
      <c r="B8" s="55">
        <v>3</v>
      </c>
      <c r="C8" s="19" t="s">
        <v>252</v>
      </c>
      <c r="D8" s="20">
        <v>1.0647499999999999</v>
      </c>
      <c r="E8" s="21">
        <v>1.242381</v>
      </c>
      <c r="F8" s="21">
        <f t="shared" si="0"/>
        <v>1.0614169736418138</v>
      </c>
      <c r="G8" s="21">
        <v>0.8631586836418137</v>
      </c>
      <c r="H8" s="21">
        <v>0.10439118999999998</v>
      </c>
      <c r="I8" s="21">
        <v>9.3867100000000009E-2</v>
      </c>
      <c r="J8" s="22">
        <f t="shared" si="1"/>
        <v>0.69476165817234303</v>
      </c>
      <c r="K8" s="22">
        <f t="shared" si="2"/>
        <v>0.77878675997283742</v>
      </c>
      <c r="L8" s="23">
        <f t="shared" si="3"/>
        <v>0.85434095792016607</v>
      </c>
      <c r="M8" s="4"/>
      <c r="N8" t="s">
        <v>274</v>
      </c>
      <c r="O8" s="5">
        <v>0.86032619733516214</v>
      </c>
      <c r="P8" s="71">
        <v>0.94237398865763944</v>
      </c>
    </row>
    <row r="9" spans="1:16" x14ac:dyDescent="0.25">
      <c r="A9" s="17"/>
      <c r="B9" s="55">
        <v>4</v>
      </c>
      <c r="C9" s="19" t="s">
        <v>253</v>
      </c>
      <c r="D9" s="20">
        <v>1.5852059999999999</v>
      </c>
      <c r="E9" s="21">
        <v>1.8649739999999997</v>
      </c>
      <c r="F9" s="21">
        <f t="shared" si="0"/>
        <v>1.6130038982144583</v>
      </c>
      <c r="G9" s="21">
        <v>1.3233983182144584</v>
      </c>
      <c r="H9" s="21">
        <v>0.14903647</v>
      </c>
      <c r="I9" s="21">
        <v>0.14056911</v>
      </c>
      <c r="J9" s="22">
        <f t="shared" si="1"/>
        <v>0.70960684610855629</v>
      </c>
      <c r="K9" s="22">
        <f t="shared" si="2"/>
        <v>0.78952027653707701</v>
      </c>
      <c r="L9" s="23">
        <f t="shared" si="3"/>
        <v>0.86489350426035894</v>
      </c>
      <c r="M9" s="4"/>
      <c r="N9" t="s">
        <v>271</v>
      </c>
      <c r="O9" s="5">
        <v>0.40429352412041902</v>
      </c>
      <c r="P9" s="71">
        <v>0.93732052359201223</v>
      </c>
    </row>
    <row r="10" spans="1:16" x14ac:dyDescent="0.25">
      <c r="A10" s="17"/>
      <c r="B10" s="55">
        <v>5</v>
      </c>
      <c r="C10" s="19" t="s">
        <v>254</v>
      </c>
      <c r="D10" s="20">
        <v>0.80228400000000011</v>
      </c>
      <c r="E10" s="21">
        <v>0.78311399999999998</v>
      </c>
      <c r="F10" s="21">
        <f t="shared" si="0"/>
        <v>0.67784558985730414</v>
      </c>
      <c r="G10" s="21">
        <v>0.58087426985730417</v>
      </c>
      <c r="H10" s="21">
        <v>4.8276659999999999E-2</v>
      </c>
      <c r="I10" s="21">
        <v>4.8694660000000001E-2</v>
      </c>
      <c r="J10" s="22">
        <f t="shared" si="1"/>
        <v>0.74174931090148333</v>
      </c>
      <c r="K10" s="22">
        <f t="shared" si="2"/>
        <v>0.80339635079605798</v>
      </c>
      <c r="L10" s="23">
        <f t="shared" si="3"/>
        <v>0.86557715716652261</v>
      </c>
      <c r="M10" s="4"/>
      <c r="N10" t="s">
        <v>268</v>
      </c>
      <c r="O10" s="5">
        <v>0.40317550843636646</v>
      </c>
      <c r="P10" s="71">
        <v>0.92526623315822842</v>
      </c>
    </row>
    <row r="11" spans="1:16" x14ac:dyDescent="0.25">
      <c r="A11" s="17"/>
      <c r="B11" s="55">
        <v>6</v>
      </c>
      <c r="C11" s="19" t="s">
        <v>255</v>
      </c>
      <c r="D11" s="20">
        <v>2.0851639999999998</v>
      </c>
      <c r="E11" s="21">
        <v>1.3036979999999998</v>
      </c>
      <c r="F11" s="21">
        <f t="shared" si="0"/>
        <v>1.1096224598118818</v>
      </c>
      <c r="G11" s="21">
        <v>0.93571709981188178</v>
      </c>
      <c r="H11" s="21">
        <v>9.2360280000000003E-2</v>
      </c>
      <c r="I11" s="21">
        <v>8.1545079999999992E-2</v>
      </c>
      <c r="J11" s="22">
        <f t="shared" si="1"/>
        <v>0.71774068826667059</v>
      </c>
      <c r="K11" s="22">
        <f t="shared" si="2"/>
        <v>0.78858553116740382</v>
      </c>
      <c r="L11" s="23">
        <f t="shared" si="3"/>
        <v>0.85113458777407192</v>
      </c>
      <c r="M11" s="4"/>
      <c r="N11" t="s">
        <v>272</v>
      </c>
      <c r="O11" s="5">
        <v>1.0923558344988415</v>
      </c>
      <c r="P11" s="71">
        <v>0.92379705284549407</v>
      </c>
    </row>
    <row r="12" spans="1:16" x14ac:dyDescent="0.25">
      <c r="A12" s="17"/>
      <c r="B12" s="55">
        <v>7</v>
      </c>
      <c r="C12" s="19" t="s">
        <v>256</v>
      </c>
      <c r="D12" s="20">
        <v>1.3057850000000002</v>
      </c>
      <c r="E12" s="21">
        <v>1.9182090000000001</v>
      </c>
      <c r="F12" s="21">
        <f t="shared" si="0"/>
        <v>1.6812987563508466</v>
      </c>
      <c r="G12" s="21">
        <v>1.3728112963508465</v>
      </c>
      <c r="H12" s="21">
        <v>0.14667946999999998</v>
      </c>
      <c r="I12" s="21">
        <v>0.16180799000000001</v>
      </c>
      <c r="J12" s="22">
        <f t="shared" si="1"/>
        <v>0.71567347267729764</v>
      </c>
      <c r="K12" s="22">
        <f t="shared" si="2"/>
        <v>0.79214035923658299</v>
      </c>
      <c r="L12" s="23">
        <f t="shared" si="3"/>
        <v>0.87649404019626986</v>
      </c>
      <c r="M12" s="4"/>
      <c r="N12" t="s">
        <v>266</v>
      </c>
      <c r="O12" s="5">
        <v>0.32566881916774215</v>
      </c>
      <c r="P12" s="71">
        <v>0.9161356561046643</v>
      </c>
    </row>
    <row r="13" spans="1:16" x14ac:dyDescent="0.25">
      <c r="A13" s="17"/>
      <c r="B13" s="55">
        <v>8</v>
      </c>
      <c r="C13" s="19" t="s">
        <v>257</v>
      </c>
      <c r="D13" s="20">
        <v>1.3614330000000001</v>
      </c>
      <c r="E13" s="21">
        <v>1.8296319999999999</v>
      </c>
      <c r="F13" s="21">
        <f t="shared" si="0"/>
        <v>1.5991418160561823</v>
      </c>
      <c r="G13" s="21">
        <v>1.3143181660561822</v>
      </c>
      <c r="H13" s="21">
        <v>0.14102275</v>
      </c>
      <c r="I13" s="21">
        <v>0.14380089999999998</v>
      </c>
      <c r="J13" s="22">
        <f t="shared" si="1"/>
        <v>0.71835110342198993</v>
      </c>
      <c r="K13" s="22">
        <f t="shared" si="2"/>
        <v>0.79542821510346473</v>
      </c>
      <c r="L13" s="23">
        <f t="shared" si="3"/>
        <v>0.87402374688253293</v>
      </c>
      <c r="M13" s="4"/>
      <c r="N13" t="s">
        <v>264</v>
      </c>
      <c r="O13" s="5">
        <v>19.791558259615773</v>
      </c>
      <c r="P13" s="71">
        <v>0.91593521074388262</v>
      </c>
    </row>
    <row r="14" spans="1:16" x14ac:dyDescent="0.25">
      <c r="A14" s="17"/>
      <c r="B14" s="55">
        <v>9</v>
      </c>
      <c r="C14" s="19" t="s">
        <v>258</v>
      </c>
      <c r="D14" s="20">
        <v>0.288215</v>
      </c>
      <c r="E14" s="21">
        <v>0.422599</v>
      </c>
      <c r="F14" s="21">
        <f t="shared" si="0"/>
        <v>0.37729952595852628</v>
      </c>
      <c r="G14" s="21">
        <v>0.31093113595852628</v>
      </c>
      <c r="H14" s="21">
        <v>3.3382450000000001E-2</v>
      </c>
      <c r="I14" s="21">
        <v>3.2985939999999998E-2</v>
      </c>
      <c r="J14" s="22">
        <f t="shared" si="1"/>
        <v>0.73575927997587853</v>
      </c>
      <c r="K14" s="22">
        <f t="shared" si="2"/>
        <v>0.81475248630149688</v>
      </c>
      <c r="L14" s="23">
        <f t="shared" si="3"/>
        <v>0.89280742727390805</v>
      </c>
      <c r="M14" s="4"/>
      <c r="N14" t="s">
        <v>273</v>
      </c>
      <c r="O14" s="5">
        <v>0.59199193216793566</v>
      </c>
      <c r="P14" s="71">
        <v>0.91546654197585065</v>
      </c>
    </row>
    <row r="15" spans="1:16" x14ac:dyDescent="0.25">
      <c r="A15" s="17"/>
      <c r="B15" s="55">
        <v>10</v>
      </c>
      <c r="C15" s="19" t="s">
        <v>259</v>
      </c>
      <c r="D15" s="20">
        <v>0.59152399999999994</v>
      </c>
      <c r="E15" s="21">
        <v>0.95446600000000004</v>
      </c>
      <c r="F15" s="21">
        <f t="shared" si="0"/>
        <v>0.81650459416194543</v>
      </c>
      <c r="G15" s="21">
        <v>0.68334838416194543</v>
      </c>
      <c r="H15" s="21">
        <v>6.3249619999999993E-2</v>
      </c>
      <c r="I15" s="21">
        <v>6.9906590000000005E-2</v>
      </c>
      <c r="J15" s="22">
        <f t="shared" si="1"/>
        <v>0.71594837758699148</v>
      </c>
      <c r="K15" s="22">
        <f t="shared" si="2"/>
        <v>0.78221540019439706</v>
      </c>
      <c r="L15" s="23">
        <f t="shared" si="3"/>
        <v>0.85545697192141512</v>
      </c>
      <c r="M15" s="4"/>
      <c r="N15" t="s">
        <v>258</v>
      </c>
      <c r="O15" s="5">
        <v>0.37729952595852628</v>
      </c>
      <c r="P15" s="71">
        <v>0.89280742727390805</v>
      </c>
    </row>
    <row r="16" spans="1:16" x14ac:dyDescent="0.25">
      <c r="A16" s="17"/>
      <c r="B16" s="55">
        <v>11</v>
      </c>
      <c r="C16" s="19" t="s">
        <v>260</v>
      </c>
      <c r="D16" s="20">
        <v>2.5900679999999996</v>
      </c>
      <c r="E16" s="21">
        <v>2.2556970000000001</v>
      </c>
      <c r="F16" s="21">
        <f t="shared" si="0"/>
        <v>1.9434012782787122</v>
      </c>
      <c r="G16" s="21">
        <v>1.609237618278712</v>
      </c>
      <c r="H16" s="21">
        <v>0.17229039000000002</v>
      </c>
      <c r="I16" s="21">
        <v>0.16187327000000004</v>
      </c>
      <c r="J16" s="22">
        <f t="shared" si="1"/>
        <v>0.71341036419284687</v>
      </c>
      <c r="K16" s="22">
        <f t="shared" si="2"/>
        <v>0.78979047641536615</v>
      </c>
      <c r="L16" s="23">
        <f t="shared" si="3"/>
        <v>0.86155245065215413</v>
      </c>
      <c r="M16" s="4"/>
      <c r="N16" t="s">
        <v>267</v>
      </c>
      <c r="O16" s="5">
        <v>0.66015467436972386</v>
      </c>
      <c r="P16" s="71">
        <v>0.88871179686347979</v>
      </c>
    </row>
    <row r="17" spans="1:16" x14ac:dyDescent="0.25">
      <c r="A17" s="17"/>
      <c r="B17" s="55">
        <v>12</v>
      </c>
      <c r="C17" s="19" t="s">
        <v>261</v>
      </c>
      <c r="D17" s="20">
        <v>0.9949889999999999</v>
      </c>
      <c r="E17" s="21">
        <v>1.6705889999999999</v>
      </c>
      <c r="F17" s="21">
        <f t="shared" si="0"/>
        <v>1.6280113975550774</v>
      </c>
      <c r="G17" s="21">
        <v>1.3008702775550773</v>
      </c>
      <c r="H17" s="21">
        <v>0.16602858000000001</v>
      </c>
      <c r="I17" s="21">
        <v>0.16111254</v>
      </c>
      <c r="J17" s="22">
        <f t="shared" si="1"/>
        <v>0.7786895984320964</v>
      </c>
      <c r="K17" s="22">
        <f t="shared" si="2"/>
        <v>0.87807285786933686</v>
      </c>
      <c r="L17" s="23">
        <f t="shared" si="3"/>
        <v>0.9745134186535872</v>
      </c>
      <c r="M17" s="4"/>
      <c r="N17" t="s">
        <v>270</v>
      </c>
      <c r="O17" s="5">
        <v>1.1786397678656058</v>
      </c>
      <c r="P17" s="71">
        <v>0.8873775947093463</v>
      </c>
    </row>
    <row r="18" spans="1:16" x14ac:dyDescent="0.25">
      <c r="A18" s="17"/>
      <c r="B18" s="55">
        <v>13</v>
      </c>
      <c r="C18" s="19" t="s">
        <v>262</v>
      </c>
      <c r="D18" s="20">
        <v>2.7743290000000003</v>
      </c>
      <c r="E18" s="21">
        <v>2.3884289999999999</v>
      </c>
      <c r="F18" s="21">
        <f t="shared" si="0"/>
        <v>2.0675826701457574</v>
      </c>
      <c r="G18" s="21">
        <v>1.7122256001457572</v>
      </c>
      <c r="H18" s="21">
        <v>0.17699643999999998</v>
      </c>
      <c r="I18" s="21">
        <v>0.17836063000000002</v>
      </c>
      <c r="J18" s="22">
        <f t="shared" si="1"/>
        <v>0.71688360849150523</v>
      </c>
      <c r="K18" s="22">
        <f t="shared" si="2"/>
        <v>0.79098940774281223</v>
      </c>
      <c r="L18" s="23">
        <f t="shared" si="3"/>
        <v>0.86566637322933082</v>
      </c>
      <c r="M18" s="4"/>
      <c r="N18" t="s">
        <v>256</v>
      </c>
      <c r="O18" s="5">
        <v>1.6812987563508466</v>
      </c>
      <c r="P18" s="71">
        <v>0.87649404019626986</v>
      </c>
    </row>
    <row r="19" spans="1:16" x14ac:dyDescent="0.25">
      <c r="A19" s="17"/>
      <c r="B19" s="55">
        <v>14</v>
      </c>
      <c r="C19" s="19" t="s">
        <v>263</v>
      </c>
      <c r="D19" s="20">
        <v>2.0758739999999998</v>
      </c>
      <c r="E19" s="21">
        <v>1.6753739999999999</v>
      </c>
      <c r="F19" s="21">
        <f t="shared" si="0"/>
        <v>1.4345282380225017</v>
      </c>
      <c r="G19" s="21">
        <v>1.1995491880225018</v>
      </c>
      <c r="H19" s="21">
        <v>0.1175833</v>
      </c>
      <c r="I19" s="21">
        <v>0.11739575000000001</v>
      </c>
      <c r="J19" s="22">
        <f t="shared" si="1"/>
        <v>0.71598890040223961</v>
      </c>
      <c r="K19" s="22">
        <f t="shared" si="2"/>
        <v>0.78617221469504828</v>
      </c>
      <c r="L19" s="23">
        <f t="shared" si="3"/>
        <v>0.85624358383411814</v>
      </c>
      <c r="M19" s="4"/>
      <c r="N19" t="s">
        <v>257</v>
      </c>
      <c r="O19" s="5">
        <v>1.5991418160561823</v>
      </c>
      <c r="P19" s="71">
        <v>0.87402374688253293</v>
      </c>
    </row>
    <row r="20" spans="1:16" x14ac:dyDescent="0.25">
      <c r="A20" s="17"/>
      <c r="B20" s="55">
        <v>15</v>
      </c>
      <c r="C20" s="19" t="s">
        <v>264</v>
      </c>
      <c r="D20" s="20">
        <v>18.637213999999997</v>
      </c>
      <c r="E20" s="21">
        <v>21.608033000000002</v>
      </c>
      <c r="F20" s="21">
        <f t="shared" si="0"/>
        <v>19.791558259615773</v>
      </c>
      <c r="G20" s="21">
        <v>16.158741659615771</v>
      </c>
      <c r="H20" s="21">
        <v>1.79238421</v>
      </c>
      <c r="I20" s="21">
        <v>1.8404323899999997</v>
      </c>
      <c r="J20" s="22">
        <f t="shared" si="1"/>
        <v>0.74781178183205144</v>
      </c>
      <c r="K20" s="22">
        <f t="shared" si="2"/>
        <v>0.8307616833802397</v>
      </c>
      <c r="L20" s="23">
        <f t="shared" si="3"/>
        <v>0.91593521074388262</v>
      </c>
      <c r="M20" s="4"/>
      <c r="N20" t="s">
        <v>251</v>
      </c>
      <c r="O20" s="5">
        <v>1.6025555438061367</v>
      </c>
      <c r="P20" s="71">
        <v>0.86769505612676323</v>
      </c>
    </row>
    <row r="21" spans="1:16" x14ac:dyDescent="0.25">
      <c r="A21" s="17"/>
      <c r="B21" s="55">
        <v>16</v>
      </c>
      <c r="C21" s="19" t="s">
        <v>265</v>
      </c>
      <c r="D21" s="20">
        <v>0.94084900000000005</v>
      </c>
      <c r="E21" s="21">
        <v>0.71282500000000004</v>
      </c>
      <c r="F21" s="21">
        <f t="shared" si="0"/>
        <v>0.59870951199490374</v>
      </c>
      <c r="G21" s="21">
        <v>0.50054177199490368</v>
      </c>
      <c r="H21" s="21">
        <v>4.8979690000000006E-2</v>
      </c>
      <c r="I21" s="21">
        <v>4.9188049999999997E-2</v>
      </c>
      <c r="J21" s="22">
        <f t="shared" si="1"/>
        <v>0.70219446848090861</v>
      </c>
      <c r="K21" s="22">
        <f t="shared" si="2"/>
        <v>0.77090655068902414</v>
      </c>
      <c r="L21" s="23">
        <f t="shared" si="3"/>
        <v>0.83991093465423305</v>
      </c>
      <c r="M21" s="4"/>
      <c r="N21" t="s">
        <v>262</v>
      </c>
      <c r="O21" s="5">
        <v>2.0675826701457574</v>
      </c>
      <c r="P21" s="71">
        <v>0.86566637322933082</v>
      </c>
    </row>
    <row r="22" spans="1:16" x14ac:dyDescent="0.25">
      <c r="A22" s="17"/>
      <c r="B22" s="55">
        <v>17</v>
      </c>
      <c r="C22" s="19" t="s">
        <v>266</v>
      </c>
      <c r="D22" s="20">
        <v>0.29366700000000001</v>
      </c>
      <c r="E22" s="21">
        <v>0.35548099999999999</v>
      </c>
      <c r="F22" s="21">
        <f t="shared" si="0"/>
        <v>0.32566881916774215</v>
      </c>
      <c r="G22" s="21">
        <v>0.26379266916774213</v>
      </c>
      <c r="H22" s="21">
        <v>2.956108E-2</v>
      </c>
      <c r="I22" s="21">
        <v>3.2315070000000001E-2</v>
      </c>
      <c r="J22" s="22">
        <f t="shared" si="1"/>
        <v>0.74207248535854842</v>
      </c>
      <c r="K22" s="22">
        <f t="shared" si="2"/>
        <v>0.8252304600463658</v>
      </c>
      <c r="L22" s="23">
        <f t="shared" si="3"/>
        <v>0.9161356561046643</v>
      </c>
      <c r="M22" s="4"/>
      <c r="N22" t="s">
        <v>254</v>
      </c>
      <c r="O22" s="5">
        <v>0.67784558985730414</v>
      </c>
      <c r="P22" s="71">
        <v>0.86557715716652261</v>
      </c>
    </row>
    <row r="23" spans="1:16" x14ac:dyDescent="0.25">
      <c r="A23" s="17"/>
      <c r="B23" s="55">
        <v>18</v>
      </c>
      <c r="C23" s="19" t="s">
        <v>267</v>
      </c>
      <c r="D23" s="20">
        <v>0.55972</v>
      </c>
      <c r="E23" s="21">
        <v>0.74282200000000009</v>
      </c>
      <c r="F23" s="21">
        <f t="shared" si="0"/>
        <v>0.66015467436972386</v>
      </c>
      <c r="G23" s="21">
        <v>0.5501014543697238</v>
      </c>
      <c r="H23" s="21">
        <v>5.6552200000000004E-2</v>
      </c>
      <c r="I23" s="21">
        <v>5.3501020000000003E-2</v>
      </c>
      <c r="J23" s="22">
        <f t="shared" si="1"/>
        <v>0.74055622258054243</v>
      </c>
      <c r="K23" s="22">
        <f t="shared" si="2"/>
        <v>0.81668778572756839</v>
      </c>
      <c r="L23" s="23">
        <f t="shared" si="3"/>
        <v>0.88871179686347979</v>
      </c>
      <c r="M23" s="4"/>
      <c r="N23" t="s">
        <v>253</v>
      </c>
      <c r="O23" s="5">
        <v>1.6130038982144583</v>
      </c>
      <c r="P23" s="71">
        <v>0.86489350426035894</v>
      </c>
    </row>
    <row r="24" spans="1:16" x14ac:dyDescent="0.25">
      <c r="A24" s="17"/>
      <c r="B24" s="55">
        <v>19</v>
      </c>
      <c r="C24" s="19" t="s">
        <v>268</v>
      </c>
      <c r="D24" s="20">
        <v>0.25090999999999997</v>
      </c>
      <c r="E24" s="21">
        <v>0.43574000000000002</v>
      </c>
      <c r="F24" s="21">
        <f t="shared" si="0"/>
        <v>0.40317550843636646</v>
      </c>
      <c r="G24" s="21">
        <v>0.34001602843636647</v>
      </c>
      <c r="H24" s="21">
        <v>3.3414929999999995E-2</v>
      </c>
      <c r="I24" s="21">
        <v>2.9744549999999998E-2</v>
      </c>
      <c r="J24" s="22">
        <f t="shared" si="1"/>
        <v>0.78031860383799156</v>
      </c>
      <c r="K24" s="22">
        <f t="shared" si="2"/>
        <v>0.85700408141636408</v>
      </c>
      <c r="L24" s="23">
        <f t="shared" si="3"/>
        <v>0.92526623315822842</v>
      </c>
      <c r="M24" s="4"/>
      <c r="N24" t="s">
        <v>269</v>
      </c>
      <c r="O24" s="5">
        <v>1.7250956785828606</v>
      </c>
      <c r="P24" s="71">
        <v>0.86226846430899418</v>
      </c>
    </row>
    <row r="25" spans="1:16" x14ac:dyDescent="0.25">
      <c r="A25" s="17"/>
      <c r="B25" s="55">
        <v>20</v>
      </c>
      <c r="C25" s="19" t="s">
        <v>269</v>
      </c>
      <c r="D25" s="20">
        <v>1.5686930000000001</v>
      </c>
      <c r="E25" s="21">
        <v>2.000648</v>
      </c>
      <c r="F25" s="21">
        <f t="shared" si="0"/>
        <v>1.7250956785828606</v>
      </c>
      <c r="G25" s="21">
        <v>1.4629029785828607</v>
      </c>
      <c r="H25" s="21">
        <v>0.13138596</v>
      </c>
      <c r="I25" s="21">
        <v>0.13080674</v>
      </c>
      <c r="J25" s="22">
        <f t="shared" si="1"/>
        <v>0.73121457576888127</v>
      </c>
      <c r="K25" s="22">
        <f t="shared" si="2"/>
        <v>0.79688627813731383</v>
      </c>
      <c r="L25" s="23">
        <f t="shared" si="3"/>
        <v>0.86226846430899418</v>
      </c>
      <c r="M25" s="4"/>
      <c r="N25" t="s">
        <v>260</v>
      </c>
      <c r="O25" s="5">
        <v>1.9434012782787122</v>
      </c>
      <c r="P25" s="71">
        <v>0.86155245065215413</v>
      </c>
    </row>
    <row r="26" spans="1:16" x14ac:dyDescent="0.25">
      <c r="A26" s="17"/>
      <c r="B26" s="55">
        <v>21</v>
      </c>
      <c r="C26" s="19" t="s">
        <v>270</v>
      </c>
      <c r="D26" s="20">
        <v>1.0101180000000001</v>
      </c>
      <c r="E26" s="21">
        <v>1.3282280000000002</v>
      </c>
      <c r="F26" s="21">
        <f t="shared" si="0"/>
        <v>1.1786397678656058</v>
      </c>
      <c r="G26" s="21">
        <v>0.96945733786560595</v>
      </c>
      <c r="H26" s="21">
        <v>0.10461276999999999</v>
      </c>
      <c r="I26" s="21">
        <v>0.10456966000000001</v>
      </c>
      <c r="J26" s="22">
        <f t="shared" si="1"/>
        <v>0.72988774356933128</v>
      </c>
      <c r="K26" s="22">
        <f t="shared" si="2"/>
        <v>0.80864889752783842</v>
      </c>
      <c r="L26" s="23">
        <f t="shared" si="3"/>
        <v>0.8873775947093463</v>
      </c>
      <c r="M26" s="4"/>
      <c r="N26" t="s">
        <v>263</v>
      </c>
      <c r="O26" s="5">
        <v>1.4345282380225017</v>
      </c>
      <c r="P26" s="71">
        <v>0.85624358383411814</v>
      </c>
    </row>
    <row r="27" spans="1:16" x14ac:dyDescent="0.25">
      <c r="A27" s="17"/>
      <c r="B27" s="55">
        <v>22</v>
      </c>
      <c r="C27" s="19" t="s">
        <v>271</v>
      </c>
      <c r="D27" s="20">
        <v>0.36213099999999998</v>
      </c>
      <c r="E27" s="21">
        <v>0.43132899999999996</v>
      </c>
      <c r="F27" s="21">
        <f t="shared" si="0"/>
        <v>0.40429352412041902</v>
      </c>
      <c r="G27" s="21">
        <v>0.33226049412041903</v>
      </c>
      <c r="H27" s="21">
        <v>3.5970299999999997E-2</v>
      </c>
      <c r="I27" s="21">
        <v>3.6062730000000001E-2</v>
      </c>
      <c r="J27" s="22">
        <f t="shared" si="1"/>
        <v>0.77031800347395851</v>
      </c>
      <c r="K27" s="22">
        <f t="shared" si="2"/>
        <v>0.85371211794342383</v>
      </c>
      <c r="L27" s="23">
        <f t="shared" si="3"/>
        <v>0.93732052359201223</v>
      </c>
      <c r="M27" s="4"/>
      <c r="N27" t="s">
        <v>259</v>
      </c>
      <c r="O27" s="5">
        <v>0.81650459416194543</v>
      </c>
      <c r="P27" s="71">
        <v>0.85545697192141512</v>
      </c>
    </row>
    <row r="28" spans="1:16" x14ac:dyDescent="0.25">
      <c r="A28" s="17"/>
      <c r="B28" s="55">
        <v>23</v>
      </c>
      <c r="C28" s="19" t="s">
        <v>272</v>
      </c>
      <c r="D28" s="20">
        <v>0.77989300000000017</v>
      </c>
      <c r="E28" s="21">
        <v>1.182463</v>
      </c>
      <c r="F28" s="21">
        <f t="shared" si="0"/>
        <v>1.0923558344988415</v>
      </c>
      <c r="G28" s="21">
        <v>0.89750099449884146</v>
      </c>
      <c r="H28" s="21">
        <v>9.8322679999999996E-2</v>
      </c>
      <c r="I28" s="21">
        <v>9.6532159999999978E-2</v>
      </c>
      <c r="J28" s="22">
        <f t="shared" si="1"/>
        <v>0.75900979100305166</v>
      </c>
      <c r="K28" s="22">
        <f t="shared" si="2"/>
        <v>0.84216053652320744</v>
      </c>
      <c r="L28" s="23">
        <f t="shared" si="3"/>
        <v>0.92379705284549407</v>
      </c>
      <c r="M28" s="4"/>
      <c r="N28" t="s">
        <v>252</v>
      </c>
      <c r="O28" s="5">
        <v>1.0614169736418138</v>
      </c>
      <c r="P28" s="71">
        <v>0.85434095792016607</v>
      </c>
    </row>
    <row r="29" spans="1:16" x14ac:dyDescent="0.25">
      <c r="A29" s="17"/>
      <c r="B29" s="55">
        <v>24</v>
      </c>
      <c r="C29" s="19" t="s">
        <v>273</v>
      </c>
      <c r="D29" s="20">
        <v>0.70474199999999998</v>
      </c>
      <c r="E29" s="21">
        <v>0.64665600000000001</v>
      </c>
      <c r="F29" s="21">
        <f t="shared" si="0"/>
        <v>0.59199193216793566</v>
      </c>
      <c r="G29" s="21">
        <v>0.49464320216793567</v>
      </c>
      <c r="H29" s="21">
        <v>5.1422419999999996E-2</v>
      </c>
      <c r="I29" s="21">
        <v>4.5926309999999998E-2</v>
      </c>
      <c r="J29" s="22">
        <f t="shared" si="1"/>
        <v>0.76492478561698285</v>
      </c>
      <c r="K29" s="22">
        <f t="shared" si="2"/>
        <v>0.84444530348119495</v>
      </c>
      <c r="L29" s="23">
        <f t="shared" si="3"/>
        <v>0.91546654197585065</v>
      </c>
      <c r="M29" s="4"/>
      <c r="N29" t="s">
        <v>255</v>
      </c>
      <c r="O29" s="5">
        <v>1.1096224598118818</v>
      </c>
      <c r="P29" s="71">
        <v>0.85113458777407192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0.50247200000000003</v>
      </c>
      <c r="E30" s="28">
        <v>0.91293500000000005</v>
      </c>
      <c r="F30" s="28">
        <f t="shared" si="0"/>
        <v>0.86032619733516214</v>
      </c>
      <c r="G30" s="28">
        <v>0.70936290733516216</v>
      </c>
      <c r="H30" s="28">
        <v>7.0593959999999997E-2</v>
      </c>
      <c r="I30" s="28">
        <v>8.0369330000000003E-2</v>
      </c>
      <c r="J30" s="29">
        <f t="shared" si="1"/>
        <v>0.77701359607766396</v>
      </c>
      <c r="K30" s="29">
        <f t="shared" si="2"/>
        <v>0.85433997747392976</v>
      </c>
      <c r="L30" s="30">
        <f t="shared" si="3"/>
        <v>0.94237398865763944</v>
      </c>
      <c r="M30" s="4"/>
      <c r="N30" t="s">
        <v>265</v>
      </c>
      <c r="O30" s="5">
        <v>0.59870951199490374</v>
      </c>
      <c r="P30" s="71">
        <v>0.83991093465423305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710937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49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1093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44.999913999999997</v>
      </c>
      <c r="E6" s="14">
        <v>50.513232999999993</v>
      </c>
      <c r="F6" s="14">
        <v>45.244182450016474</v>
      </c>
      <c r="G6" s="14">
        <v>37.227796260016476</v>
      </c>
      <c r="H6" s="14">
        <v>3.9966509399999999</v>
      </c>
      <c r="I6" s="14">
        <v>4.019735250000001</v>
      </c>
      <c r="J6" s="15">
        <v>0.73699096353655447</v>
      </c>
      <c r="K6" s="15">
        <v>0.81611183350739958</v>
      </c>
      <c r="L6" s="16">
        <v>0.89568969877688265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44.999914000000004</v>
      </c>
      <c r="E7" s="38">
        <f ca="1">SUM(E8:OFFSET(E6,MATCH("PROYECTOS",$A$8:$A$50,0),0))</f>
        <v>50.513233</v>
      </c>
      <c r="F7" s="38">
        <f ca="1">SUM(F8:OFFSET(F6,MATCH("PROYECTOS",$A$8:$A$50,0),0))</f>
        <v>45.244182450016474</v>
      </c>
      <c r="G7" s="38">
        <f ca="1">SUM(G8:OFFSET(G6,MATCH("PROYECTOS",$A$8:$A$50,0),0))</f>
        <v>37.227796260016476</v>
      </c>
      <c r="H7" s="38">
        <f ca="1">SUM(H8:OFFSET(H6,MATCH("PROYECTOS",$A$8:$A$50,0),0))</f>
        <v>3.996650939999999</v>
      </c>
      <c r="I7" s="38">
        <f ca="1">SUM(I8:OFFSET(I6,MATCH("PROYECTOS",$A$8:$A$50,0),0))</f>
        <v>4.019735250000001</v>
      </c>
      <c r="J7" s="39">
        <f ca="1">IFERROR(G7/E7,0)</f>
        <v>0.73699096353655436</v>
      </c>
      <c r="K7" s="39">
        <f ca="1">IFERROR(SUM(G7,H7)/E7,0)</f>
        <v>0.81611183350739946</v>
      </c>
      <c r="L7" s="40">
        <f ca="1">IFERROR(SUM(G7,H7,I7)/E7,0)</f>
        <v>0.89568969877688254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0.53059300000000009</v>
      </c>
      <c r="E8" s="21">
        <v>0.52902900000000008</v>
      </c>
      <c r="F8" s="21">
        <f t="shared" ref="F8:F11" si="0">SUM(G8,H8,I8)</f>
        <v>0.31125967264386745</v>
      </c>
      <c r="G8" s="21">
        <v>0.23924154264386743</v>
      </c>
      <c r="H8" s="21">
        <v>1.9191050000000001E-2</v>
      </c>
      <c r="I8" s="21">
        <v>5.2827080000000005E-2</v>
      </c>
      <c r="J8" s="22">
        <f t="shared" ref="J8:J12" si="1">IFERROR(G8/E8,0)</f>
        <v>0.45222765225321748</v>
      </c>
      <c r="K8" s="22">
        <f t="shared" ref="K8:K12" si="2">IFERROR(SUM(G8,H8)/E8,0)</f>
        <v>0.48850364090412318</v>
      </c>
      <c r="L8" s="23">
        <f t="shared" ref="L8:L12" si="3">IFERROR(SUM(G8,H8,I8)/E8,0)</f>
        <v>0.58836032172880393</v>
      </c>
      <c r="M8" s="4"/>
    </row>
    <row r="9" spans="1:13" ht="25.5" x14ac:dyDescent="0.25">
      <c r="A9" s="17"/>
      <c r="B9" s="19">
        <v>3000511</v>
      </c>
      <c r="C9" s="19" t="s">
        <v>1095</v>
      </c>
      <c r="D9" s="20">
        <v>43.327772000000003</v>
      </c>
      <c r="E9" s="21">
        <v>49.061868999999994</v>
      </c>
      <c r="F9" s="21">
        <f t="shared" si="0"/>
        <v>44.173730386802063</v>
      </c>
      <c r="G9" s="21">
        <v>36.43449556680207</v>
      </c>
      <c r="H9" s="21">
        <v>3.8561561399999991</v>
      </c>
      <c r="I9" s="21">
        <v>3.8830786800000006</v>
      </c>
      <c r="J9" s="22">
        <f t="shared" si="1"/>
        <v>0.74262347336996226</v>
      </c>
      <c r="K9" s="22">
        <f t="shared" si="2"/>
        <v>0.82122129727267568</v>
      </c>
      <c r="L9" s="23">
        <f t="shared" si="3"/>
        <v>0.90036786790169099</v>
      </c>
      <c r="M9" s="4"/>
    </row>
    <row r="10" spans="1:13" ht="25.5" x14ac:dyDescent="0.25">
      <c r="A10" s="17"/>
      <c r="B10" s="19">
        <v>3000512</v>
      </c>
      <c r="C10" s="19" t="s">
        <v>1096</v>
      </c>
      <c r="D10" s="20">
        <v>0.45116999999999996</v>
      </c>
      <c r="E10" s="21">
        <v>0.34261500000000006</v>
      </c>
      <c r="F10" s="21">
        <f t="shared" si="0"/>
        <v>0.29087299963029628</v>
      </c>
      <c r="G10" s="21">
        <v>0.20610359963029623</v>
      </c>
      <c r="H10" s="21">
        <v>6.643940000000001E-2</v>
      </c>
      <c r="I10" s="21">
        <v>1.8329999999999999E-2</v>
      </c>
      <c r="J10" s="22">
        <f t="shared" si="1"/>
        <v>0.60156035091953419</v>
      </c>
      <c r="K10" s="22">
        <f t="shared" si="2"/>
        <v>0.79547888922054266</v>
      </c>
      <c r="L10" s="23">
        <f t="shared" si="3"/>
        <v>0.84897917379652443</v>
      </c>
      <c r="M10" s="4"/>
    </row>
    <row r="11" spans="1:13" ht="25.5" x14ac:dyDescent="0.25">
      <c r="A11" s="17"/>
      <c r="B11" s="19">
        <v>3000513</v>
      </c>
      <c r="C11" s="19" t="s">
        <v>1097</v>
      </c>
      <c r="D11" s="20">
        <v>0.69037900000000008</v>
      </c>
      <c r="E11" s="21">
        <v>0.57972000000000001</v>
      </c>
      <c r="F11" s="21">
        <f t="shared" si="0"/>
        <v>0.46831939094024166</v>
      </c>
      <c r="G11" s="21">
        <v>0.34795555094024166</v>
      </c>
      <c r="H11" s="21">
        <v>5.4864350000000013E-2</v>
      </c>
      <c r="I11" s="21">
        <v>6.5499490000000007E-2</v>
      </c>
      <c r="J11" s="22">
        <f t="shared" si="1"/>
        <v>0.60021312174884711</v>
      </c>
      <c r="K11" s="22">
        <f t="shared" si="2"/>
        <v>0.69485251662913416</v>
      </c>
      <c r="L11" s="23">
        <f t="shared" si="3"/>
        <v>0.80783721613924253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1109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83"/>
      <c r="B17" s="84"/>
      <c r="C17" s="84"/>
      <c r="D17" s="103"/>
    </row>
    <row r="18" spans="1:4" ht="15.75" thickBot="1" x14ac:dyDescent="0.3">
      <c r="A18" s="73"/>
      <c r="B18" s="74">
        <v>3000001</v>
      </c>
      <c r="C18" s="74" t="s">
        <v>276</v>
      </c>
      <c r="D18" s="75">
        <v>0.58836032172880393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67</v>
      </c>
      <c r="B1" s="49" t="s">
        <v>42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1094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44.999913999999997</v>
      </c>
      <c r="I6" s="14">
        <v>50.513232999999993</v>
      </c>
      <c r="J6" s="14">
        <v>45.244182450016474</v>
      </c>
      <c r="K6" s="14">
        <v>37.227796260016476</v>
      </c>
      <c r="L6" s="14">
        <v>3.9966509399999999</v>
      </c>
      <c r="M6" s="14">
        <v>4.019735250000001</v>
      </c>
      <c r="N6" s="15">
        <v>0.73699096353655447</v>
      </c>
      <c r="O6" s="15">
        <v>0.81611183350739958</v>
      </c>
      <c r="P6" s="16">
        <v>0.89568969877688265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SUM(H8:OFFSET(H6,MATCH("PROYECTOS",$A$8:$A$17,0),0))</f>
        <v>44.999914000000004</v>
      </c>
      <c r="I7" s="13">
        <f ca="1">SUM(I8:OFFSET(I6,MATCH("PROYECTOS",$A$8:$A$17,0),0))</f>
        <v>50.513232999999993</v>
      </c>
      <c r="J7" s="13">
        <f ca="1">SUM(J8:OFFSET(J6,MATCH("PROYECTOS",$A$8:$A$17,0),0))</f>
        <v>45.244182450016488</v>
      </c>
      <c r="K7" s="13">
        <f ca="1">SUM(K8:OFFSET(K6,MATCH("PROYECTOS",$A$8:$A$17,0),0))</f>
        <v>37.227796260016476</v>
      </c>
      <c r="L7" s="13">
        <f ca="1">SUM(L8:OFFSET(L6,MATCH("PROYECTOS",$A$8:$A$17,0),0))</f>
        <v>3.9966509399999999</v>
      </c>
      <c r="M7" s="13">
        <f ca="1">SUM(M8:OFFSET(M6,MATCH("PROYECTOS",$A$8:$A$17,0),0))</f>
        <v>4.0197352500000001</v>
      </c>
      <c r="N7" s="39">
        <f ca="1">IFERROR(K7/I7,0)</f>
        <v>0.73699096353655447</v>
      </c>
      <c r="O7" s="39">
        <f ca="1">IFERROR(SUM(K7,L7)/I7,0)</f>
        <v>0.81611183350739958</v>
      </c>
      <c r="P7" s="40">
        <f ca="1">IFERROR(SUM(K7,L7,M7)/I7,0)</f>
        <v>0.89568969877688265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0.53059300000000009</v>
      </c>
      <c r="I8" s="21">
        <v>0.52902900000000008</v>
      </c>
      <c r="J8" s="21">
        <f t="shared" ref="J8:J16" si="0">SUM(K8,L8,M8)</f>
        <v>0.31125967264386745</v>
      </c>
      <c r="K8" s="21">
        <v>0.23924154264386743</v>
      </c>
      <c r="L8" s="21">
        <v>1.9191050000000001E-2</v>
      </c>
      <c r="M8" s="21">
        <v>5.2827080000000005E-2</v>
      </c>
      <c r="N8" s="22">
        <f t="shared" ref="N8:N17" si="1">IFERROR(K8/I8,0)</f>
        <v>0.45222765225321748</v>
      </c>
      <c r="O8" s="22">
        <f t="shared" ref="O8:O17" si="2">IFERROR(SUM(K8,L8)/I8,0)</f>
        <v>0.48850364090412318</v>
      </c>
      <c r="P8" s="23">
        <f t="shared" ref="P8:P17" si="3">IFERROR(SUM(K8,L8,M8)/I8,0)</f>
        <v>0.58836032172880393</v>
      </c>
      <c r="Q8" s="70">
        <v>2</v>
      </c>
      <c r="R8" s="21">
        <v>2</v>
      </c>
      <c r="S8" s="23">
        <f>IFERROR(R8/Q8,0)</f>
        <v>1</v>
      </c>
    </row>
    <row r="9" spans="1:19" ht="38.25" x14ac:dyDescent="0.25">
      <c r="A9" s="17"/>
      <c r="B9" s="19">
        <v>5001556</v>
      </c>
      <c r="C9" s="19" t="s">
        <v>1098</v>
      </c>
      <c r="D9" s="68">
        <v>3000511</v>
      </c>
      <c r="E9" s="19" t="s">
        <v>1095</v>
      </c>
      <c r="F9" s="69">
        <v>42</v>
      </c>
      <c r="G9" s="19" t="s">
        <v>536</v>
      </c>
      <c r="H9" s="20">
        <v>1.8204040000000001</v>
      </c>
      <c r="I9" s="21">
        <v>1.8182899999999997</v>
      </c>
      <c r="J9" s="21">
        <f t="shared" si="0"/>
        <v>1.5202767180352985</v>
      </c>
      <c r="K9" s="21">
        <v>1.1897885880352987</v>
      </c>
      <c r="L9" s="21">
        <v>0.16664646999999996</v>
      </c>
      <c r="M9" s="21">
        <v>0.16384165999999997</v>
      </c>
      <c r="N9" s="22">
        <f t="shared" si="1"/>
        <v>0.65434478990441514</v>
      </c>
      <c r="O9" s="22">
        <f t="shared" si="2"/>
        <v>0.74599489522314855</v>
      </c>
      <c r="P9" s="23">
        <f t="shared" si="3"/>
        <v>0.83610244682382828</v>
      </c>
      <c r="Q9" s="70">
        <v>7</v>
      </c>
      <c r="R9" s="21">
        <v>7</v>
      </c>
      <c r="S9" s="23">
        <f t="shared" ref="S9:S16" si="4">IFERROR(R9/Q9,0)</f>
        <v>1</v>
      </c>
    </row>
    <row r="10" spans="1:19" ht="25.5" x14ac:dyDescent="0.25">
      <c r="A10" s="17"/>
      <c r="B10" s="19">
        <v>5002360</v>
      </c>
      <c r="C10" s="19" t="s">
        <v>1099</v>
      </c>
      <c r="D10" s="68">
        <v>3000511</v>
      </c>
      <c r="E10" s="19" t="s">
        <v>1095</v>
      </c>
      <c r="F10" s="69">
        <v>105</v>
      </c>
      <c r="G10" s="19" t="s">
        <v>664</v>
      </c>
      <c r="H10" s="20">
        <v>41.102179000000007</v>
      </c>
      <c r="I10" s="21">
        <v>47.029565000000005</v>
      </c>
      <c r="J10" s="21">
        <f t="shared" si="0"/>
        <v>42.5021140109897</v>
      </c>
      <c r="K10" s="21">
        <v>35.123528680989693</v>
      </c>
      <c r="L10" s="21">
        <v>3.6736637500000002</v>
      </c>
      <c r="M10" s="21">
        <v>3.7049215800000006</v>
      </c>
      <c r="N10" s="22">
        <f t="shared" si="1"/>
        <v>0.74683932715494372</v>
      </c>
      <c r="O10" s="22">
        <f t="shared" si="2"/>
        <v>0.82495324868494302</v>
      </c>
      <c r="P10" s="23">
        <f t="shared" si="3"/>
        <v>0.90373181233952926</v>
      </c>
      <c r="Q10" s="70">
        <v>67670</v>
      </c>
      <c r="R10" s="21">
        <v>74607</v>
      </c>
      <c r="S10" s="23">
        <f t="shared" si="4"/>
        <v>1.1025121915176592</v>
      </c>
    </row>
    <row r="11" spans="1:19" ht="38.25" x14ac:dyDescent="0.25">
      <c r="A11" s="17"/>
      <c r="B11" s="19">
        <v>5004127</v>
      </c>
      <c r="C11" s="19" t="s">
        <v>1100</v>
      </c>
      <c r="D11" s="68">
        <v>3000511</v>
      </c>
      <c r="E11" s="19" t="s">
        <v>1095</v>
      </c>
      <c r="F11" s="69">
        <v>578</v>
      </c>
      <c r="G11" s="19" t="s">
        <v>1106</v>
      </c>
      <c r="H11" s="20">
        <v>0.34018900000000002</v>
      </c>
      <c r="I11" s="21">
        <v>0.18033300000000002</v>
      </c>
      <c r="J11" s="21">
        <f t="shared" si="0"/>
        <v>0.13115915859592672</v>
      </c>
      <c r="K11" s="21">
        <v>0.10099779859592672</v>
      </c>
      <c r="L11" s="21">
        <v>1.5845919999999999E-2</v>
      </c>
      <c r="M11" s="21">
        <v>1.4315439999999999E-2</v>
      </c>
      <c r="N11" s="22">
        <f t="shared" si="1"/>
        <v>0.56006276497328111</v>
      </c>
      <c r="O11" s="22">
        <f t="shared" si="2"/>
        <v>0.64793309375392583</v>
      </c>
      <c r="P11" s="23">
        <f t="shared" si="3"/>
        <v>0.72731645675459677</v>
      </c>
      <c r="Q11" s="70">
        <v>6</v>
      </c>
      <c r="R11" s="21">
        <v>4</v>
      </c>
      <c r="S11" s="23">
        <f t="shared" si="4"/>
        <v>0.66666666666666663</v>
      </c>
    </row>
    <row r="12" spans="1:19" ht="38.25" x14ac:dyDescent="0.25">
      <c r="A12" s="17"/>
      <c r="B12" s="19">
        <v>5004128</v>
      </c>
      <c r="C12" s="19" t="s">
        <v>1101</v>
      </c>
      <c r="D12" s="68">
        <v>3000511</v>
      </c>
      <c r="E12" s="19" t="s">
        <v>1095</v>
      </c>
      <c r="F12" s="69">
        <v>42</v>
      </c>
      <c r="G12" s="19" t="s">
        <v>536</v>
      </c>
      <c r="H12" s="20">
        <v>6.5000000000000002E-2</v>
      </c>
      <c r="I12" s="21">
        <v>3.3681000000000003E-2</v>
      </c>
      <c r="J12" s="21">
        <f t="shared" si="0"/>
        <v>2.018049918115139E-2</v>
      </c>
      <c r="K12" s="21">
        <v>2.018049918115139E-2</v>
      </c>
      <c r="L12" s="21">
        <v>0</v>
      </c>
      <c r="M12" s="21">
        <v>0</v>
      </c>
      <c r="N12" s="22">
        <f t="shared" si="1"/>
        <v>0.5991656774190609</v>
      </c>
      <c r="O12" s="22">
        <f t="shared" si="2"/>
        <v>0.5991656774190609</v>
      </c>
      <c r="P12" s="23">
        <f t="shared" si="3"/>
        <v>0.5991656774190609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5004129</v>
      </c>
      <c r="C13" s="19" t="s">
        <v>1102</v>
      </c>
      <c r="D13" s="68">
        <v>3000512</v>
      </c>
      <c r="E13" s="19" t="s">
        <v>1096</v>
      </c>
      <c r="F13" s="69">
        <v>88</v>
      </c>
      <c r="G13" s="19" t="s">
        <v>757</v>
      </c>
      <c r="H13" s="20">
        <v>0.41116999999999998</v>
      </c>
      <c r="I13" s="21">
        <v>0.31081800000000004</v>
      </c>
      <c r="J13" s="21">
        <f t="shared" si="0"/>
        <v>0.26957680021914249</v>
      </c>
      <c r="K13" s="21">
        <v>0.18480740021914244</v>
      </c>
      <c r="L13" s="21">
        <v>6.643940000000001E-2</v>
      </c>
      <c r="M13" s="21">
        <v>1.8329999999999999E-2</v>
      </c>
      <c r="N13" s="22">
        <f t="shared" si="1"/>
        <v>0.59458396945846903</v>
      </c>
      <c r="O13" s="22">
        <f t="shared" si="2"/>
        <v>0.8083405730013784</v>
      </c>
      <c r="P13" s="23">
        <f t="shared" si="3"/>
        <v>0.86731399152926292</v>
      </c>
      <c r="Q13" s="70">
        <v>294</v>
      </c>
      <c r="R13" s="21">
        <v>294</v>
      </c>
      <c r="S13" s="23">
        <f t="shared" si="4"/>
        <v>1</v>
      </c>
    </row>
    <row r="14" spans="1:19" ht="25.5" x14ac:dyDescent="0.25">
      <c r="A14" s="17"/>
      <c r="B14" s="19">
        <v>5004130</v>
      </c>
      <c r="C14" s="19" t="s">
        <v>1103</v>
      </c>
      <c r="D14" s="68">
        <v>3000512</v>
      </c>
      <c r="E14" s="19" t="s">
        <v>1096</v>
      </c>
      <c r="F14" s="69">
        <v>117</v>
      </c>
      <c r="G14" s="19" t="s">
        <v>689</v>
      </c>
      <c r="H14" s="20">
        <v>0.04</v>
      </c>
      <c r="I14" s="21">
        <v>3.1796999999999999E-2</v>
      </c>
      <c r="J14" s="21">
        <f t="shared" si="0"/>
        <v>2.1296199411153793E-2</v>
      </c>
      <c r="K14" s="21">
        <v>2.1296199411153793E-2</v>
      </c>
      <c r="L14" s="21">
        <v>0</v>
      </c>
      <c r="M14" s="21">
        <v>0</v>
      </c>
      <c r="N14" s="22">
        <f t="shared" si="1"/>
        <v>0.66975498981519621</v>
      </c>
      <c r="O14" s="22">
        <f t="shared" si="2"/>
        <v>0.66975498981519621</v>
      </c>
      <c r="P14" s="23">
        <f t="shared" si="3"/>
        <v>0.66975498981519621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5004131</v>
      </c>
      <c r="C15" s="19" t="s">
        <v>1104</v>
      </c>
      <c r="D15" s="68">
        <v>3000513</v>
      </c>
      <c r="E15" s="19" t="s">
        <v>1097</v>
      </c>
      <c r="F15" s="69">
        <v>538</v>
      </c>
      <c r="G15" s="19" t="s">
        <v>1107</v>
      </c>
      <c r="H15" s="20">
        <v>0.35019</v>
      </c>
      <c r="I15" s="21">
        <v>0.39271400000000001</v>
      </c>
      <c r="J15" s="21">
        <f t="shared" si="0"/>
        <v>0.30756164036763511</v>
      </c>
      <c r="K15" s="21">
        <v>0.23995395036763512</v>
      </c>
      <c r="L15" s="21">
        <v>3.0826050000000004E-2</v>
      </c>
      <c r="M15" s="21">
        <v>3.6781640000000004E-2</v>
      </c>
      <c r="N15" s="22">
        <f t="shared" si="1"/>
        <v>0.6110145051300313</v>
      </c>
      <c r="O15" s="22">
        <f t="shared" si="2"/>
        <v>0.68950941491170448</v>
      </c>
      <c r="P15" s="23">
        <f t="shared" si="3"/>
        <v>0.78316953398054334</v>
      </c>
      <c r="Q15" s="70">
        <v>3</v>
      </c>
      <c r="R15" s="21">
        <v>3</v>
      </c>
      <c r="S15" s="23">
        <f t="shared" si="4"/>
        <v>1</v>
      </c>
    </row>
    <row r="16" spans="1:19" ht="25.5" x14ac:dyDescent="0.25">
      <c r="A16" s="17"/>
      <c r="B16" s="19">
        <v>5004132</v>
      </c>
      <c r="C16" s="19" t="s">
        <v>1105</v>
      </c>
      <c r="D16" s="68">
        <v>3000513</v>
      </c>
      <c r="E16" s="19" t="s">
        <v>1097</v>
      </c>
      <c r="F16" s="69">
        <v>538</v>
      </c>
      <c r="G16" s="19" t="s">
        <v>1107</v>
      </c>
      <c r="H16" s="20">
        <v>0.34018900000000002</v>
      </c>
      <c r="I16" s="21">
        <v>0.18700599999999998</v>
      </c>
      <c r="J16" s="21">
        <f t="shared" si="0"/>
        <v>0.16075775057260655</v>
      </c>
      <c r="K16" s="21">
        <v>0.10800160057260655</v>
      </c>
      <c r="L16" s="21">
        <v>2.4038300000000002E-2</v>
      </c>
      <c r="M16" s="21">
        <v>2.8717850000000003E-2</v>
      </c>
      <c r="N16" s="22">
        <f t="shared" si="1"/>
        <v>0.57753013578498313</v>
      </c>
      <c r="O16" s="22">
        <f t="shared" si="2"/>
        <v>0.70607307023628429</v>
      </c>
      <c r="P16" s="23">
        <f t="shared" si="3"/>
        <v>0.85963953334441978</v>
      </c>
      <c r="Q16" s="70">
        <v>2</v>
      </c>
      <c r="R16" s="21">
        <v>1</v>
      </c>
      <c r="S16" s="23">
        <f t="shared" si="4"/>
        <v>0.5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0</v>
      </c>
      <c r="I17" s="44">
        <f t="shared" ref="I17:M17" ca="1" si="5">OFFSET(I17,-MATCH("PROYECTOS",$A$8:$A$17,0)-1,0)-(OFFSET(I17,-MATCH("PROYECTOS",$A$8:$A$17,0),0))</f>
        <v>0</v>
      </c>
      <c r="J17" s="44">
        <f t="shared" ca="1" si="5"/>
        <v>0</v>
      </c>
      <c r="K17" s="44">
        <f t="shared" ca="1" si="5"/>
        <v>0</v>
      </c>
      <c r="L17" s="44">
        <f t="shared" ca="1" si="5"/>
        <v>0</v>
      </c>
      <c r="M17" s="44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68</v>
      </c>
      <c r="B1" s="50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1110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ht="15.75" thickBot="1" x14ac:dyDescent="0.3">
      <c r="A6" s="10" t="s">
        <v>249</v>
      </c>
      <c r="B6" s="11"/>
      <c r="C6" s="12"/>
      <c r="D6" s="13">
        <v>1028.4349519999998</v>
      </c>
      <c r="E6" s="14">
        <v>3096.1568389999989</v>
      </c>
      <c r="F6" s="14">
        <v>1641.7937679053457</v>
      </c>
      <c r="G6" s="14">
        <v>1116.0490302853459</v>
      </c>
      <c r="H6" s="14">
        <v>237.36501286999999</v>
      </c>
      <c r="I6" s="14">
        <v>288.37972475000004</v>
      </c>
      <c r="J6" s="15">
        <v>0.36046269240217466</v>
      </c>
      <c r="K6" s="15">
        <v>0.4371270945022519</v>
      </c>
      <c r="L6" s="16">
        <v>0.53026828202786236</v>
      </c>
      <c r="M6" s="4"/>
    </row>
    <row r="7" spans="1:13" x14ac:dyDescent="0.25">
      <c r="A7" s="34" t="s">
        <v>99</v>
      </c>
      <c r="B7" s="57"/>
      <c r="C7" s="36"/>
      <c r="D7" s="13">
        <f ca="1">SUM(D8:OFFSET(D6,MATCH("GOBIERNOS REGIONALES",$A$8:$A$57,0),0))</f>
        <v>501.13184999999993</v>
      </c>
      <c r="E7" s="13">
        <f ca="1">SUM(E8:OFFSET(E6,MATCH("GOBIERNOS REGIONALES",$A$8:$A$57,0),0))</f>
        <v>1602.4477879999997</v>
      </c>
      <c r="F7" s="13">
        <f ca="1">SUM(F8:OFFSET(F6,MATCH("GOBIERNOS REGIONALES",$A$8:$A$57,0),0))</f>
        <v>836.32944521130082</v>
      </c>
      <c r="G7" s="13">
        <f ca="1">SUM(G8:OFFSET(G6,MATCH("GOBIERNOS REGIONALES",$A$8:$A$57,0),0))</f>
        <v>532.8591581413009</v>
      </c>
      <c r="H7" s="13">
        <f ca="1">SUM(H8:OFFSET(H6,MATCH("GOBIERNOS REGIONALES",$A$8:$A$57,0),0))</f>
        <v>150.58656387000002</v>
      </c>
      <c r="I7" s="13">
        <f ca="1">SUM(I8:OFFSET(I6,MATCH("GOBIERNOS REGIONALES",$A$8:$A$57,0),0))</f>
        <v>152.88372320000008</v>
      </c>
      <c r="J7" s="39">
        <f ca="1">IFERROR(G7/E7,0)</f>
        <v>0.33252824967630146</v>
      </c>
      <c r="K7" s="39">
        <f ca="1">IFERROR(SUM(G7,H7)/E7,0)</f>
        <v>0.42650108610671372</v>
      </c>
      <c r="L7" s="40">
        <f ca="1">IFERROR(SUM(G7,H7,I7)/E7,0)</f>
        <v>0.52190745400517291</v>
      </c>
      <c r="M7" s="4"/>
    </row>
    <row r="8" spans="1:13" x14ac:dyDescent="0.25">
      <c r="A8" s="17"/>
      <c r="B8" s="18">
        <v>5</v>
      </c>
      <c r="C8" s="19" t="s">
        <v>104</v>
      </c>
      <c r="D8" s="20">
        <v>1.9000029999999999</v>
      </c>
      <c r="E8" s="21">
        <v>1.8133699999999997</v>
      </c>
      <c r="F8" s="21">
        <f t="shared" ref="F8:F56" si="0">SUM(G8,H8,I8)</f>
        <v>0.72278864786095953</v>
      </c>
      <c r="G8" s="21">
        <v>0.50147421786095947</v>
      </c>
      <c r="H8" s="21">
        <v>0.11005684</v>
      </c>
      <c r="I8" s="21">
        <v>0.11125758999999999</v>
      </c>
      <c r="J8" s="22">
        <f t="shared" ref="J8:J56" si="1">IFERROR(G8/E8,0)</f>
        <v>0.27654269005275234</v>
      </c>
      <c r="K8" s="22">
        <f t="shared" ref="K8:K56" si="2">IFERROR(SUM(G8,H8)/E8,0)</f>
        <v>0.33723457312129329</v>
      </c>
      <c r="L8" s="23">
        <f t="shared" ref="L8:L56" si="3">IFERROR(SUM(G8,H8,I8)/E8,0)</f>
        <v>0.39858862110929355</v>
      </c>
      <c r="M8" s="4"/>
    </row>
    <row r="9" spans="1:13" x14ac:dyDescent="0.25">
      <c r="A9" s="17"/>
      <c r="B9" s="18">
        <v>6</v>
      </c>
      <c r="C9" s="19" t="s">
        <v>105</v>
      </c>
      <c r="D9" s="20">
        <v>57.160964999999997</v>
      </c>
      <c r="E9" s="21">
        <v>133.56823799999998</v>
      </c>
      <c r="F9" s="21">
        <f t="shared" si="0"/>
        <v>31.260567253473337</v>
      </c>
      <c r="G9" s="21">
        <v>24.863387703473336</v>
      </c>
      <c r="H9" s="21">
        <v>2.8955715400000002</v>
      </c>
      <c r="I9" s="21">
        <v>3.5016080100000004</v>
      </c>
      <c r="J9" s="22">
        <f t="shared" si="1"/>
        <v>0.18614745598031576</v>
      </c>
      <c r="K9" s="22">
        <f t="shared" si="2"/>
        <v>0.20782604950941511</v>
      </c>
      <c r="L9" s="23">
        <f t="shared" si="3"/>
        <v>0.23404192285199826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8.3995110000000004</v>
      </c>
      <c r="E10" s="21">
        <v>11.770209000000001</v>
      </c>
      <c r="F10" s="21">
        <f t="shared" si="0"/>
        <v>3.8787642822460811</v>
      </c>
      <c r="G10" s="21">
        <v>0.81211677224608136</v>
      </c>
      <c r="H10" s="21">
        <v>1.4173025600000002</v>
      </c>
      <c r="I10" s="21">
        <v>1.6493449499999999</v>
      </c>
      <c r="J10" s="22">
        <f t="shared" si="1"/>
        <v>6.8997650954718076E-2</v>
      </c>
      <c r="K10" s="22">
        <f t="shared" si="2"/>
        <v>0.18941204291666197</v>
      </c>
      <c r="L10" s="23">
        <f t="shared" si="3"/>
        <v>0.32954081633096582</v>
      </c>
      <c r="M10" s="4"/>
    </row>
    <row r="11" spans="1:13" x14ac:dyDescent="0.25">
      <c r="A11" s="17"/>
      <c r="B11" s="18">
        <v>10</v>
      </c>
      <c r="C11" s="19" t="s">
        <v>110</v>
      </c>
      <c r="D11" s="20">
        <v>98.997152999999983</v>
      </c>
      <c r="E11" s="21">
        <v>167.10172300000005</v>
      </c>
      <c r="F11" s="21">
        <f t="shared" si="0"/>
        <v>148.04096935964665</v>
      </c>
      <c r="G11" s="21">
        <v>133.35647878964664</v>
      </c>
      <c r="H11" s="21">
        <v>12.873562080000001</v>
      </c>
      <c r="I11" s="21">
        <v>1.8109284899999998</v>
      </c>
      <c r="J11" s="22">
        <f t="shared" si="1"/>
        <v>0.79805567767632535</v>
      </c>
      <c r="K11" s="22">
        <f t="shared" si="2"/>
        <v>0.8750959490085366</v>
      </c>
      <c r="L11" s="23">
        <f t="shared" si="3"/>
        <v>0.88593323097959087</v>
      </c>
      <c r="M11" s="4"/>
    </row>
    <row r="12" spans="1:13" x14ac:dyDescent="0.25">
      <c r="A12" s="17"/>
      <c r="B12" s="18">
        <v>11</v>
      </c>
      <c r="C12" s="19" t="s">
        <v>111</v>
      </c>
      <c r="D12" s="20">
        <v>80.301370000000006</v>
      </c>
      <c r="E12" s="21">
        <v>201.09727699999996</v>
      </c>
      <c r="F12" s="21">
        <f t="shared" si="0"/>
        <v>49.46933183393373</v>
      </c>
      <c r="G12" s="21">
        <v>33.636525063933732</v>
      </c>
      <c r="H12" s="21">
        <v>2.26869034</v>
      </c>
      <c r="I12" s="21">
        <v>13.56411643</v>
      </c>
      <c r="J12" s="22">
        <f t="shared" si="1"/>
        <v>0.16726494543202461</v>
      </c>
      <c r="K12" s="22">
        <f t="shared" si="2"/>
        <v>0.17854650216836968</v>
      </c>
      <c r="L12" s="23">
        <f t="shared" si="3"/>
        <v>0.2459970247828554</v>
      </c>
      <c r="M12" s="4"/>
    </row>
    <row r="13" spans="1:13" x14ac:dyDescent="0.25">
      <c r="A13" s="17"/>
      <c r="B13" s="18">
        <v>13</v>
      </c>
      <c r="C13" s="19" t="s">
        <v>114</v>
      </c>
      <c r="D13" s="20">
        <v>89.422465000000003</v>
      </c>
      <c r="E13" s="21">
        <v>641.73224099999959</v>
      </c>
      <c r="F13" s="21">
        <f t="shared" si="0"/>
        <v>380.50437356455836</v>
      </c>
      <c r="G13" s="21">
        <v>147.01069139455831</v>
      </c>
      <c r="H13" s="21">
        <v>117.87243512000002</v>
      </c>
      <c r="I13" s="21">
        <v>115.62124705000005</v>
      </c>
      <c r="J13" s="22">
        <f t="shared" si="1"/>
        <v>0.2290841600314085</v>
      </c>
      <c r="K13" s="22">
        <f t="shared" si="2"/>
        <v>0.41276269071629595</v>
      </c>
      <c r="L13" s="23">
        <f t="shared" si="3"/>
        <v>0.59293323485138505</v>
      </c>
      <c r="M13" s="4"/>
    </row>
    <row r="14" spans="1:13" ht="38.25" x14ac:dyDescent="0.25">
      <c r="A14" s="17"/>
      <c r="B14" s="18">
        <v>25</v>
      </c>
      <c r="C14" s="19" t="s">
        <v>118</v>
      </c>
      <c r="D14" s="20">
        <v>7.6720309999999996</v>
      </c>
      <c r="E14" s="21">
        <v>9.6352309999999992</v>
      </c>
      <c r="F14" s="21">
        <f t="shared" si="0"/>
        <v>5.6302973712916087</v>
      </c>
      <c r="G14" s="21">
        <v>4.120025091291609</v>
      </c>
      <c r="H14" s="21">
        <v>0.85897493999999996</v>
      </c>
      <c r="I14" s="21">
        <v>0.65129734000000006</v>
      </c>
      <c r="J14" s="22">
        <f t="shared" si="1"/>
        <v>0.42760003276430109</v>
      </c>
      <c r="K14" s="22">
        <f t="shared" si="2"/>
        <v>0.51674942004935942</v>
      </c>
      <c r="L14" s="23">
        <f t="shared" si="3"/>
        <v>0.58434482487151673</v>
      </c>
      <c r="M14" s="4"/>
    </row>
    <row r="15" spans="1:13" x14ac:dyDescent="0.25">
      <c r="A15" s="17"/>
      <c r="B15" s="18">
        <v>26</v>
      </c>
      <c r="C15" s="19" t="s">
        <v>119</v>
      </c>
      <c r="D15" s="20">
        <v>6.7139280000000001</v>
      </c>
      <c r="E15" s="21">
        <v>190.78506299999995</v>
      </c>
      <c r="F15" s="21">
        <f t="shared" si="0"/>
        <v>123.7693267589022</v>
      </c>
      <c r="G15" s="21">
        <v>121.6407865989022</v>
      </c>
      <c r="H15" s="21">
        <v>0.68304930000000008</v>
      </c>
      <c r="I15" s="21">
        <v>1.4454908599999998</v>
      </c>
      <c r="J15" s="22">
        <f t="shared" si="1"/>
        <v>0.63758024179755746</v>
      </c>
      <c r="K15" s="22">
        <f t="shared" si="2"/>
        <v>0.64116044503390823</v>
      </c>
      <c r="L15" s="23">
        <f t="shared" si="3"/>
        <v>0.6487369860758031</v>
      </c>
      <c r="M15" s="4"/>
    </row>
    <row r="16" spans="1:13" ht="25.5" x14ac:dyDescent="0.25">
      <c r="A16" s="17"/>
      <c r="B16" s="18">
        <v>37</v>
      </c>
      <c r="C16" s="19" t="s">
        <v>124</v>
      </c>
      <c r="D16" s="20">
        <v>33.397468000000003</v>
      </c>
      <c r="E16" s="21">
        <v>72.908884999999984</v>
      </c>
      <c r="F16" s="21">
        <f t="shared" si="0"/>
        <v>20.419259431211827</v>
      </c>
      <c r="G16" s="21">
        <v>15.681109491211828</v>
      </c>
      <c r="H16" s="21">
        <v>2.0332770399999998</v>
      </c>
      <c r="I16" s="21">
        <v>2.7048728999999994</v>
      </c>
      <c r="J16" s="22">
        <f t="shared" si="1"/>
        <v>0.21507816902167454</v>
      </c>
      <c r="K16" s="22">
        <f t="shared" si="2"/>
        <v>0.24296608748318993</v>
      </c>
      <c r="L16" s="23">
        <f t="shared" si="3"/>
        <v>0.28006544649821258</v>
      </c>
      <c r="M16" s="4"/>
    </row>
    <row r="17" spans="1:13" ht="25.5" x14ac:dyDescent="0.25">
      <c r="A17" s="17"/>
      <c r="B17" s="18">
        <v>39</v>
      </c>
      <c r="C17" s="19" t="s">
        <v>126</v>
      </c>
      <c r="D17" s="20">
        <v>11.049999999999999</v>
      </c>
      <c r="E17" s="21">
        <v>11.05</v>
      </c>
      <c r="F17" s="21">
        <f t="shared" si="0"/>
        <v>10.629414058400927</v>
      </c>
      <c r="G17" s="21">
        <v>6.5655984584009275</v>
      </c>
      <c r="H17" s="21">
        <v>3.5930914499999997</v>
      </c>
      <c r="I17" s="21">
        <v>0.47072414999999995</v>
      </c>
      <c r="J17" s="22">
        <f t="shared" si="1"/>
        <v>0.5941718061901291</v>
      </c>
      <c r="K17" s="22">
        <f t="shared" si="2"/>
        <v>0.91933845324895258</v>
      </c>
      <c r="L17" s="23">
        <f t="shared" si="3"/>
        <v>0.9619379238371879</v>
      </c>
      <c r="M17" s="4"/>
    </row>
    <row r="18" spans="1:13" ht="25.5" x14ac:dyDescent="0.25">
      <c r="A18" s="17"/>
      <c r="B18" s="18">
        <v>70</v>
      </c>
      <c r="C18" s="19" t="s">
        <v>137</v>
      </c>
      <c r="D18" s="20">
        <v>0</v>
      </c>
      <c r="E18" s="21">
        <v>13.909460000000001</v>
      </c>
      <c r="F18" s="21">
        <f t="shared" si="0"/>
        <v>0.22968949999999999</v>
      </c>
      <c r="G18" s="21">
        <v>0</v>
      </c>
      <c r="H18" s="21">
        <v>4.5199999999999997E-2</v>
      </c>
      <c r="I18" s="21">
        <v>0.1844895</v>
      </c>
      <c r="J18" s="22">
        <f t="shared" si="1"/>
        <v>0</v>
      </c>
      <c r="K18" s="22">
        <f t="shared" si="2"/>
        <v>3.2495869717444094E-3</v>
      </c>
      <c r="L18" s="23">
        <f t="shared" si="3"/>
        <v>1.6513185989966539E-2</v>
      </c>
      <c r="M18" s="4"/>
    </row>
    <row r="19" spans="1:13" x14ac:dyDescent="0.25">
      <c r="A19" s="17"/>
      <c r="B19" s="18">
        <v>112</v>
      </c>
      <c r="C19" s="19" t="s">
        <v>139</v>
      </c>
      <c r="D19" s="20">
        <v>12.963149000000001</v>
      </c>
      <c r="E19" s="21">
        <v>14.160082999999998</v>
      </c>
      <c r="F19" s="21">
        <f t="shared" si="0"/>
        <v>11.359980651918415</v>
      </c>
      <c r="G19" s="21">
        <v>9.9170315719184146</v>
      </c>
      <c r="H19" s="21">
        <v>0.77285656999999996</v>
      </c>
      <c r="I19" s="21">
        <v>0.67009251000000014</v>
      </c>
      <c r="J19" s="22">
        <f t="shared" si="1"/>
        <v>0.70035123183376935</v>
      </c>
      <c r="K19" s="22">
        <f t="shared" si="2"/>
        <v>0.7549311781518806</v>
      </c>
      <c r="L19" s="23">
        <f t="shared" si="3"/>
        <v>0.80225381813923091</v>
      </c>
      <c r="M19" s="4"/>
    </row>
    <row r="20" spans="1:13" x14ac:dyDescent="0.25">
      <c r="A20" s="17"/>
      <c r="B20" s="18">
        <v>131</v>
      </c>
      <c r="C20" s="19" t="s">
        <v>143</v>
      </c>
      <c r="D20" s="20">
        <v>0.15000000000000002</v>
      </c>
      <c r="E20" s="21">
        <v>2.2065669999999997</v>
      </c>
      <c r="F20" s="21">
        <f t="shared" si="0"/>
        <v>9.8809559963753818E-2</v>
      </c>
      <c r="G20" s="21">
        <v>1.3195459963753819E-2</v>
      </c>
      <c r="H20" s="21">
        <v>9.7822299999999994E-3</v>
      </c>
      <c r="I20" s="21">
        <v>7.5831869999999996E-2</v>
      </c>
      <c r="J20" s="22">
        <f t="shared" si="1"/>
        <v>5.9800857910744703E-3</v>
      </c>
      <c r="K20" s="22">
        <f t="shared" si="2"/>
        <v>1.0413320766491034E-2</v>
      </c>
      <c r="L20" s="23">
        <f t="shared" si="3"/>
        <v>4.4779768737479457E-2</v>
      </c>
      <c r="M20" s="4"/>
    </row>
    <row r="21" spans="1:13" ht="25.5" x14ac:dyDescent="0.25">
      <c r="A21" s="17"/>
      <c r="B21" s="18">
        <v>136</v>
      </c>
      <c r="C21" s="19" t="s">
        <v>145</v>
      </c>
      <c r="D21" s="20">
        <v>11.359999999999998</v>
      </c>
      <c r="E21" s="21">
        <v>11.37932</v>
      </c>
      <c r="F21" s="21">
        <f t="shared" si="0"/>
        <v>2.5412096266165398</v>
      </c>
      <c r="G21" s="21">
        <v>2.2143795266165398</v>
      </c>
      <c r="H21" s="21">
        <v>0.2512066</v>
      </c>
      <c r="I21" s="21">
        <v>7.5623499999999996E-2</v>
      </c>
      <c r="J21" s="22">
        <f t="shared" si="1"/>
        <v>0.19459682359020924</v>
      </c>
      <c r="K21" s="22">
        <f t="shared" si="2"/>
        <v>0.21667253637445297</v>
      </c>
      <c r="L21" s="23">
        <f t="shared" si="3"/>
        <v>0.22331823225083219</v>
      </c>
      <c r="M21" s="4"/>
    </row>
    <row r="22" spans="1:13" ht="25.5" x14ac:dyDescent="0.25">
      <c r="A22" s="17"/>
      <c r="B22" s="18">
        <v>137</v>
      </c>
      <c r="C22" s="19" t="s">
        <v>146</v>
      </c>
      <c r="D22" s="20">
        <v>52.362756999999959</v>
      </c>
      <c r="E22" s="21">
        <v>58.37803599999998</v>
      </c>
      <c r="F22" s="21">
        <f t="shared" si="0"/>
        <v>25.181653281671149</v>
      </c>
      <c r="G22" s="21">
        <v>17.952141281671153</v>
      </c>
      <c r="H22" s="21">
        <v>1.9758059399999985</v>
      </c>
      <c r="I22" s="21">
        <v>5.253706059999999</v>
      </c>
      <c r="J22" s="22">
        <f t="shared" si="1"/>
        <v>0.30751533473430248</v>
      </c>
      <c r="K22" s="22">
        <f t="shared" si="2"/>
        <v>0.3413603572013138</v>
      </c>
      <c r="L22" s="23">
        <f t="shared" si="3"/>
        <v>0.43135492399352315</v>
      </c>
      <c r="M22" s="4"/>
    </row>
    <row r="23" spans="1:13" ht="25.5" x14ac:dyDescent="0.25">
      <c r="A23" s="17"/>
      <c r="B23" s="18">
        <v>163</v>
      </c>
      <c r="C23" s="19" t="s">
        <v>148</v>
      </c>
      <c r="D23" s="20">
        <v>0</v>
      </c>
      <c r="E23" s="21">
        <v>7.8804379999999972</v>
      </c>
      <c r="F23" s="21">
        <f t="shared" si="0"/>
        <v>0.14391050999999999</v>
      </c>
      <c r="G23" s="21">
        <v>0</v>
      </c>
      <c r="H23" s="21">
        <v>0</v>
      </c>
      <c r="I23" s="21">
        <v>0.14391050999999999</v>
      </c>
      <c r="J23" s="22">
        <f t="shared" si="1"/>
        <v>0</v>
      </c>
      <c r="K23" s="22">
        <f t="shared" si="2"/>
        <v>0</v>
      </c>
      <c r="L23" s="23">
        <f t="shared" si="3"/>
        <v>1.8261740020034424E-2</v>
      </c>
      <c r="M23" s="4"/>
    </row>
    <row r="24" spans="1:13" x14ac:dyDescent="0.25">
      <c r="A24" s="17"/>
      <c r="B24" s="18">
        <v>164</v>
      </c>
      <c r="C24" s="19" t="s">
        <v>149</v>
      </c>
      <c r="D24" s="20">
        <v>2.2400000000000002</v>
      </c>
      <c r="E24" s="21">
        <v>24.684341000000003</v>
      </c>
      <c r="F24" s="21">
        <f t="shared" si="0"/>
        <v>1.9083579824101409</v>
      </c>
      <c r="G24" s="21">
        <v>0.81730565241014119</v>
      </c>
      <c r="H24" s="21">
        <v>0.49126243000000003</v>
      </c>
      <c r="I24" s="21">
        <v>0.59978989999999988</v>
      </c>
      <c r="J24" s="22">
        <f t="shared" si="1"/>
        <v>3.3110288518949767E-2</v>
      </c>
      <c r="K24" s="22">
        <f t="shared" si="2"/>
        <v>5.3012072812077135E-2</v>
      </c>
      <c r="L24" s="23">
        <f t="shared" si="3"/>
        <v>7.7310469111172161E-2</v>
      </c>
      <c r="M24" s="4"/>
    </row>
    <row r="25" spans="1:13" ht="25.5" x14ac:dyDescent="0.25">
      <c r="A25" s="17"/>
      <c r="B25" s="18">
        <v>221</v>
      </c>
      <c r="C25" s="19" t="s">
        <v>155</v>
      </c>
      <c r="D25" s="20">
        <v>3.7157239999999998</v>
      </c>
      <c r="E25" s="21">
        <v>3.9422309999999996</v>
      </c>
      <c r="F25" s="21">
        <f t="shared" si="0"/>
        <v>3.3344662612463227</v>
      </c>
      <c r="G25" s="21">
        <v>2.2574395712463229</v>
      </c>
      <c r="H25" s="21">
        <v>0.48084375000000001</v>
      </c>
      <c r="I25" s="21">
        <v>0.59618293999999994</v>
      </c>
      <c r="J25" s="22">
        <f t="shared" si="1"/>
        <v>0.57262995781990533</v>
      </c>
      <c r="K25" s="22">
        <f t="shared" si="2"/>
        <v>0.69460245258238884</v>
      </c>
      <c r="L25" s="23">
        <f t="shared" si="3"/>
        <v>0.8458322866535023</v>
      </c>
      <c r="M25" s="4"/>
    </row>
    <row r="26" spans="1:13" x14ac:dyDescent="0.25">
      <c r="A26" s="17"/>
      <c r="B26" s="18">
        <v>240</v>
      </c>
      <c r="C26" s="19" t="s">
        <v>156</v>
      </c>
      <c r="D26" s="20">
        <v>1.7468930000000003</v>
      </c>
      <c r="E26" s="21">
        <v>2.3386250000000008</v>
      </c>
      <c r="F26" s="21">
        <f t="shared" si="0"/>
        <v>1.0434768303918973</v>
      </c>
      <c r="G26" s="21">
        <v>0.87686623039189726</v>
      </c>
      <c r="H26" s="21">
        <v>7.10147E-2</v>
      </c>
      <c r="I26" s="21">
        <v>9.5595900000000011E-2</v>
      </c>
      <c r="J26" s="22">
        <f t="shared" si="1"/>
        <v>0.37494948116602572</v>
      </c>
      <c r="K26" s="22">
        <f t="shared" si="2"/>
        <v>0.40531548683174812</v>
      </c>
      <c r="L26" s="23">
        <f t="shared" si="3"/>
        <v>0.44619245513577294</v>
      </c>
      <c r="M26" s="4"/>
    </row>
    <row r="27" spans="1:13" ht="25.5" x14ac:dyDescent="0.25">
      <c r="A27" s="17"/>
      <c r="B27" s="18">
        <v>331</v>
      </c>
      <c r="C27" s="19" t="s">
        <v>159</v>
      </c>
      <c r="D27" s="20">
        <v>19.676248999999999</v>
      </c>
      <c r="E27" s="21">
        <v>19.960806000000002</v>
      </c>
      <c r="F27" s="21">
        <f t="shared" si="0"/>
        <v>14.84512518555924</v>
      </c>
      <c r="G27" s="21">
        <v>9.5124074555592415</v>
      </c>
      <c r="H27" s="21">
        <v>1.7634870200000001</v>
      </c>
      <c r="I27" s="21">
        <v>3.5692307099999989</v>
      </c>
      <c r="J27" s="22">
        <f t="shared" si="1"/>
        <v>0.47655427619301749</v>
      </c>
      <c r="K27" s="22">
        <f t="shared" si="2"/>
        <v>0.56490176176048401</v>
      </c>
      <c r="L27" s="23">
        <f t="shared" si="3"/>
        <v>0.74371371504533634</v>
      </c>
      <c r="M27" s="4"/>
    </row>
    <row r="28" spans="1:13" x14ac:dyDescent="0.25">
      <c r="A28" s="17"/>
      <c r="B28" s="18">
        <v>514</v>
      </c>
      <c r="C28" s="19" t="s">
        <v>166</v>
      </c>
      <c r="D28" s="20">
        <v>1.9021839999999997</v>
      </c>
      <c r="E28" s="21">
        <v>2.1456439999999999</v>
      </c>
      <c r="F28" s="21">
        <f t="shared" si="0"/>
        <v>1.3176732599977714</v>
      </c>
      <c r="G28" s="21">
        <v>1.1101978099977714</v>
      </c>
      <c r="H28" s="21">
        <v>0.11909342000000001</v>
      </c>
      <c r="I28" s="21">
        <v>8.838203E-2</v>
      </c>
      <c r="J28" s="22">
        <f t="shared" si="1"/>
        <v>0.51741939016806682</v>
      </c>
      <c r="K28" s="22">
        <f t="shared" si="2"/>
        <v>0.57292413373223683</v>
      </c>
      <c r="L28" s="23">
        <f t="shared" si="3"/>
        <v>0.61411551030728839</v>
      </c>
      <c r="M28" s="4"/>
    </row>
    <row r="29" spans="1:13" x14ac:dyDescent="0.25">
      <c r="A29" s="34" t="s">
        <v>206</v>
      </c>
      <c r="B29" s="57"/>
      <c r="C29" s="36"/>
      <c r="D29" s="37">
        <f ca="1">SUM(D30:OFFSET(D28,(MATCH("GOBIERNOS LOCALES",$A$8:$A$57,0)-MATCH("GOBIERNOS REGIONALES",$A$8:$A$57,0)),0))</f>
        <v>312.52358300000003</v>
      </c>
      <c r="E29" s="37">
        <f ca="1">SUM(E30:OFFSET(E28,(MATCH("GOBIERNOS LOCALES",$A$8:$A$57,0)-MATCH("GOBIERNOS REGIONALES",$A$8:$A$57,0)),0))</f>
        <v>706.18039099999987</v>
      </c>
      <c r="F29" s="37">
        <f ca="1">SUM(F30:OFFSET(F28,(MATCH("GOBIERNOS LOCALES",$A$8:$A$57,0)-MATCH("GOBIERNOS REGIONALES",$A$8:$A$57,0)),0))</f>
        <v>356.67583302677781</v>
      </c>
      <c r="G29" s="37">
        <f ca="1">SUM(G30:OFFSET(G28,(MATCH("GOBIERNOS LOCALES",$A$8:$A$57,0)-MATCH("GOBIERNOS REGIONALES",$A$8:$A$57,0)),0))</f>
        <v>231.27754035677782</v>
      </c>
      <c r="H29" s="37">
        <f ca="1">SUM(H30:OFFSET(H28,(MATCH("GOBIERNOS LOCALES",$A$8:$A$57,0)-MATCH("GOBIERNOS REGIONALES",$A$8:$A$57,0)),0))</f>
        <v>40.300463850000007</v>
      </c>
      <c r="I29" s="37">
        <f ca="1">SUM(I30:OFFSET(I28,(MATCH("GOBIERNOS LOCALES",$A$8:$A$57,0)-MATCH("GOBIERNOS REGIONALES",$A$8:$A$57,0)),0))</f>
        <v>85.097828820000004</v>
      </c>
      <c r="J29" s="39">
        <f t="shared" ca="1" si="1"/>
        <v>0.3275049028609715</v>
      </c>
      <c r="K29" s="39">
        <f t="shared" ca="1" si="2"/>
        <v>0.38457313126778381</v>
      </c>
      <c r="L29" s="40">
        <f t="shared" ca="1" si="3"/>
        <v>0.50507750933398254</v>
      </c>
      <c r="M29" s="4"/>
    </row>
    <row r="30" spans="1:13" x14ac:dyDescent="0.25">
      <c r="A30" s="17"/>
      <c r="B30" s="18">
        <v>440</v>
      </c>
      <c r="C30" s="19" t="s">
        <v>207</v>
      </c>
      <c r="D30" s="20">
        <v>4.2437959999999997</v>
      </c>
      <c r="E30" s="21">
        <v>19.977404</v>
      </c>
      <c r="F30" s="21">
        <f t="shared" si="0"/>
        <v>8.9263796102181097</v>
      </c>
      <c r="G30" s="21">
        <v>5.4506410502181097</v>
      </c>
      <c r="H30" s="21">
        <v>0.41828515999999999</v>
      </c>
      <c r="I30" s="21">
        <v>3.0574533999999995</v>
      </c>
      <c r="J30" s="22">
        <f t="shared" si="1"/>
        <v>0.27284030749030802</v>
      </c>
      <c r="K30" s="22">
        <f t="shared" si="2"/>
        <v>0.29377822114515528</v>
      </c>
      <c r="L30" s="23">
        <f t="shared" si="3"/>
        <v>0.44682380204245303</v>
      </c>
      <c r="M30" s="4"/>
    </row>
    <row r="31" spans="1:13" x14ac:dyDescent="0.25">
      <c r="A31" s="17"/>
      <c r="B31" s="18">
        <v>441</v>
      </c>
      <c r="C31" s="19" t="s">
        <v>208</v>
      </c>
      <c r="D31" s="20">
        <v>5.4473220000000007</v>
      </c>
      <c r="E31" s="21">
        <v>6.5372510000000021</v>
      </c>
      <c r="F31" s="21">
        <f t="shared" si="0"/>
        <v>3.5414196035514252</v>
      </c>
      <c r="G31" s="21">
        <v>2.5326397935514251</v>
      </c>
      <c r="H31" s="21">
        <v>0.4715544900000001</v>
      </c>
      <c r="I31" s="21">
        <v>0.53722532000000012</v>
      </c>
      <c r="J31" s="22">
        <f t="shared" si="1"/>
        <v>0.38741663637382506</v>
      </c>
      <c r="K31" s="22">
        <f t="shared" si="2"/>
        <v>0.45955008971682809</v>
      </c>
      <c r="L31" s="23">
        <f t="shared" si="3"/>
        <v>0.54172917692030242</v>
      </c>
      <c r="M31" s="4"/>
    </row>
    <row r="32" spans="1:13" x14ac:dyDescent="0.25">
      <c r="A32" s="17"/>
      <c r="B32" s="18">
        <v>442</v>
      </c>
      <c r="C32" s="19" t="s">
        <v>209</v>
      </c>
      <c r="D32" s="20">
        <v>60.106790999999994</v>
      </c>
      <c r="E32" s="21">
        <v>58.703857000000006</v>
      </c>
      <c r="F32" s="21">
        <f t="shared" si="0"/>
        <v>48.541661676152266</v>
      </c>
      <c r="G32" s="21">
        <v>37.877653966152266</v>
      </c>
      <c r="H32" s="21">
        <v>3.9228325900000005</v>
      </c>
      <c r="I32" s="21">
        <v>6.7411751200000012</v>
      </c>
      <c r="J32" s="22">
        <f t="shared" si="1"/>
        <v>0.64523279903315833</v>
      </c>
      <c r="K32" s="22">
        <f t="shared" si="2"/>
        <v>0.71205690208996419</v>
      </c>
      <c r="L32" s="23">
        <f t="shared" si="3"/>
        <v>0.82689050016172294</v>
      </c>
      <c r="M32" s="4"/>
    </row>
    <row r="33" spans="1:13" x14ac:dyDescent="0.25">
      <c r="A33" s="17"/>
      <c r="B33" s="18">
        <v>443</v>
      </c>
      <c r="C33" s="19" t="s">
        <v>210</v>
      </c>
      <c r="D33" s="20">
        <v>7.1875289999999996</v>
      </c>
      <c r="E33" s="21">
        <v>8.1014649999999975</v>
      </c>
      <c r="F33" s="21">
        <f t="shared" si="0"/>
        <v>3.2045640985403661</v>
      </c>
      <c r="G33" s="21">
        <v>2.5720853985403664</v>
      </c>
      <c r="H33" s="21">
        <v>0.33954623999999989</v>
      </c>
      <c r="I33" s="21">
        <v>0.29293246000000001</v>
      </c>
      <c r="J33" s="22">
        <f t="shared" si="1"/>
        <v>0.31748398574089592</v>
      </c>
      <c r="K33" s="22">
        <f t="shared" si="2"/>
        <v>0.35939569430224866</v>
      </c>
      <c r="L33" s="23">
        <f t="shared" si="3"/>
        <v>0.39555365585611579</v>
      </c>
      <c r="M33" s="4"/>
    </row>
    <row r="34" spans="1:13" x14ac:dyDescent="0.25">
      <c r="A34" s="17"/>
      <c r="B34" s="18">
        <v>444</v>
      </c>
      <c r="C34" s="19" t="s">
        <v>211</v>
      </c>
      <c r="D34" s="20">
        <v>5.9531909999999995</v>
      </c>
      <c r="E34" s="21">
        <v>58.090506000000026</v>
      </c>
      <c r="F34" s="21">
        <f t="shared" si="0"/>
        <v>41.404829986461294</v>
      </c>
      <c r="G34" s="21">
        <v>38.751641656461288</v>
      </c>
      <c r="H34" s="21">
        <v>1.5103922499999998</v>
      </c>
      <c r="I34" s="21">
        <v>1.1427960800000001</v>
      </c>
      <c r="J34" s="22">
        <f t="shared" si="1"/>
        <v>0.66709079202135491</v>
      </c>
      <c r="K34" s="22">
        <f t="shared" si="2"/>
        <v>0.69309146500568053</v>
      </c>
      <c r="L34" s="23">
        <f t="shared" si="3"/>
        <v>0.71276414749186856</v>
      </c>
      <c r="M34" s="4"/>
    </row>
    <row r="35" spans="1:13" x14ac:dyDescent="0.25">
      <c r="A35" s="17"/>
      <c r="B35" s="18">
        <v>445</v>
      </c>
      <c r="C35" s="19" t="s">
        <v>212</v>
      </c>
      <c r="D35" s="20">
        <v>5.1039590000000006</v>
      </c>
      <c r="E35" s="21">
        <v>9.9940520000000035</v>
      </c>
      <c r="F35" s="21">
        <f t="shared" si="0"/>
        <v>4.5557459972730383</v>
      </c>
      <c r="G35" s="21">
        <v>3.6507008772730387</v>
      </c>
      <c r="H35" s="21">
        <v>0.4932365299999999</v>
      </c>
      <c r="I35" s="21">
        <v>0.41180859000000009</v>
      </c>
      <c r="J35" s="22">
        <f t="shared" si="1"/>
        <v>0.36528736064941802</v>
      </c>
      <c r="K35" s="22">
        <f t="shared" si="2"/>
        <v>0.41464036881867705</v>
      </c>
      <c r="L35" s="23">
        <f t="shared" si="3"/>
        <v>0.45584573677153539</v>
      </c>
      <c r="M35" s="4"/>
    </row>
    <row r="36" spans="1:13" x14ac:dyDescent="0.25">
      <c r="A36" s="17"/>
      <c r="B36" s="18">
        <v>446</v>
      </c>
      <c r="C36" s="19" t="s">
        <v>213</v>
      </c>
      <c r="D36" s="20">
        <v>22.646001000000002</v>
      </c>
      <c r="E36" s="21">
        <v>83.082095000000024</v>
      </c>
      <c r="F36" s="21">
        <f t="shared" si="0"/>
        <v>50.042998103757903</v>
      </c>
      <c r="G36" s="21">
        <v>39.803687883757902</v>
      </c>
      <c r="H36" s="21">
        <v>5.7928062599999999</v>
      </c>
      <c r="I36" s="21">
        <v>4.4465039600000003</v>
      </c>
      <c r="J36" s="22">
        <f t="shared" si="1"/>
        <v>0.47908863978162675</v>
      </c>
      <c r="K36" s="22">
        <f t="shared" si="2"/>
        <v>0.54881252264712255</v>
      </c>
      <c r="L36" s="23">
        <f t="shared" si="3"/>
        <v>0.60233192366848587</v>
      </c>
      <c r="M36" s="4"/>
    </row>
    <row r="37" spans="1:13" x14ac:dyDescent="0.25">
      <c r="A37" s="17"/>
      <c r="B37" s="18">
        <v>447</v>
      </c>
      <c r="C37" s="19" t="s">
        <v>214</v>
      </c>
      <c r="D37" s="20">
        <v>4.6921119999999981</v>
      </c>
      <c r="E37" s="21">
        <v>17.804718000000001</v>
      </c>
      <c r="F37" s="21">
        <f t="shared" si="0"/>
        <v>8.8219280457396856</v>
      </c>
      <c r="G37" s="21">
        <v>6.565086325739685</v>
      </c>
      <c r="H37" s="21">
        <v>0.48353651999999991</v>
      </c>
      <c r="I37" s="21">
        <v>1.7733052000000005</v>
      </c>
      <c r="J37" s="22">
        <f t="shared" si="1"/>
        <v>0.36872734101936827</v>
      </c>
      <c r="K37" s="22">
        <f t="shared" si="2"/>
        <v>0.39588511571706353</v>
      </c>
      <c r="L37" s="23">
        <f t="shared" si="3"/>
        <v>0.49548260442764019</v>
      </c>
      <c r="M37" s="4"/>
    </row>
    <row r="38" spans="1:13" x14ac:dyDescent="0.25">
      <c r="A38" s="17"/>
      <c r="B38" s="18">
        <v>448</v>
      </c>
      <c r="C38" s="19" t="s">
        <v>215</v>
      </c>
      <c r="D38" s="20">
        <v>9.9998590000000007</v>
      </c>
      <c r="E38" s="21">
        <v>9.8251749999999998</v>
      </c>
      <c r="F38" s="21">
        <f t="shared" si="0"/>
        <v>7.9954736416791752</v>
      </c>
      <c r="G38" s="21">
        <v>6.0216146016791754</v>
      </c>
      <c r="H38" s="21">
        <v>1.0202087399999999</v>
      </c>
      <c r="I38" s="21">
        <v>0.95365029999999995</v>
      </c>
      <c r="J38" s="22">
        <f t="shared" si="1"/>
        <v>0.61287606599161593</v>
      </c>
      <c r="K38" s="22">
        <f t="shared" si="2"/>
        <v>0.71671225618670154</v>
      </c>
      <c r="L38" s="23">
        <f t="shared" si="3"/>
        <v>0.81377417111442552</v>
      </c>
      <c r="M38" s="4"/>
    </row>
    <row r="39" spans="1:13" x14ac:dyDescent="0.25">
      <c r="A39" s="17"/>
      <c r="B39" s="18">
        <v>449</v>
      </c>
      <c r="C39" s="19" t="s">
        <v>216</v>
      </c>
      <c r="D39" s="20">
        <v>21.614312999999999</v>
      </c>
      <c r="E39" s="21">
        <v>31.871661999999993</v>
      </c>
      <c r="F39" s="21">
        <f t="shared" si="0"/>
        <v>14.677295672140042</v>
      </c>
      <c r="G39" s="21">
        <v>10.504363682140044</v>
      </c>
      <c r="H39" s="21">
        <v>1.7417704099999998</v>
      </c>
      <c r="I39" s="21">
        <v>2.431161579999999</v>
      </c>
      <c r="J39" s="22">
        <f t="shared" si="1"/>
        <v>0.3295831790052256</v>
      </c>
      <c r="K39" s="22">
        <f t="shared" si="2"/>
        <v>0.38423267955527529</v>
      </c>
      <c r="L39" s="23">
        <f t="shared" si="3"/>
        <v>0.46051240353076178</v>
      </c>
      <c r="M39" s="4"/>
    </row>
    <row r="40" spans="1:13" x14ac:dyDescent="0.25">
      <c r="A40" s="17"/>
      <c r="B40" s="18">
        <v>450</v>
      </c>
      <c r="C40" s="19" t="s">
        <v>217</v>
      </c>
      <c r="D40" s="20">
        <v>7.5783819999999986</v>
      </c>
      <c r="E40" s="21">
        <v>67.802576999999971</v>
      </c>
      <c r="F40" s="21">
        <f t="shared" si="0"/>
        <v>28.500201137200545</v>
      </c>
      <c r="G40" s="21">
        <v>6.4702610372005438</v>
      </c>
      <c r="H40" s="21">
        <v>9.3909364400000026</v>
      </c>
      <c r="I40" s="21">
        <v>12.639003659999998</v>
      </c>
      <c r="J40" s="22">
        <f t="shared" si="1"/>
        <v>9.5427951613115625E-2</v>
      </c>
      <c r="K40" s="22">
        <f t="shared" si="2"/>
        <v>0.23393207425140425</v>
      </c>
      <c r="L40" s="23">
        <f t="shared" si="3"/>
        <v>0.4203409722494848</v>
      </c>
      <c r="M40" s="4"/>
    </row>
    <row r="41" spans="1:13" x14ac:dyDescent="0.25">
      <c r="A41" s="17"/>
      <c r="B41" s="18">
        <v>451</v>
      </c>
      <c r="C41" s="19" t="s">
        <v>218</v>
      </c>
      <c r="D41" s="20">
        <v>4.9217690000000021</v>
      </c>
      <c r="E41" s="21">
        <v>51.42815299999998</v>
      </c>
      <c r="F41" s="21">
        <f t="shared" si="0"/>
        <v>20.5070776851407</v>
      </c>
      <c r="G41" s="21">
        <v>10.604583095140697</v>
      </c>
      <c r="H41" s="21">
        <v>1.9140454000000002</v>
      </c>
      <c r="I41" s="21">
        <v>7.9884491900000016</v>
      </c>
      <c r="J41" s="22">
        <f t="shared" si="1"/>
        <v>0.20620190453156467</v>
      </c>
      <c r="K41" s="22">
        <f t="shared" si="2"/>
        <v>0.24341975678459038</v>
      </c>
      <c r="L41" s="23">
        <f t="shared" si="3"/>
        <v>0.39875197705701598</v>
      </c>
      <c r="M41" s="4"/>
    </row>
    <row r="42" spans="1:13" x14ac:dyDescent="0.25">
      <c r="A42" s="17"/>
      <c r="B42" s="18">
        <v>452</v>
      </c>
      <c r="C42" s="19" t="s">
        <v>219</v>
      </c>
      <c r="D42" s="20">
        <v>5.432131</v>
      </c>
      <c r="E42" s="21">
        <v>22.912904000000005</v>
      </c>
      <c r="F42" s="21">
        <f t="shared" si="0"/>
        <v>11.607288051131466</v>
      </c>
      <c r="G42" s="21">
        <v>8.2946600411314648</v>
      </c>
      <c r="H42" s="21">
        <v>1.94583062</v>
      </c>
      <c r="I42" s="21">
        <v>1.3667973899999999</v>
      </c>
      <c r="J42" s="22">
        <f t="shared" si="1"/>
        <v>0.3620082395985888</v>
      </c>
      <c r="K42" s="22">
        <f t="shared" si="2"/>
        <v>0.44693115552404283</v>
      </c>
      <c r="L42" s="23">
        <f t="shared" si="3"/>
        <v>0.50658301763632685</v>
      </c>
      <c r="M42" s="4"/>
    </row>
    <row r="43" spans="1:13" x14ac:dyDescent="0.25">
      <c r="A43" s="17"/>
      <c r="B43" s="18">
        <v>453</v>
      </c>
      <c r="C43" s="19" t="s">
        <v>220</v>
      </c>
      <c r="D43" s="20">
        <v>5.811769</v>
      </c>
      <c r="E43" s="21">
        <v>6.322515000000001</v>
      </c>
      <c r="F43" s="21">
        <f t="shared" si="0"/>
        <v>4.6593082462901272</v>
      </c>
      <c r="G43" s="21">
        <v>3.1201964162901277</v>
      </c>
      <c r="H43" s="21">
        <v>0.45183211999999995</v>
      </c>
      <c r="I43" s="21">
        <v>1.08727971</v>
      </c>
      <c r="J43" s="22">
        <f t="shared" si="1"/>
        <v>0.49350557749410279</v>
      </c>
      <c r="K43" s="22">
        <f t="shared" si="2"/>
        <v>0.56496956294925782</v>
      </c>
      <c r="L43" s="23">
        <f t="shared" si="3"/>
        <v>0.73693905768355261</v>
      </c>
      <c r="M43" s="4"/>
    </row>
    <row r="44" spans="1:13" x14ac:dyDescent="0.25">
      <c r="A44" s="17"/>
      <c r="B44" s="18">
        <v>454</v>
      </c>
      <c r="C44" s="19" t="s">
        <v>221</v>
      </c>
      <c r="D44" s="20">
        <v>3.6214399999999993</v>
      </c>
      <c r="E44" s="21">
        <v>14.483164000000004</v>
      </c>
      <c r="F44" s="21">
        <f t="shared" si="0"/>
        <v>3.3973675280510101</v>
      </c>
      <c r="G44" s="21">
        <v>2.2779651980510098</v>
      </c>
      <c r="H44" s="21">
        <v>0.76307161000000012</v>
      </c>
      <c r="I44" s="21">
        <v>0.35633071999999999</v>
      </c>
      <c r="J44" s="22">
        <f t="shared" si="1"/>
        <v>0.15728367075391878</v>
      </c>
      <c r="K44" s="22">
        <f t="shared" si="2"/>
        <v>0.20997047385854425</v>
      </c>
      <c r="L44" s="23">
        <f t="shared" si="3"/>
        <v>0.23457357301560688</v>
      </c>
      <c r="M44" s="4"/>
    </row>
    <row r="45" spans="1:13" x14ac:dyDescent="0.25">
      <c r="A45" s="17"/>
      <c r="B45" s="18">
        <v>455</v>
      </c>
      <c r="C45" s="19" t="s">
        <v>222</v>
      </c>
      <c r="D45" s="20">
        <v>2.4547629999999994</v>
      </c>
      <c r="E45" s="21">
        <v>2.5942970000000001</v>
      </c>
      <c r="F45" s="21">
        <f t="shared" si="0"/>
        <v>1.5408368289110537</v>
      </c>
      <c r="G45" s="21">
        <v>1.1466086289110535</v>
      </c>
      <c r="H45" s="21">
        <v>0.18161906</v>
      </c>
      <c r="I45" s="21">
        <v>0.21260914000000003</v>
      </c>
      <c r="J45" s="22">
        <f t="shared" si="1"/>
        <v>0.44197276908197231</v>
      </c>
      <c r="K45" s="22">
        <f t="shared" si="2"/>
        <v>0.51197981145221749</v>
      </c>
      <c r="L45" s="23">
        <f t="shared" si="3"/>
        <v>0.59393231727556772</v>
      </c>
      <c r="M45" s="4"/>
    </row>
    <row r="46" spans="1:13" x14ac:dyDescent="0.25">
      <c r="A46" s="17"/>
      <c r="B46" s="18">
        <v>456</v>
      </c>
      <c r="C46" s="19" t="s">
        <v>223</v>
      </c>
      <c r="D46" s="20">
        <v>6.5177799999999975</v>
      </c>
      <c r="E46" s="21">
        <v>4.1563709999999983</v>
      </c>
      <c r="F46" s="21">
        <f t="shared" si="0"/>
        <v>3.3519668451732865</v>
      </c>
      <c r="G46" s="21">
        <v>2.7130328251732863</v>
      </c>
      <c r="H46" s="21">
        <v>0.42143291000000005</v>
      </c>
      <c r="I46" s="21">
        <v>0.21750111000000003</v>
      </c>
      <c r="J46" s="22">
        <f t="shared" si="1"/>
        <v>0.65274077438546452</v>
      </c>
      <c r="K46" s="22">
        <f t="shared" si="2"/>
        <v>0.75413521439094044</v>
      </c>
      <c r="L46" s="23">
        <f t="shared" si="3"/>
        <v>0.806464785066898</v>
      </c>
      <c r="M46" s="4"/>
    </row>
    <row r="47" spans="1:13" x14ac:dyDescent="0.25">
      <c r="A47" s="17"/>
      <c r="B47" s="18">
        <v>457</v>
      </c>
      <c r="C47" s="19" t="s">
        <v>224</v>
      </c>
      <c r="D47" s="20">
        <v>34.519110000000005</v>
      </c>
      <c r="E47" s="21">
        <v>68.253060000000033</v>
      </c>
      <c r="F47" s="21">
        <f t="shared" si="0"/>
        <v>16.679635087437767</v>
      </c>
      <c r="G47" s="21">
        <v>10.942156967437768</v>
      </c>
      <c r="H47" s="21">
        <v>4.5905961699999995</v>
      </c>
      <c r="I47" s="21">
        <v>1.1468819500000003</v>
      </c>
      <c r="J47" s="22">
        <f t="shared" si="1"/>
        <v>0.16031745635196082</v>
      </c>
      <c r="K47" s="22">
        <f t="shared" si="2"/>
        <v>0.22757592315183758</v>
      </c>
      <c r="L47" s="23">
        <f t="shared" si="3"/>
        <v>0.24437930090515733</v>
      </c>
      <c r="M47" s="4"/>
    </row>
    <row r="48" spans="1:13" x14ac:dyDescent="0.25">
      <c r="A48" s="17"/>
      <c r="B48" s="18">
        <v>458</v>
      </c>
      <c r="C48" s="19" t="s">
        <v>225</v>
      </c>
      <c r="D48" s="20">
        <v>20.044846000000021</v>
      </c>
      <c r="E48" s="21">
        <v>16.979604000000005</v>
      </c>
      <c r="F48" s="21">
        <f t="shared" si="0"/>
        <v>9.2971391903074583</v>
      </c>
      <c r="G48" s="21">
        <v>5.3799282703074596</v>
      </c>
      <c r="H48" s="21">
        <v>1.2082801800000003</v>
      </c>
      <c r="I48" s="21">
        <v>2.7089307399999996</v>
      </c>
      <c r="J48" s="22">
        <f t="shared" si="1"/>
        <v>0.31684651010161707</v>
      </c>
      <c r="K48" s="22">
        <f t="shared" si="2"/>
        <v>0.38800719088074476</v>
      </c>
      <c r="L48" s="23">
        <f t="shared" si="3"/>
        <v>0.54754746873410332</v>
      </c>
      <c r="M48" s="4"/>
    </row>
    <row r="49" spans="1:13" x14ac:dyDescent="0.25">
      <c r="A49" s="17"/>
      <c r="B49" s="18">
        <v>459</v>
      </c>
      <c r="C49" s="19" t="s">
        <v>226</v>
      </c>
      <c r="D49" s="20">
        <v>8.6492160000000045</v>
      </c>
      <c r="E49" s="21">
        <v>26.950774000000003</v>
      </c>
      <c r="F49" s="21">
        <f t="shared" si="0"/>
        <v>17.953354661381052</v>
      </c>
      <c r="G49" s="21">
        <v>5.8701659313810524</v>
      </c>
      <c r="H49" s="21">
        <v>0.47064590000000012</v>
      </c>
      <c r="I49" s="21">
        <v>11.612542830000001</v>
      </c>
      <c r="J49" s="22">
        <f t="shared" si="1"/>
        <v>0.21781066218658698</v>
      </c>
      <c r="K49" s="22">
        <f t="shared" si="2"/>
        <v>0.2352738304058003</v>
      </c>
      <c r="L49" s="23">
        <f t="shared" si="3"/>
        <v>0.66615358287598903</v>
      </c>
      <c r="M49" s="4"/>
    </row>
    <row r="50" spans="1:13" x14ac:dyDescent="0.25">
      <c r="A50" s="17"/>
      <c r="B50" s="18">
        <v>460</v>
      </c>
      <c r="C50" s="19" t="s">
        <v>227</v>
      </c>
      <c r="D50" s="20">
        <v>8.3419880000000006</v>
      </c>
      <c r="E50" s="21">
        <v>8.6758969999999991</v>
      </c>
      <c r="F50" s="21">
        <f t="shared" si="0"/>
        <v>2.8256050287900405</v>
      </c>
      <c r="G50" s="21">
        <v>2.4057739287900404</v>
      </c>
      <c r="H50" s="21">
        <v>0.15846177999999994</v>
      </c>
      <c r="I50" s="21">
        <v>0.26136931999999996</v>
      </c>
      <c r="J50" s="22">
        <f t="shared" si="1"/>
        <v>0.27729397073179185</v>
      </c>
      <c r="K50" s="22">
        <f t="shared" si="2"/>
        <v>0.29555856976979333</v>
      </c>
      <c r="L50" s="23">
        <f t="shared" si="3"/>
        <v>0.32568448297507924</v>
      </c>
      <c r="M50" s="4"/>
    </row>
    <row r="51" spans="1:13" x14ac:dyDescent="0.25">
      <c r="A51" s="17"/>
      <c r="B51" s="18">
        <v>461</v>
      </c>
      <c r="C51" s="19" t="s">
        <v>228</v>
      </c>
      <c r="D51" s="20">
        <v>33.525500000000001</v>
      </c>
      <c r="E51" s="21">
        <v>28.136176999999996</v>
      </c>
      <c r="F51" s="21">
        <f t="shared" si="0"/>
        <v>7.4847272082232319</v>
      </c>
      <c r="G51" s="21">
        <v>2.4517448182232329</v>
      </c>
      <c r="H51" s="21">
        <v>0.50320436999999996</v>
      </c>
      <c r="I51" s="21">
        <v>4.5297780199999993</v>
      </c>
      <c r="J51" s="22">
        <f t="shared" si="1"/>
        <v>8.7138519857308014E-2</v>
      </c>
      <c r="K51" s="22">
        <f t="shared" si="2"/>
        <v>0.10502312336971839</v>
      </c>
      <c r="L51" s="23">
        <f t="shared" si="3"/>
        <v>0.26601791736749569</v>
      </c>
      <c r="M51" s="4"/>
    </row>
    <row r="52" spans="1:13" x14ac:dyDescent="0.25">
      <c r="A52" s="17"/>
      <c r="B52" s="18">
        <v>462</v>
      </c>
      <c r="C52" s="19" t="s">
        <v>229</v>
      </c>
      <c r="D52" s="20">
        <v>6.4064649999999999</v>
      </c>
      <c r="E52" s="21">
        <v>8.6261720000000004</v>
      </c>
      <c r="F52" s="21">
        <f t="shared" si="0"/>
        <v>7.7476301428773837</v>
      </c>
      <c r="G52" s="21">
        <v>7.1824932228773832</v>
      </c>
      <c r="H52" s="21">
        <v>0.32883504999999996</v>
      </c>
      <c r="I52" s="21">
        <v>0.23630187000000011</v>
      </c>
      <c r="J52" s="22">
        <f t="shared" si="1"/>
        <v>0.83263969497447798</v>
      </c>
      <c r="K52" s="22">
        <f t="shared" si="2"/>
        <v>0.87076031788809494</v>
      </c>
      <c r="L52" s="23">
        <f t="shared" si="3"/>
        <v>0.89815391379599008</v>
      </c>
      <c r="M52" s="4"/>
    </row>
    <row r="53" spans="1:13" x14ac:dyDescent="0.25">
      <c r="A53" s="17"/>
      <c r="B53" s="18">
        <v>463</v>
      </c>
      <c r="C53" s="19" t="s">
        <v>230</v>
      </c>
      <c r="D53" s="20">
        <v>10.632128999999999</v>
      </c>
      <c r="E53" s="21">
        <v>50.334491999999983</v>
      </c>
      <c r="F53" s="21">
        <f t="shared" si="0"/>
        <v>25.24421422162456</v>
      </c>
      <c r="G53" s="21">
        <v>6.0002443116245558</v>
      </c>
      <c r="H53" s="21">
        <v>0.96733800999999964</v>
      </c>
      <c r="I53" s="21">
        <v>18.276631900000005</v>
      </c>
      <c r="J53" s="22">
        <f t="shared" si="1"/>
        <v>0.11920740774784333</v>
      </c>
      <c r="K53" s="22">
        <f t="shared" si="2"/>
        <v>0.13842560130783793</v>
      </c>
      <c r="L53" s="23">
        <f t="shared" si="3"/>
        <v>0.50152913476557126</v>
      </c>
      <c r="M53" s="4"/>
    </row>
    <row r="54" spans="1:13" x14ac:dyDescent="0.25">
      <c r="A54" s="17"/>
      <c r="B54" s="18">
        <v>464</v>
      </c>
      <c r="C54" s="19" t="s">
        <v>231</v>
      </c>
      <c r="D54" s="20">
        <v>2.9104219999999996</v>
      </c>
      <c r="E54" s="21">
        <v>5.5182880000000001</v>
      </c>
      <c r="F54" s="21">
        <f t="shared" si="0"/>
        <v>3.2204279856620945</v>
      </c>
      <c r="G54" s="21">
        <v>2.3542535156620943</v>
      </c>
      <c r="H54" s="21">
        <v>0.77232445999999988</v>
      </c>
      <c r="I54" s="21">
        <v>9.3850009999999998E-2</v>
      </c>
      <c r="J54" s="22">
        <f t="shared" si="1"/>
        <v>0.42662751847350017</v>
      </c>
      <c r="K54" s="22">
        <f t="shared" si="2"/>
        <v>0.56658477695656595</v>
      </c>
      <c r="L54" s="23">
        <f t="shared" si="3"/>
        <v>0.58359186502445948</v>
      </c>
      <c r="M54" s="4"/>
    </row>
    <row r="55" spans="1:13" x14ac:dyDescent="0.25">
      <c r="A55" s="17"/>
      <c r="B55" s="18">
        <v>465</v>
      </c>
      <c r="C55" s="19" t="s">
        <v>232</v>
      </c>
      <c r="D55" s="20">
        <v>4.1609999999999996</v>
      </c>
      <c r="E55" s="21">
        <v>19.017760999999993</v>
      </c>
      <c r="F55" s="21">
        <f t="shared" si="0"/>
        <v>0.9467567430627436</v>
      </c>
      <c r="G55" s="21">
        <v>0.33335691306274384</v>
      </c>
      <c r="H55" s="21">
        <v>3.7840579999999999E-2</v>
      </c>
      <c r="I55" s="21">
        <v>0.57555924999999974</v>
      </c>
      <c r="J55" s="22">
        <f t="shared" si="1"/>
        <v>1.7528715029216317E-2</v>
      </c>
      <c r="K55" s="22">
        <f t="shared" si="2"/>
        <v>1.9518464506034332E-2</v>
      </c>
      <c r="L55" s="23">
        <f t="shared" si="3"/>
        <v>4.9782765860962495E-2</v>
      </c>
      <c r="M55" s="4"/>
    </row>
    <row r="56" spans="1:13" ht="15.75" thickBot="1" x14ac:dyDescent="0.3">
      <c r="A56" s="41" t="s">
        <v>233</v>
      </c>
      <c r="B56" s="58"/>
      <c r="C56" s="43"/>
      <c r="D56" s="44">
        <v>214.77951900000028</v>
      </c>
      <c r="E56" s="45">
        <v>787.52865999999642</v>
      </c>
      <c r="F56" s="45">
        <f t="shared" si="0"/>
        <v>448.7884896672673</v>
      </c>
      <c r="G56" s="45">
        <v>351.91233178726725</v>
      </c>
      <c r="H56" s="45">
        <v>46.477985149999967</v>
      </c>
      <c r="I56" s="45">
        <v>50.398172730000056</v>
      </c>
      <c r="J56" s="46">
        <f t="shared" si="1"/>
        <v>0.44685653952869325</v>
      </c>
      <c r="K56" s="46">
        <f t="shared" si="2"/>
        <v>0.50587405534837182</v>
      </c>
      <c r="L56" s="47">
        <f t="shared" si="3"/>
        <v>0.56986940598107161</v>
      </c>
      <c r="M56" s="4"/>
    </row>
    <row r="57" spans="1:13" x14ac:dyDescent="0.25">
      <c r="D57" s="5"/>
      <c r="E57" s="5"/>
      <c r="F57" s="5"/>
      <c r="G57" s="5"/>
      <c r="H57" s="5"/>
      <c r="I57" s="5"/>
      <c r="J57" s="4"/>
      <c r="K57" s="4"/>
      <c r="L57" s="4"/>
      <c r="M5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68</v>
      </c>
      <c r="B1" s="51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1111</v>
      </c>
      <c r="N2" s="72" t="s">
        <v>1170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1028.4349519999998</v>
      </c>
      <c r="E6" s="14">
        <f ca="1">SUM(E7:OFFSET(E7,50,0))</f>
        <v>3096.1568389999989</v>
      </c>
      <c r="F6" s="14">
        <f ca="1">SUM(F7:OFFSET(F7,50,0))</f>
        <v>1641.7937679053457</v>
      </c>
      <c r="G6" s="14">
        <f ca="1">SUM(G7:OFFSET(G7,50,0))</f>
        <v>1116.0490302853459</v>
      </c>
      <c r="H6" s="14">
        <f ca="1">SUM(H7:OFFSET(H7,50,0))</f>
        <v>237.36501286999999</v>
      </c>
      <c r="I6" s="14">
        <f ca="1">SUM(I7:OFFSET(I7,50,0))</f>
        <v>288.37972475000004</v>
      </c>
      <c r="J6" s="15">
        <f ca="1">IFERROR(G6/E6,0)</f>
        <v>0.36046269240217466</v>
      </c>
      <c r="K6" s="15">
        <f ca="1">IFERROR(SUM(G6,H6)/E6,0)</f>
        <v>0.4371270945022519</v>
      </c>
      <c r="L6" s="16">
        <f ca="1">IFERROR(SUM(G6,H6,I6)/E6,0)</f>
        <v>0.53026828202786236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6.0704269999999996</v>
      </c>
      <c r="E7" s="21">
        <v>71.127935999999991</v>
      </c>
      <c r="F7" s="21">
        <f t="shared" ref="F7:F31" si="0">SUM(G7,H7,I7)</f>
        <v>37.553981643375998</v>
      </c>
      <c r="G7" s="21">
        <v>17.690495023376013</v>
      </c>
      <c r="H7" s="21">
        <v>6.5432345099999969</v>
      </c>
      <c r="I7" s="21">
        <v>13.320252109999986</v>
      </c>
      <c r="J7" s="22">
        <f t="shared" ref="J7:J31" si="1">IFERROR(G7/E7,0)</f>
        <v>0.24871374059520038</v>
      </c>
      <c r="K7" s="22">
        <f t="shared" ref="K7:K31" si="2">IFERROR(SUM(G7,H7)/E7,0)</f>
        <v>0.34070621047370209</v>
      </c>
      <c r="L7" s="23">
        <f t="shared" ref="L7:L31" si="3">IFERROR(SUM(G7,H7,I7)/E7,0)</f>
        <v>0.52797794727764913</v>
      </c>
      <c r="M7" s="4"/>
      <c r="N7" t="s">
        <v>268</v>
      </c>
      <c r="O7" s="5">
        <v>17.382294445886387</v>
      </c>
      <c r="P7" s="71">
        <v>0.78347795694867362</v>
      </c>
    </row>
    <row r="8" spans="1:16" x14ac:dyDescent="0.25">
      <c r="A8" s="17"/>
      <c r="B8" s="55">
        <v>2</v>
      </c>
      <c r="C8" s="19" t="s">
        <v>251</v>
      </c>
      <c r="D8" s="20">
        <v>16.530353999999996</v>
      </c>
      <c r="E8" s="21">
        <v>71.68836300000001</v>
      </c>
      <c r="F8" s="21">
        <f t="shared" si="0"/>
        <v>29.258143919113852</v>
      </c>
      <c r="G8" s="21">
        <v>17.643330359113861</v>
      </c>
      <c r="H8" s="21">
        <v>2.5155301799999994</v>
      </c>
      <c r="I8" s="21">
        <v>9.0992833799999921</v>
      </c>
      <c r="J8" s="22">
        <f t="shared" si="1"/>
        <v>0.24611149733065962</v>
      </c>
      <c r="K8" s="22">
        <f t="shared" si="2"/>
        <v>0.28120129537779875</v>
      </c>
      <c r="L8" s="23">
        <f t="shared" si="3"/>
        <v>0.40812961399486619</v>
      </c>
      <c r="M8" s="4"/>
      <c r="N8" t="s">
        <v>256</v>
      </c>
      <c r="O8" s="5">
        <v>125.03942054947601</v>
      </c>
      <c r="P8" s="71">
        <v>0.77720853352741437</v>
      </c>
    </row>
    <row r="9" spans="1:16" x14ac:dyDescent="0.25">
      <c r="A9" s="17"/>
      <c r="B9" s="55">
        <v>3</v>
      </c>
      <c r="C9" s="19" t="s">
        <v>252</v>
      </c>
      <c r="D9" s="20">
        <v>63.025426999999979</v>
      </c>
      <c r="E9" s="21">
        <v>94.245480000000015</v>
      </c>
      <c r="F9" s="21">
        <f t="shared" si="0"/>
        <v>69.667709531960796</v>
      </c>
      <c r="G9" s="21">
        <v>56.384648941960798</v>
      </c>
      <c r="H9" s="21">
        <v>5.3638166299999988</v>
      </c>
      <c r="I9" s="21">
        <v>7.9192439599999993</v>
      </c>
      <c r="J9" s="22">
        <f t="shared" si="1"/>
        <v>0.59827430389192982</v>
      </c>
      <c r="K9" s="22">
        <f t="shared" si="2"/>
        <v>0.65518755458575606</v>
      </c>
      <c r="L9" s="23">
        <f t="shared" si="3"/>
        <v>0.73921539294999383</v>
      </c>
      <c r="M9" s="4"/>
      <c r="N9" t="s">
        <v>274</v>
      </c>
      <c r="O9" s="5">
        <v>16.072506541109508</v>
      </c>
      <c r="P9" s="71">
        <v>0.76824811591603459</v>
      </c>
    </row>
    <row r="10" spans="1:16" x14ac:dyDescent="0.25">
      <c r="A10" s="17"/>
      <c r="B10" s="55">
        <v>4</v>
      </c>
      <c r="C10" s="19" t="s">
        <v>253</v>
      </c>
      <c r="D10" s="20">
        <v>20.736269</v>
      </c>
      <c r="E10" s="21">
        <v>54.408003999999977</v>
      </c>
      <c r="F10" s="21">
        <f t="shared" si="0"/>
        <v>17.555710273664932</v>
      </c>
      <c r="G10" s="21">
        <v>10.785207283664931</v>
      </c>
      <c r="H10" s="21">
        <v>3.32070497</v>
      </c>
      <c r="I10" s="21">
        <v>3.4497980200000007</v>
      </c>
      <c r="J10" s="22">
        <f t="shared" si="1"/>
        <v>0.1982283210327829</v>
      </c>
      <c r="K10" s="22">
        <f t="shared" si="2"/>
        <v>0.25926171181844748</v>
      </c>
      <c r="L10" s="23">
        <f t="shared" si="3"/>
        <v>0.3226677875127516</v>
      </c>
      <c r="M10" s="4"/>
      <c r="N10" t="s">
        <v>265</v>
      </c>
      <c r="O10" s="5">
        <v>11.597593590074045</v>
      </c>
      <c r="P10" s="71">
        <v>0.75510426768492644</v>
      </c>
    </row>
    <row r="11" spans="1:16" x14ac:dyDescent="0.25">
      <c r="A11" s="17"/>
      <c r="B11" s="55">
        <v>5</v>
      </c>
      <c r="C11" s="19" t="s">
        <v>254</v>
      </c>
      <c r="D11" s="20">
        <v>15.713153000000004</v>
      </c>
      <c r="E11" s="21">
        <v>111.09179600000004</v>
      </c>
      <c r="F11" s="21">
        <f t="shared" si="0"/>
        <v>78.98742531630333</v>
      </c>
      <c r="G11" s="21">
        <v>71.520836786303335</v>
      </c>
      <c r="H11" s="21">
        <v>3.6217886699999995</v>
      </c>
      <c r="I11" s="21">
        <v>3.8447998600000006</v>
      </c>
      <c r="J11" s="22">
        <f t="shared" si="1"/>
        <v>0.64379944659732846</v>
      </c>
      <c r="K11" s="22">
        <f t="shared" si="2"/>
        <v>0.67640121198781689</v>
      </c>
      <c r="L11" s="23">
        <f t="shared" si="3"/>
        <v>0.71101042705532724</v>
      </c>
      <c r="M11" s="4"/>
      <c r="N11" t="s">
        <v>252</v>
      </c>
      <c r="O11" s="5">
        <v>69.667709531960796</v>
      </c>
      <c r="P11" s="71">
        <v>0.73921539294999383</v>
      </c>
    </row>
    <row r="12" spans="1:16" x14ac:dyDescent="0.25">
      <c r="A12" s="17"/>
      <c r="B12" s="55">
        <v>6</v>
      </c>
      <c r="C12" s="19" t="s">
        <v>255</v>
      </c>
      <c r="D12" s="20">
        <v>9.3924469999999989</v>
      </c>
      <c r="E12" s="21">
        <v>112.63334099999994</v>
      </c>
      <c r="F12" s="21">
        <f t="shared" si="0"/>
        <v>59.89913437894208</v>
      </c>
      <c r="G12" s="21">
        <v>43.426443908942076</v>
      </c>
      <c r="H12" s="21">
        <v>5.6666904300000001</v>
      </c>
      <c r="I12" s="21">
        <v>10.806000040000002</v>
      </c>
      <c r="J12" s="22">
        <f t="shared" si="1"/>
        <v>0.38555585338574033</v>
      </c>
      <c r="K12" s="22">
        <f t="shared" si="2"/>
        <v>0.43586680376410131</v>
      </c>
      <c r="L12" s="23">
        <f t="shared" si="3"/>
        <v>0.53180642469748018</v>
      </c>
      <c r="M12" s="4"/>
      <c r="N12" t="s">
        <v>259</v>
      </c>
      <c r="O12" s="5">
        <v>31.712343623568543</v>
      </c>
      <c r="P12" s="71">
        <v>0.72810287114145855</v>
      </c>
    </row>
    <row r="13" spans="1:16" x14ac:dyDescent="0.25">
      <c r="A13" s="17"/>
      <c r="B13" s="55">
        <v>7</v>
      </c>
      <c r="C13" s="19" t="s">
        <v>256</v>
      </c>
      <c r="D13" s="20">
        <v>6.7924289999999976</v>
      </c>
      <c r="E13" s="21">
        <v>160.88271699999999</v>
      </c>
      <c r="F13" s="21">
        <f t="shared" si="0"/>
        <v>125.03942054947601</v>
      </c>
      <c r="G13" s="21">
        <v>123.36137418947601</v>
      </c>
      <c r="H13" s="21">
        <v>1.0040097900000005</v>
      </c>
      <c r="I13" s="21">
        <v>0.67403657000000006</v>
      </c>
      <c r="J13" s="22">
        <f t="shared" si="1"/>
        <v>0.76677828725055674</v>
      </c>
      <c r="K13" s="22">
        <f t="shared" si="2"/>
        <v>0.77301891898976327</v>
      </c>
      <c r="L13" s="23">
        <f t="shared" si="3"/>
        <v>0.77720853352741437</v>
      </c>
      <c r="M13" s="4"/>
      <c r="N13" t="s">
        <v>254</v>
      </c>
      <c r="O13" s="5">
        <v>78.98742531630333</v>
      </c>
      <c r="P13" s="71">
        <v>0.71101042705532724</v>
      </c>
    </row>
    <row r="14" spans="1:16" x14ac:dyDescent="0.25">
      <c r="A14" s="17"/>
      <c r="B14" s="55">
        <v>8</v>
      </c>
      <c r="C14" s="19" t="s">
        <v>257</v>
      </c>
      <c r="D14" s="20">
        <v>82.225255000000033</v>
      </c>
      <c r="E14" s="21">
        <v>156.52338399999999</v>
      </c>
      <c r="F14" s="21">
        <f t="shared" si="0"/>
        <v>84.162860253402258</v>
      </c>
      <c r="G14" s="21">
        <v>64.132414073402259</v>
      </c>
      <c r="H14" s="21">
        <v>10.19353503</v>
      </c>
      <c r="I14" s="21">
        <v>9.8369111500000024</v>
      </c>
      <c r="J14" s="22">
        <f t="shared" si="1"/>
        <v>0.40973056187823198</v>
      </c>
      <c r="K14" s="22">
        <f t="shared" si="2"/>
        <v>0.47485524018189035</v>
      </c>
      <c r="L14" s="23">
        <f t="shared" si="3"/>
        <v>0.53770151208462413</v>
      </c>
      <c r="M14" s="4"/>
      <c r="N14" t="s">
        <v>269</v>
      </c>
      <c r="O14" s="5">
        <v>198.41998450461125</v>
      </c>
      <c r="P14" s="71">
        <v>0.62443855796994407</v>
      </c>
    </row>
    <row r="15" spans="1:16" x14ac:dyDescent="0.25">
      <c r="A15" s="17"/>
      <c r="B15" s="55">
        <v>9</v>
      </c>
      <c r="C15" s="19" t="s">
        <v>258</v>
      </c>
      <c r="D15" s="20">
        <v>11.655214000000003</v>
      </c>
      <c r="E15" s="21">
        <v>33.283173000000005</v>
      </c>
      <c r="F15" s="21">
        <f t="shared" si="0"/>
        <v>18.959484157562439</v>
      </c>
      <c r="G15" s="21">
        <v>15.033474337562438</v>
      </c>
      <c r="H15" s="21">
        <v>1.5662878600000001</v>
      </c>
      <c r="I15" s="21">
        <v>2.3597219600000003</v>
      </c>
      <c r="J15" s="22">
        <f t="shared" si="1"/>
        <v>0.45168392861949902</v>
      </c>
      <c r="K15" s="22">
        <f t="shared" si="2"/>
        <v>0.49874337995245932</v>
      </c>
      <c r="L15" s="23">
        <f t="shared" si="3"/>
        <v>0.56964172729452311</v>
      </c>
      <c r="M15" s="4"/>
      <c r="N15" t="s">
        <v>262</v>
      </c>
      <c r="O15" s="5">
        <v>102.37858306490196</v>
      </c>
      <c r="P15" s="71">
        <v>0.59209927524901684</v>
      </c>
    </row>
    <row r="16" spans="1:16" x14ac:dyDescent="0.25">
      <c r="A16" s="17"/>
      <c r="B16" s="55">
        <v>10</v>
      </c>
      <c r="C16" s="19" t="s">
        <v>259</v>
      </c>
      <c r="D16" s="20">
        <v>16.471410999999996</v>
      </c>
      <c r="E16" s="21">
        <v>43.554757000000002</v>
      </c>
      <c r="F16" s="21">
        <f t="shared" si="0"/>
        <v>31.712343623568543</v>
      </c>
      <c r="G16" s="21">
        <v>26.160359073568543</v>
      </c>
      <c r="H16" s="21">
        <v>3.4442404399999997</v>
      </c>
      <c r="I16" s="21">
        <v>2.1077441100000001</v>
      </c>
      <c r="J16" s="22">
        <f t="shared" si="1"/>
        <v>0.6006315010222314</v>
      </c>
      <c r="K16" s="22">
        <f t="shared" si="2"/>
        <v>0.67970989973766915</v>
      </c>
      <c r="L16" s="23">
        <f t="shared" si="3"/>
        <v>0.72810287114145855</v>
      </c>
      <c r="M16" s="4"/>
      <c r="N16" t="s">
        <v>258</v>
      </c>
      <c r="O16" s="5">
        <v>18.959484157562439</v>
      </c>
      <c r="P16" s="71">
        <v>0.56964172729452311</v>
      </c>
    </row>
    <row r="17" spans="1:16" x14ac:dyDescent="0.25">
      <c r="A17" s="17"/>
      <c r="B17" s="55">
        <v>11</v>
      </c>
      <c r="C17" s="19" t="s">
        <v>260</v>
      </c>
      <c r="D17" s="20">
        <v>43.605983000000002</v>
      </c>
      <c r="E17" s="21">
        <v>93.735479000000041</v>
      </c>
      <c r="F17" s="21">
        <f t="shared" si="0"/>
        <v>40.396934278972878</v>
      </c>
      <c r="G17" s="21">
        <v>12.457836408972886</v>
      </c>
      <c r="H17" s="21">
        <v>11.576606269999996</v>
      </c>
      <c r="I17" s="21">
        <v>16.362491600000002</v>
      </c>
      <c r="J17" s="22">
        <f t="shared" si="1"/>
        <v>0.13290417397848769</v>
      </c>
      <c r="K17" s="22">
        <f t="shared" si="2"/>
        <v>0.25640710364293196</v>
      </c>
      <c r="L17" s="23">
        <f t="shared" si="3"/>
        <v>0.43096738513463895</v>
      </c>
      <c r="M17" s="4"/>
      <c r="N17" t="s">
        <v>263</v>
      </c>
      <c r="O17" s="5">
        <v>66.413407161073422</v>
      </c>
      <c r="P17" s="71">
        <v>0.55122958071271044</v>
      </c>
    </row>
    <row r="18" spans="1:16" x14ac:dyDescent="0.25">
      <c r="A18" s="17"/>
      <c r="B18" s="55">
        <v>12</v>
      </c>
      <c r="C18" s="19" t="s">
        <v>261</v>
      </c>
      <c r="D18" s="20">
        <v>17.620995000000001</v>
      </c>
      <c r="E18" s="21">
        <v>128.29321700000003</v>
      </c>
      <c r="F18" s="21">
        <f t="shared" si="0"/>
        <v>56.153657753786248</v>
      </c>
      <c r="G18" s="21">
        <v>26.176251933786261</v>
      </c>
      <c r="H18" s="21">
        <v>13.539325510000001</v>
      </c>
      <c r="I18" s="21">
        <v>16.438080309999993</v>
      </c>
      <c r="J18" s="22">
        <f t="shared" si="1"/>
        <v>0.20403457443729278</v>
      </c>
      <c r="K18" s="22">
        <f t="shared" si="2"/>
        <v>0.30956880162874278</v>
      </c>
      <c r="L18" s="23">
        <f t="shared" si="3"/>
        <v>0.43769779156591138</v>
      </c>
      <c r="M18" s="4"/>
      <c r="N18" t="s">
        <v>257</v>
      </c>
      <c r="O18" s="5">
        <v>84.162860253402258</v>
      </c>
      <c r="P18" s="71">
        <v>0.53770151208462413</v>
      </c>
    </row>
    <row r="19" spans="1:16" x14ac:dyDescent="0.25">
      <c r="A19" s="17"/>
      <c r="B19" s="55">
        <v>13</v>
      </c>
      <c r="C19" s="19" t="s">
        <v>262</v>
      </c>
      <c r="D19" s="20">
        <v>10.218496999999997</v>
      </c>
      <c r="E19" s="21">
        <v>172.90780000000001</v>
      </c>
      <c r="F19" s="21">
        <f t="shared" si="0"/>
        <v>102.37858306490196</v>
      </c>
      <c r="G19" s="21">
        <v>43.419757684901924</v>
      </c>
      <c r="H19" s="21">
        <v>27.602876490000014</v>
      </c>
      <c r="I19" s="21">
        <v>31.355948890000015</v>
      </c>
      <c r="J19" s="22">
        <f t="shared" si="1"/>
        <v>0.25111508957318246</v>
      </c>
      <c r="K19" s="22">
        <f t="shared" si="2"/>
        <v>0.41075436836800849</v>
      </c>
      <c r="L19" s="23">
        <f t="shared" si="3"/>
        <v>0.59209927524901684</v>
      </c>
      <c r="M19" s="4"/>
      <c r="N19" t="s">
        <v>270</v>
      </c>
      <c r="O19" s="5">
        <v>25.728044767666297</v>
      </c>
      <c r="P19" s="71">
        <v>0.53424273980302217</v>
      </c>
    </row>
    <row r="20" spans="1:16" x14ac:dyDescent="0.25">
      <c r="A20" s="17"/>
      <c r="B20" s="55">
        <v>14</v>
      </c>
      <c r="C20" s="19" t="s">
        <v>263</v>
      </c>
      <c r="D20" s="20">
        <v>11.014578999999999</v>
      </c>
      <c r="E20" s="21">
        <v>120.48229900000001</v>
      </c>
      <c r="F20" s="21">
        <f t="shared" si="0"/>
        <v>66.413407161073422</v>
      </c>
      <c r="G20" s="21">
        <v>33.460309331073404</v>
      </c>
      <c r="H20" s="21">
        <v>14.545515180000006</v>
      </c>
      <c r="I20" s="21">
        <v>18.407582650000005</v>
      </c>
      <c r="J20" s="22">
        <f t="shared" si="1"/>
        <v>0.27771971159907399</v>
      </c>
      <c r="K20" s="22">
        <f t="shared" si="2"/>
        <v>0.39844711554743328</v>
      </c>
      <c r="L20" s="23">
        <f t="shared" si="3"/>
        <v>0.55122958071271044</v>
      </c>
      <c r="M20" s="4"/>
      <c r="N20" t="s">
        <v>267</v>
      </c>
      <c r="O20" s="5">
        <v>3.2801407946315675</v>
      </c>
      <c r="P20" s="71">
        <v>0.53336073648615701</v>
      </c>
    </row>
    <row r="21" spans="1:16" x14ac:dyDescent="0.25">
      <c r="A21" s="17"/>
      <c r="B21" s="55">
        <v>15</v>
      </c>
      <c r="C21" s="19" t="s">
        <v>264</v>
      </c>
      <c r="D21" s="20">
        <v>428.05177599999996</v>
      </c>
      <c r="E21" s="21">
        <v>939.56032299999879</v>
      </c>
      <c r="F21" s="21">
        <f t="shared" si="0"/>
        <v>408.4969851152004</v>
      </c>
      <c r="G21" s="21">
        <v>301.40848371520042</v>
      </c>
      <c r="H21" s="21">
        <v>41.998014939999976</v>
      </c>
      <c r="I21" s="21">
        <v>65.090486460000022</v>
      </c>
      <c r="J21" s="22">
        <f t="shared" si="1"/>
        <v>0.320797373342468</v>
      </c>
      <c r="K21" s="22">
        <f t="shared" si="2"/>
        <v>0.36549702051988503</v>
      </c>
      <c r="L21" s="23">
        <f t="shared" si="3"/>
        <v>0.43477462289049951</v>
      </c>
      <c r="M21" s="4"/>
      <c r="N21" t="s">
        <v>255</v>
      </c>
      <c r="O21" s="5">
        <v>59.89913437894208</v>
      </c>
      <c r="P21" s="71">
        <v>0.53180642469748018</v>
      </c>
    </row>
    <row r="22" spans="1:16" x14ac:dyDescent="0.25">
      <c r="A22" s="17"/>
      <c r="B22" s="55">
        <v>16</v>
      </c>
      <c r="C22" s="19" t="s">
        <v>265</v>
      </c>
      <c r="D22" s="20">
        <v>11.265108999999995</v>
      </c>
      <c r="E22" s="21">
        <v>15.358929999999997</v>
      </c>
      <c r="F22" s="21">
        <f t="shared" si="0"/>
        <v>11.597593590074045</v>
      </c>
      <c r="G22" s="21">
        <v>9.4943422400740438</v>
      </c>
      <c r="H22" s="21">
        <v>0.62575595000000006</v>
      </c>
      <c r="I22" s="21">
        <v>1.4774953999999998</v>
      </c>
      <c r="J22" s="22">
        <f t="shared" si="1"/>
        <v>0.618164301814908</v>
      </c>
      <c r="K22" s="22">
        <f t="shared" si="2"/>
        <v>0.65890645963449579</v>
      </c>
      <c r="L22" s="23">
        <f t="shared" si="3"/>
        <v>0.75510426768492644</v>
      </c>
      <c r="M22" s="4"/>
      <c r="N22" t="s">
        <v>250</v>
      </c>
      <c r="O22" s="5">
        <v>37.553981643375998</v>
      </c>
      <c r="P22" s="71">
        <v>0.52797794727764913</v>
      </c>
    </row>
    <row r="23" spans="1:16" x14ac:dyDescent="0.25">
      <c r="A23" s="17"/>
      <c r="B23" s="55">
        <v>17</v>
      </c>
      <c r="C23" s="19" t="s">
        <v>266</v>
      </c>
      <c r="D23" s="20">
        <v>5.5926620000000007</v>
      </c>
      <c r="E23" s="21">
        <v>19.340030999999996</v>
      </c>
      <c r="F23" s="21">
        <f t="shared" si="0"/>
        <v>7.2498358386244943</v>
      </c>
      <c r="G23" s="21">
        <v>5.5098139586244939</v>
      </c>
      <c r="H23" s="21">
        <v>1.20685161</v>
      </c>
      <c r="I23" s="21">
        <v>0.53317026999999995</v>
      </c>
      <c r="J23" s="22">
        <f t="shared" si="1"/>
        <v>0.28489168185017361</v>
      </c>
      <c r="K23" s="22">
        <f t="shared" si="2"/>
        <v>0.347293423088334</v>
      </c>
      <c r="L23" s="23">
        <f t="shared" si="3"/>
        <v>0.37486164518684051</v>
      </c>
      <c r="M23" s="4"/>
      <c r="N23" t="s">
        <v>272</v>
      </c>
      <c r="O23" s="5">
        <v>7.8721593168944475</v>
      </c>
      <c r="P23" s="71">
        <v>0.51277543970610118</v>
      </c>
    </row>
    <row r="24" spans="1:16" x14ac:dyDescent="0.25">
      <c r="A24" s="17"/>
      <c r="B24" s="55">
        <v>18</v>
      </c>
      <c r="C24" s="19" t="s">
        <v>267</v>
      </c>
      <c r="D24" s="20">
        <v>7.388272999999999</v>
      </c>
      <c r="E24" s="21">
        <v>6.1499479999999984</v>
      </c>
      <c r="F24" s="21">
        <f t="shared" si="0"/>
        <v>3.2801407946315675</v>
      </c>
      <c r="G24" s="21">
        <v>2.8092810346315673</v>
      </c>
      <c r="H24" s="21">
        <v>0.24601446999999999</v>
      </c>
      <c r="I24" s="21">
        <v>0.22484529</v>
      </c>
      <c r="J24" s="22">
        <f t="shared" si="1"/>
        <v>0.45679752652080441</v>
      </c>
      <c r="K24" s="22">
        <f t="shared" si="2"/>
        <v>0.49680021760046883</v>
      </c>
      <c r="L24" s="23">
        <f t="shared" si="3"/>
        <v>0.53336073648615701</v>
      </c>
      <c r="M24" s="4"/>
      <c r="N24" t="s">
        <v>271</v>
      </c>
      <c r="O24" s="5">
        <v>50.050606209509162</v>
      </c>
      <c r="P24" s="71">
        <v>0.5082438717448583</v>
      </c>
    </row>
    <row r="25" spans="1:16" x14ac:dyDescent="0.25">
      <c r="A25" s="17"/>
      <c r="B25" s="55">
        <v>19</v>
      </c>
      <c r="C25" s="19" t="s">
        <v>268</v>
      </c>
      <c r="D25" s="20">
        <v>9.9877560000000027</v>
      </c>
      <c r="E25" s="21">
        <v>22.186066999999998</v>
      </c>
      <c r="F25" s="21">
        <f t="shared" si="0"/>
        <v>17.382294445886387</v>
      </c>
      <c r="G25" s="21">
        <v>14.39970011588639</v>
      </c>
      <c r="H25" s="21">
        <v>1.74911057</v>
      </c>
      <c r="I25" s="21">
        <v>1.2334837600000002</v>
      </c>
      <c r="J25" s="22">
        <f t="shared" si="1"/>
        <v>0.64904248760658623</v>
      </c>
      <c r="K25" s="22">
        <f t="shared" si="2"/>
        <v>0.72788073189747382</v>
      </c>
      <c r="L25" s="23">
        <f t="shared" si="3"/>
        <v>0.78347795694867362</v>
      </c>
      <c r="M25" s="4"/>
      <c r="N25" t="s">
        <v>273</v>
      </c>
      <c r="O25" s="5">
        <v>77.504820875033559</v>
      </c>
      <c r="P25" s="71">
        <v>0.46123437861387639</v>
      </c>
    </row>
    <row r="26" spans="1:16" x14ac:dyDescent="0.25">
      <c r="A26" s="17"/>
      <c r="B26" s="55">
        <v>20</v>
      </c>
      <c r="C26" s="19" t="s">
        <v>269</v>
      </c>
      <c r="D26" s="20">
        <v>125.04360299999996</v>
      </c>
      <c r="E26" s="21">
        <v>317.75741899999991</v>
      </c>
      <c r="F26" s="21">
        <f t="shared" si="0"/>
        <v>198.41998450461125</v>
      </c>
      <c r="G26" s="21">
        <v>105.16675905461125</v>
      </c>
      <c r="H26" s="21">
        <v>57.107970319999993</v>
      </c>
      <c r="I26" s="21">
        <v>36.145255130000002</v>
      </c>
      <c r="J26" s="22">
        <f t="shared" si="1"/>
        <v>0.3309655503420717</v>
      </c>
      <c r="K26" s="22">
        <f t="shared" si="2"/>
        <v>0.51068746053293967</v>
      </c>
      <c r="L26" s="23">
        <f t="shared" si="3"/>
        <v>0.62443855796994407</v>
      </c>
      <c r="M26" s="4"/>
      <c r="N26" t="s">
        <v>261</v>
      </c>
      <c r="O26" s="5">
        <v>56.153657753786248</v>
      </c>
      <c r="P26" s="71">
        <v>0.43769779156591138</v>
      </c>
    </row>
    <row r="27" spans="1:16" x14ac:dyDescent="0.25">
      <c r="A27" s="17"/>
      <c r="B27" s="55">
        <v>21</v>
      </c>
      <c r="C27" s="19" t="s">
        <v>270</v>
      </c>
      <c r="D27" s="20">
        <v>28.632507999999987</v>
      </c>
      <c r="E27" s="21">
        <v>48.157968000000054</v>
      </c>
      <c r="F27" s="21">
        <f t="shared" si="0"/>
        <v>25.728044767666297</v>
      </c>
      <c r="G27" s="21">
        <v>16.349108787666296</v>
      </c>
      <c r="H27" s="21">
        <v>3.7719044200000003</v>
      </c>
      <c r="I27" s="21">
        <v>5.6070315600000011</v>
      </c>
      <c r="J27" s="22">
        <f t="shared" si="1"/>
        <v>0.33948917420407515</v>
      </c>
      <c r="K27" s="22">
        <f t="shared" si="2"/>
        <v>0.41781275338831309</v>
      </c>
      <c r="L27" s="23">
        <f t="shared" si="3"/>
        <v>0.53424273980302217</v>
      </c>
      <c r="M27" s="4"/>
      <c r="N27" t="s">
        <v>264</v>
      </c>
      <c r="O27" s="5">
        <v>408.4969851152004</v>
      </c>
      <c r="P27" s="71">
        <v>0.43477462289049951</v>
      </c>
    </row>
    <row r="28" spans="1:16" x14ac:dyDescent="0.25">
      <c r="A28" s="17"/>
      <c r="B28" s="55">
        <v>22</v>
      </c>
      <c r="C28" s="19" t="s">
        <v>271</v>
      </c>
      <c r="D28" s="20">
        <v>12.423652999999993</v>
      </c>
      <c r="E28" s="21">
        <v>98.477540000000019</v>
      </c>
      <c r="F28" s="21">
        <f t="shared" si="0"/>
        <v>50.050606209509162</v>
      </c>
      <c r="G28" s="21">
        <v>27.760602429509163</v>
      </c>
      <c r="H28" s="21">
        <v>6.6487081800000016</v>
      </c>
      <c r="I28" s="21">
        <v>15.641295599999999</v>
      </c>
      <c r="J28" s="22">
        <f t="shared" si="1"/>
        <v>0.28189780562663486</v>
      </c>
      <c r="K28" s="22">
        <f t="shared" si="2"/>
        <v>0.34941277584217839</v>
      </c>
      <c r="L28" s="23">
        <f t="shared" si="3"/>
        <v>0.5082438717448583</v>
      </c>
      <c r="M28" s="4"/>
      <c r="N28" t="s">
        <v>260</v>
      </c>
      <c r="O28" s="5">
        <v>40.396934278972878</v>
      </c>
      <c r="P28" s="71">
        <v>0.43096738513463895</v>
      </c>
    </row>
    <row r="29" spans="1:16" x14ac:dyDescent="0.25">
      <c r="A29" s="17"/>
      <c r="B29" s="55">
        <v>23</v>
      </c>
      <c r="C29" s="19" t="s">
        <v>272</v>
      </c>
      <c r="D29" s="20">
        <v>15.570164000000002</v>
      </c>
      <c r="E29" s="21">
        <v>15.35206</v>
      </c>
      <c r="F29" s="21">
        <f t="shared" si="0"/>
        <v>7.8721593168944475</v>
      </c>
      <c r="G29" s="21">
        <v>6.621370376894447</v>
      </c>
      <c r="H29" s="21">
        <v>0.69819962000000013</v>
      </c>
      <c r="I29" s="21">
        <v>0.55258932000000016</v>
      </c>
      <c r="J29" s="22">
        <f t="shared" si="1"/>
        <v>0.43130175213583372</v>
      </c>
      <c r="K29" s="22">
        <f t="shared" si="2"/>
        <v>0.47678096600029229</v>
      </c>
      <c r="L29" s="23">
        <f t="shared" si="3"/>
        <v>0.51277543970610118</v>
      </c>
      <c r="M29" s="4"/>
      <c r="N29" t="s">
        <v>251</v>
      </c>
      <c r="O29" s="5">
        <v>29.258143919113852</v>
      </c>
      <c r="P29" s="71">
        <v>0.40812961399486619</v>
      </c>
    </row>
    <row r="30" spans="1:16" x14ac:dyDescent="0.25">
      <c r="A30" s="17"/>
      <c r="B30" s="55">
        <v>24</v>
      </c>
      <c r="C30" s="19" t="s">
        <v>273</v>
      </c>
      <c r="D30" s="20">
        <v>40.072578</v>
      </c>
      <c r="E30" s="21">
        <v>168.03782300000003</v>
      </c>
      <c r="F30" s="21">
        <f t="shared" si="0"/>
        <v>77.504820875033559</v>
      </c>
      <c r="G30" s="21">
        <v>52.661871075033559</v>
      </c>
      <c r="H30" s="21">
        <v>11.797631419999998</v>
      </c>
      <c r="I30" s="21">
        <v>13.045318380000003</v>
      </c>
      <c r="J30" s="22">
        <f t="shared" si="1"/>
        <v>0.31339296198233624</v>
      </c>
      <c r="K30" s="22">
        <f t="shared" si="2"/>
        <v>0.38360115207534884</v>
      </c>
      <c r="L30" s="23">
        <f t="shared" si="3"/>
        <v>0.46123437861387639</v>
      </c>
      <c r="M30" s="4"/>
      <c r="N30" t="s">
        <v>266</v>
      </c>
      <c r="O30" s="5">
        <v>7.2498358386244943</v>
      </c>
      <c r="P30" s="71">
        <v>0.37486164518684051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13.334429999999999</v>
      </c>
      <c r="E31" s="28">
        <v>20.920984000000004</v>
      </c>
      <c r="F31" s="28">
        <f t="shared" si="0"/>
        <v>16.072506541109508</v>
      </c>
      <c r="G31" s="28">
        <v>12.214958161109507</v>
      </c>
      <c r="H31" s="28">
        <v>1.0106894099999999</v>
      </c>
      <c r="I31" s="28">
        <v>2.8468589700000009</v>
      </c>
      <c r="J31" s="29">
        <f t="shared" si="1"/>
        <v>0.58386155073344093</v>
      </c>
      <c r="K31" s="29">
        <f t="shared" si="2"/>
        <v>0.63217139170459213</v>
      </c>
      <c r="L31" s="30">
        <f t="shared" si="3"/>
        <v>0.76824811591603459</v>
      </c>
      <c r="M31" s="4"/>
      <c r="N31" t="s">
        <v>253</v>
      </c>
      <c r="O31" s="5">
        <v>17.555710273664932</v>
      </c>
      <c r="P31" s="71">
        <v>0.3226677875127516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68</v>
      </c>
      <c r="B1" s="49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1112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1028.4349519999998</v>
      </c>
      <c r="E6" s="14">
        <v>3096.1568389999989</v>
      </c>
      <c r="F6" s="14">
        <v>1641.7937679053457</v>
      </c>
      <c r="G6" s="14">
        <v>1116.0490302853459</v>
      </c>
      <c r="H6" s="14">
        <v>237.36501286999999</v>
      </c>
      <c r="I6" s="14">
        <v>288.37972475000004</v>
      </c>
      <c r="J6" s="15">
        <v>0.36046269240217466</v>
      </c>
      <c r="K6" s="15">
        <v>0.4371270945022519</v>
      </c>
      <c r="L6" s="16">
        <v>0.53026828202786236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596.11011899999994</v>
      </c>
      <c r="E7" s="38">
        <f ca="1">SUM(E8:OFFSET(E6,MATCH("PROYECTOS",$A$8:$A$50,0),0))</f>
        <v>1792.0759469999982</v>
      </c>
      <c r="F7" s="38">
        <f ca="1">SUM(F8:OFFSET(F6,MATCH("PROYECTOS",$A$8:$A$50,0),0))</f>
        <v>833.32349312421127</v>
      </c>
      <c r="G7" s="38">
        <f ca="1">SUM(G8:OFFSET(G6,MATCH("PROYECTOS",$A$8:$A$50,0),0))</f>
        <v>487.13077570421137</v>
      </c>
      <c r="H7" s="38">
        <f ca="1">SUM(H8:OFFSET(H6,MATCH("PROYECTOS",$A$8:$A$50,0),0))</f>
        <v>162.52710238</v>
      </c>
      <c r="I7" s="38">
        <f ca="1">SUM(I8:OFFSET(I6,MATCH("PROYECTOS",$A$8:$A$50,0),0))</f>
        <v>183.66561504000001</v>
      </c>
      <c r="J7" s="39">
        <f ca="1">IFERROR(G7/E7,0)</f>
        <v>0.27182485012406221</v>
      </c>
      <c r="K7" s="39">
        <f ca="1">IFERROR(SUM(G7,H7)/E7,0)</f>
        <v>0.36251693415770841</v>
      </c>
      <c r="L7" s="40">
        <f ca="1">IFERROR(SUM(G7,H7,I7)/E7,0)</f>
        <v>0.46500456329388601</v>
      </c>
      <c r="M7" s="4"/>
    </row>
    <row r="8" spans="1:13" ht="38.25" x14ac:dyDescent="0.25">
      <c r="A8" s="17"/>
      <c r="B8" s="19">
        <v>3000166</v>
      </c>
      <c r="C8" s="19" t="s">
        <v>1114</v>
      </c>
      <c r="D8" s="20">
        <v>18.343833</v>
      </c>
      <c r="E8" s="21">
        <v>19.817352000000003</v>
      </c>
      <c r="F8" s="21">
        <f t="shared" ref="F8:F25" si="0">SUM(G8,H8,I8)</f>
        <v>14.67696449287439</v>
      </c>
      <c r="G8" s="21">
        <v>9.3694599128743903</v>
      </c>
      <c r="H8" s="21">
        <v>1.7398333300000002</v>
      </c>
      <c r="I8" s="21">
        <v>3.5676712499999992</v>
      </c>
      <c r="J8" s="22">
        <f t="shared" ref="J8:J26" si="1">IFERROR(G8/E8,0)</f>
        <v>0.47279070951933383</v>
      </c>
      <c r="K8" s="22">
        <f t="shared" ref="K8:K26" si="2">IFERROR(SUM(G8,H8)/E8,0)</f>
        <v>0.56058414075071117</v>
      </c>
      <c r="L8" s="23">
        <f t="shared" ref="L8:L26" si="3">IFERROR(SUM(G8,H8,I8)/E8,0)</f>
        <v>0.74061178773402159</v>
      </c>
      <c r="M8" s="4"/>
    </row>
    <row r="9" spans="1:13" ht="38.25" x14ac:dyDescent="0.25">
      <c r="A9" s="17"/>
      <c r="B9" s="19">
        <v>3000169</v>
      </c>
      <c r="C9" s="19" t="s">
        <v>1115</v>
      </c>
      <c r="D9" s="20">
        <v>7.7222670000000004</v>
      </c>
      <c r="E9" s="21">
        <v>7.1345089999999978</v>
      </c>
      <c r="F9" s="21">
        <f t="shared" si="0"/>
        <v>4.9531554215316582</v>
      </c>
      <c r="G9" s="21">
        <v>3.8716048315316578</v>
      </c>
      <c r="H9" s="21">
        <v>0.58337169</v>
      </c>
      <c r="I9" s="21">
        <v>0.49817890000000004</v>
      </c>
      <c r="J9" s="22">
        <f t="shared" si="1"/>
        <v>0.54265890358140401</v>
      </c>
      <c r="K9" s="22">
        <f t="shared" si="2"/>
        <v>0.62442650524817611</v>
      </c>
      <c r="L9" s="23">
        <f t="shared" si="3"/>
        <v>0.69425316045318042</v>
      </c>
      <c r="M9" s="4"/>
    </row>
    <row r="10" spans="1:13" ht="25.5" x14ac:dyDescent="0.25">
      <c r="A10" s="17"/>
      <c r="B10" s="19">
        <v>3000181</v>
      </c>
      <c r="C10" s="19" t="s">
        <v>1116</v>
      </c>
      <c r="D10" s="20">
        <v>5.9574439999999997</v>
      </c>
      <c r="E10" s="21">
        <v>5.957443999999998</v>
      </c>
      <c r="F10" s="21">
        <f t="shared" si="0"/>
        <v>4.9205260323534974</v>
      </c>
      <c r="G10" s="21">
        <v>3.6589151123534975</v>
      </c>
      <c r="H10" s="21">
        <v>0.24064682000000004</v>
      </c>
      <c r="I10" s="21">
        <v>1.0209640999999998</v>
      </c>
      <c r="J10" s="22">
        <f t="shared" si="1"/>
        <v>0.6141753262562768</v>
      </c>
      <c r="K10" s="22">
        <f t="shared" si="2"/>
        <v>0.6545696329421643</v>
      </c>
      <c r="L10" s="23">
        <f t="shared" si="3"/>
        <v>0.82594583051951453</v>
      </c>
      <c r="M10" s="4"/>
    </row>
    <row r="11" spans="1:13" ht="25.5" x14ac:dyDescent="0.25">
      <c r="A11" s="17"/>
      <c r="B11" s="19">
        <v>3000433</v>
      </c>
      <c r="C11" s="19" t="s">
        <v>1117</v>
      </c>
      <c r="D11" s="20">
        <v>35.435668</v>
      </c>
      <c r="E11" s="21">
        <v>118.40891700000002</v>
      </c>
      <c r="F11" s="21">
        <f t="shared" si="0"/>
        <v>26.099229188867298</v>
      </c>
      <c r="G11" s="21">
        <v>17.776654658867301</v>
      </c>
      <c r="H11" s="21">
        <v>4.1023273100000006</v>
      </c>
      <c r="I11" s="21">
        <v>4.2202472199999992</v>
      </c>
      <c r="J11" s="22">
        <f t="shared" si="1"/>
        <v>0.15012935773128724</v>
      </c>
      <c r="K11" s="22">
        <f t="shared" si="2"/>
        <v>0.18477478321051866</v>
      </c>
      <c r="L11" s="23">
        <f t="shared" si="3"/>
        <v>0.22041607887408762</v>
      </c>
      <c r="M11" s="4"/>
    </row>
    <row r="12" spans="1:13" ht="38.25" x14ac:dyDescent="0.25">
      <c r="A12" s="17"/>
      <c r="B12" s="19">
        <v>3000435</v>
      </c>
      <c r="C12" s="19" t="s">
        <v>1118</v>
      </c>
      <c r="D12" s="20">
        <v>26.049775999999998</v>
      </c>
      <c r="E12" s="21">
        <v>42.485742000000002</v>
      </c>
      <c r="F12" s="21">
        <f t="shared" si="0"/>
        <v>22.32189809981567</v>
      </c>
      <c r="G12" s="21">
        <v>16.395934859815668</v>
      </c>
      <c r="H12" s="21">
        <v>2.2885463499999994</v>
      </c>
      <c r="I12" s="21">
        <v>3.6374168900000008</v>
      </c>
      <c r="J12" s="22">
        <f t="shared" si="1"/>
        <v>0.38591617064886541</v>
      </c>
      <c r="K12" s="22">
        <f t="shared" si="2"/>
        <v>0.4397823912270537</v>
      </c>
      <c r="L12" s="23">
        <f t="shared" si="3"/>
        <v>0.52539739331410684</v>
      </c>
      <c r="M12" s="4"/>
    </row>
    <row r="13" spans="1:13" ht="51" x14ac:dyDescent="0.25">
      <c r="A13" s="17"/>
      <c r="B13" s="19">
        <v>3000450</v>
      </c>
      <c r="C13" s="19" t="s">
        <v>1119</v>
      </c>
      <c r="D13" s="20">
        <v>53.217009000000061</v>
      </c>
      <c r="E13" s="21">
        <v>68.513536000000045</v>
      </c>
      <c r="F13" s="21">
        <f t="shared" si="0"/>
        <v>47.826206821925453</v>
      </c>
      <c r="G13" s="21">
        <v>38.595555651925451</v>
      </c>
      <c r="H13" s="21">
        <v>4.7263472400000044</v>
      </c>
      <c r="I13" s="21">
        <v>4.5043039299999981</v>
      </c>
      <c r="J13" s="22">
        <f t="shared" si="1"/>
        <v>0.56332745184725874</v>
      </c>
      <c r="K13" s="22">
        <f t="shared" si="2"/>
        <v>0.63231159010571902</v>
      </c>
      <c r="L13" s="23">
        <f t="shared" si="3"/>
        <v>0.69805486060339117</v>
      </c>
      <c r="M13" s="4"/>
    </row>
    <row r="14" spans="1:13" ht="38.25" x14ac:dyDescent="0.25">
      <c r="A14" s="17"/>
      <c r="B14" s="19">
        <v>3000451</v>
      </c>
      <c r="C14" s="19" t="s">
        <v>1120</v>
      </c>
      <c r="D14" s="20">
        <v>5.572343</v>
      </c>
      <c r="E14" s="21">
        <v>5.1157069999999987</v>
      </c>
      <c r="F14" s="21">
        <f t="shared" si="0"/>
        <v>3.0117383539389646</v>
      </c>
      <c r="G14" s="21">
        <v>2.0451540439389646</v>
      </c>
      <c r="H14" s="21">
        <v>0.51162870999999988</v>
      </c>
      <c r="I14" s="21">
        <v>0.45495560000000002</v>
      </c>
      <c r="J14" s="22">
        <f t="shared" si="1"/>
        <v>0.39977935482602212</v>
      </c>
      <c r="K14" s="22">
        <f t="shared" si="2"/>
        <v>0.49979069441212431</v>
      </c>
      <c r="L14" s="23">
        <f t="shared" si="3"/>
        <v>0.58872377834363177</v>
      </c>
      <c r="M14" s="4"/>
    </row>
    <row r="15" spans="1:13" ht="38.25" x14ac:dyDescent="0.25">
      <c r="A15" s="17"/>
      <c r="B15" s="19">
        <v>3000516</v>
      </c>
      <c r="C15" s="19" t="s">
        <v>1121</v>
      </c>
      <c r="D15" s="20">
        <v>98.049485000000033</v>
      </c>
      <c r="E15" s="21">
        <v>366.96270399999963</v>
      </c>
      <c r="F15" s="21">
        <f t="shared" si="0"/>
        <v>197.8611624200322</v>
      </c>
      <c r="G15" s="21">
        <v>172.82305098003221</v>
      </c>
      <c r="H15" s="21">
        <v>17.138511620000003</v>
      </c>
      <c r="I15" s="21">
        <v>7.8995998199999962</v>
      </c>
      <c r="J15" s="22">
        <f t="shared" si="1"/>
        <v>0.47095535621525281</v>
      </c>
      <c r="K15" s="22">
        <f t="shared" si="2"/>
        <v>0.51765904417368913</v>
      </c>
      <c r="L15" s="23">
        <f t="shared" si="3"/>
        <v>0.53918602698118445</v>
      </c>
      <c r="M15" s="4"/>
    </row>
    <row r="16" spans="1:13" ht="38.25" x14ac:dyDescent="0.25">
      <c r="A16" s="17"/>
      <c r="B16" s="19">
        <v>3000558</v>
      </c>
      <c r="C16" s="19" t="s">
        <v>1122</v>
      </c>
      <c r="D16" s="20">
        <v>10.024203</v>
      </c>
      <c r="E16" s="21">
        <v>10.209506999999999</v>
      </c>
      <c r="F16" s="21">
        <f t="shared" si="0"/>
        <v>8.6193497802024712</v>
      </c>
      <c r="G16" s="21">
        <v>6.891446600202471</v>
      </c>
      <c r="H16" s="21">
        <v>0.95074864999999997</v>
      </c>
      <c r="I16" s="21">
        <v>0.7771545299999999</v>
      </c>
      <c r="J16" s="22">
        <f t="shared" si="1"/>
        <v>0.67500287724005403</v>
      </c>
      <c r="K16" s="22">
        <f t="shared" si="2"/>
        <v>0.7681267322900579</v>
      </c>
      <c r="L16" s="23">
        <f t="shared" si="3"/>
        <v>0.84424740393463393</v>
      </c>
      <c r="M16" s="4"/>
    </row>
    <row r="17" spans="1:13" ht="38.25" x14ac:dyDescent="0.25">
      <c r="A17" s="17"/>
      <c r="B17" s="19">
        <v>3000559</v>
      </c>
      <c r="C17" s="19" t="s">
        <v>1123</v>
      </c>
      <c r="D17" s="20">
        <v>1.5958399999999999</v>
      </c>
      <c r="E17" s="21">
        <v>1.6315679999999997</v>
      </c>
      <c r="F17" s="21">
        <f t="shared" si="0"/>
        <v>1.4062496348830102</v>
      </c>
      <c r="G17" s="21">
        <v>1.0399224348830103</v>
      </c>
      <c r="H17" s="21">
        <v>0.21681555999999999</v>
      </c>
      <c r="I17" s="21">
        <v>0.14951164</v>
      </c>
      <c r="J17" s="22">
        <f t="shared" si="1"/>
        <v>0.63737609151626562</v>
      </c>
      <c r="K17" s="22">
        <f t="shared" si="2"/>
        <v>0.77026393927988934</v>
      </c>
      <c r="L17" s="23">
        <f t="shared" si="3"/>
        <v>0.86190072058474454</v>
      </c>
      <c r="M17" s="4"/>
    </row>
    <row r="18" spans="1:13" ht="38.25" x14ac:dyDescent="0.25">
      <c r="A18" s="17"/>
      <c r="B18" s="19">
        <v>3000560</v>
      </c>
      <c r="C18" s="19" t="s">
        <v>1124</v>
      </c>
      <c r="D18" s="20">
        <v>2.8058310000000004</v>
      </c>
      <c r="E18" s="21">
        <v>5.8528860000000016</v>
      </c>
      <c r="F18" s="21">
        <f t="shared" si="0"/>
        <v>2.0218799462084283</v>
      </c>
      <c r="G18" s="21">
        <v>1.5238426362084283</v>
      </c>
      <c r="H18" s="21">
        <v>0.21768403000000003</v>
      </c>
      <c r="I18" s="21">
        <v>0.28035328000000004</v>
      </c>
      <c r="J18" s="22">
        <f t="shared" si="1"/>
        <v>0.26035747769705886</v>
      </c>
      <c r="K18" s="22">
        <f t="shared" si="2"/>
        <v>0.2975500746483748</v>
      </c>
      <c r="L18" s="23">
        <f t="shared" si="3"/>
        <v>0.34545008158512358</v>
      </c>
      <c r="M18" s="4"/>
    </row>
    <row r="19" spans="1:13" ht="25.5" x14ac:dyDescent="0.25">
      <c r="A19" s="17"/>
      <c r="B19" s="19">
        <v>3000561</v>
      </c>
      <c r="C19" s="19" t="s">
        <v>1125</v>
      </c>
      <c r="D19" s="20">
        <v>11.556156999999999</v>
      </c>
      <c r="E19" s="21">
        <v>12.428635999999997</v>
      </c>
      <c r="F19" s="21">
        <f t="shared" si="0"/>
        <v>11.618839709937621</v>
      </c>
      <c r="G19" s="21">
        <v>7.5313874799376208</v>
      </c>
      <c r="H19" s="21">
        <v>3.5975229099999999</v>
      </c>
      <c r="I19" s="21">
        <v>0.48992931999999995</v>
      </c>
      <c r="J19" s="22">
        <f t="shared" si="1"/>
        <v>0.60597055702151248</v>
      </c>
      <c r="K19" s="22">
        <f t="shared" si="2"/>
        <v>0.89542491951149128</v>
      </c>
      <c r="L19" s="23">
        <f t="shared" si="3"/>
        <v>0.93484431517164257</v>
      </c>
      <c r="M19" s="4"/>
    </row>
    <row r="20" spans="1:13" ht="38.25" x14ac:dyDescent="0.25">
      <c r="A20" s="17"/>
      <c r="B20" s="19">
        <v>3000562</v>
      </c>
      <c r="C20" s="19" t="s">
        <v>1126</v>
      </c>
      <c r="D20" s="20">
        <v>10.131376000000001</v>
      </c>
      <c r="E20" s="21">
        <v>7.1220830000000008</v>
      </c>
      <c r="F20" s="21">
        <f t="shared" si="0"/>
        <v>3.6488698986282357</v>
      </c>
      <c r="G20" s="21">
        <v>2.6907581686282356</v>
      </c>
      <c r="H20" s="21">
        <v>0.67835283000000002</v>
      </c>
      <c r="I20" s="21">
        <v>0.27975889999999998</v>
      </c>
      <c r="J20" s="22">
        <f t="shared" si="1"/>
        <v>0.37780494395084069</v>
      </c>
      <c r="K20" s="22">
        <f t="shared" si="2"/>
        <v>0.47305135290170519</v>
      </c>
      <c r="L20" s="23">
        <f t="shared" si="3"/>
        <v>0.51233184148910305</v>
      </c>
      <c r="M20" s="4"/>
    </row>
    <row r="21" spans="1:13" ht="25.5" x14ac:dyDescent="0.25">
      <c r="A21" s="17"/>
      <c r="B21" s="19">
        <v>3000563</v>
      </c>
      <c r="C21" s="19" t="s">
        <v>1127</v>
      </c>
      <c r="D21" s="20">
        <v>7.1581779999999995</v>
      </c>
      <c r="E21" s="21">
        <v>8.9219860000000022</v>
      </c>
      <c r="F21" s="21">
        <f t="shared" si="0"/>
        <v>4.6413750778654377</v>
      </c>
      <c r="G21" s="21">
        <v>2.8107298378654377</v>
      </c>
      <c r="H21" s="21">
        <v>0.54074827000000003</v>
      </c>
      <c r="I21" s="21">
        <v>1.2898969700000003</v>
      </c>
      <c r="J21" s="22">
        <f t="shared" si="1"/>
        <v>0.31503410091267092</v>
      </c>
      <c r="K21" s="22">
        <f t="shared" si="2"/>
        <v>0.37564261004953792</v>
      </c>
      <c r="L21" s="23">
        <f t="shared" si="3"/>
        <v>0.52021770465291428</v>
      </c>
      <c r="M21" s="4"/>
    </row>
    <row r="22" spans="1:13" ht="38.25" x14ac:dyDescent="0.25">
      <c r="A22" s="17"/>
      <c r="B22" s="19">
        <v>3000564</v>
      </c>
      <c r="C22" s="19" t="s">
        <v>1128</v>
      </c>
      <c r="D22" s="20">
        <v>21.347150000000013</v>
      </c>
      <c r="E22" s="21">
        <v>191.54082899999995</v>
      </c>
      <c r="F22" s="21">
        <f t="shared" si="0"/>
        <v>50.529166478197155</v>
      </c>
      <c r="G22" s="21">
        <v>34.140354788197143</v>
      </c>
      <c r="H22" s="21">
        <v>2.5593782999999992</v>
      </c>
      <c r="I22" s="21">
        <v>13.829433390000014</v>
      </c>
      <c r="J22" s="22">
        <f t="shared" si="1"/>
        <v>0.17824061306635128</v>
      </c>
      <c r="K22" s="22">
        <f t="shared" si="2"/>
        <v>0.19160266393227918</v>
      </c>
      <c r="L22" s="23">
        <f t="shared" si="3"/>
        <v>0.26380363258319806</v>
      </c>
      <c r="M22" s="4"/>
    </row>
    <row r="23" spans="1:13" ht="25.5" x14ac:dyDescent="0.25">
      <c r="A23" s="17"/>
      <c r="B23" s="19">
        <v>3000565</v>
      </c>
      <c r="C23" s="19" t="s">
        <v>1129</v>
      </c>
      <c r="D23" s="20">
        <v>147.52966199999983</v>
      </c>
      <c r="E23" s="21">
        <v>96.335894999999894</v>
      </c>
      <c r="F23" s="21">
        <f t="shared" si="0"/>
        <v>32.145448116340106</v>
      </c>
      <c r="G23" s="21">
        <v>19.922664146340114</v>
      </c>
      <c r="H23" s="21">
        <v>2.8946897199999988</v>
      </c>
      <c r="I23" s="21">
        <v>9.3280942499999959</v>
      </c>
      <c r="J23" s="22">
        <f t="shared" si="1"/>
        <v>0.20680416314542088</v>
      </c>
      <c r="K23" s="22">
        <f t="shared" si="2"/>
        <v>0.23685204633579351</v>
      </c>
      <c r="L23" s="23">
        <f t="shared" si="3"/>
        <v>0.33368089969310133</v>
      </c>
      <c r="M23" s="4"/>
    </row>
    <row r="24" spans="1:13" ht="38.25" x14ac:dyDescent="0.25">
      <c r="A24" s="17"/>
      <c r="B24" s="19">
        <v>3000610</v>
      </c>
      <c r="C24" s="19" t="s">
        <v>1130</v>
      </c>
      <c r="D24" s="20">
        <v>117.04696400000005</v>
      </c>
      <c r="E24" s="21">
        <v>795.46033199999874</v>
      </c>
      <c r="F24" s="21">
        <f t="shared" si="0"/>
        <v>383.10944065769627</v>
      </c>
      <c r="G24" s="21">
        <v>135.69868923769627</v>
      </c>
      <c r="H24" s="21">
        <v>118.03038775000002</v>
      </c>
      <c r="I24" s="21">
        <v>129.38036367000001</v>
      </c>
      <c r="J24" s="22">
        <f t="shared" si="1"/>
        <v>0.17059139692926445</v>
      </c>
      <c r="K24" s="22">
        <f t="shared" si="2"/>
        <v>0.31897137642269846</v>
      </c>
      <c r="L24" s="23">
        <f t="shared" si="3"/>
        <v>0.48161979327675247</v>
      </c>
      <c r="M24" s="4"/>
    </row>
    <row r="25" spans="1:13" ht="38.25" x14ac:dyDescent="0.25">
      <c r="A25" s="17"/>
      <c r="B25" s="19">
        <v>3000628</v>
      </c>
      <c r="C25" s="19" t="s">
        <v>1131</v>
      </c>
      <c r="D25" s="20">
        <v>16.566933000000006</v>
      </c>
      <c r="E25" s="21">
        <v>28.17631399999998</v>
      </c>
      <c r="F25" s="21">
        <f t="shared" si="0"/>
        <v>13.911992992913472</v>
      </c>
      <c r="G25" s="21">
        <v>10.344650322913473</v>
      </c>
      <c r="H25" s="21">
        <v>1.5095612899999988</v>
      </c>
      <c r="I25" s="21">
        <v>2.0577813799999998</v>
      </c>
      <c r="J25" s="22">
        <f t="shared" si="1"/>
        <v>0.36713994324855553</v>
      </c>
      <c r="K25" s="22">
        <f t="shared" si="2"/>
        <v>0.4207154851026107</v>
      </c>
      <c r="L25" s="23">
        <f t="shared" si="3"/>
        <v>0.49374779798782348</v>
      </c>
      <c r="M25" s="4"/>
    </row>
    <row r="26" spans="1:13" ht="15.75" thickBot="1" x14ac:dyDescent="0.3">
      <c r="A26" s="41" t="s">
        <v>294</v>
      </c>
      <c r="B26" s="43"/>
      <c r="C26" s="43"/>
      <c r="D26" s="44">
        <f ca="1">OFFSET(D26,-MATCH("PROYECTOS",$A$8:$A$50,0)-1,0)-(OFFSET(D26,-MATCH("PROYECTOS",$A$8:$A$50,0),0))</f>
        <v>432.3248329999999</v>
      </c>
      <c r="E26" s="45">
        <f t="shared" ref="E26:I26" ca="1" si="4">OFFSET(E26,-MATCH("PROYECTOS",$A$8:$A$50,0)-1,0)-(OFFSET(E26,-MATCH("PROYECTOS",$A$8:$A$50,0),0))</f>
        <v>1304.0808920000006</v>
      </c>
      <c r="F26" s="45">
        <f t="shared" ca="1" si="4"/>
        <v>808.47027478113444</v>
      </c>
      <c r="G26" s="45">
        <f t="shared" ca="1" si="4"/>
        <v>628.91825458113453</v>
      </c>
      <c r="H26" s="45">
        <f t="shared" ca="1" si="4"/>
        <v>74.837910489999985</v>
      </c>
      <c r="I26" s="45">
        <f t="shared" ca="1" si="4"/>
        <v>104.71410971000003</v>
      </c>
      <c r="J26" s="46">
        <f t="shared" ca="1" si="1"/>
        <v>0.48226935801244314</v>
      </c>
      <c r="K26" s="46">
        <f t="shared" ca="1" si="2"/>
        <v>0.53965683370440354</v>
      </c>
      <c r="L26" s="47">
        <f t="shared" ca="1" si="3"/>
        <v>0.61995408393817197</v>
      </c>
      <c r="M26" s="4"/>
    </row>
    <row r="27" spans="1:13" ht="15.75" thickBot="1" x14ac:dyDescent="0.3"/>
    <row r="28" spans="1:13" ht="15.75" thickBot="1" x14ac:dyDescent="0.3">
      <c r="A28" s="87" t="s">
        <v>316</v>
      </c>
      <c r="B28" s="88"/>
      <c r="C28" s="88"/>
      <c r="D28" s="89"/>
    </row>
    <row r="29" spans="1:13" ht="15.75" thickBot="1" x14ac:dyDescent="0.3">
      <c r="A29" s="1" t="s">
        <v>1171</v>
      </c>
    </row>
    <row r="30" spans="1:13" ht="45" customHeight="1" x14ac:dyDescent="0.25">
      <c r="A30" s="80" t="s">
        <v>318</v>
      </c>
      <c r="B30" s="81"/>
      <c r="C30" s="81"/>
      <c r="D30" s="92" t="s">
        <v>319</v>
      </c>
    </row>
    <row r="31" spans="1:13" ht="15.75" thickBot="1" x14ac:dyDescent="0.3">
      <c r="A31" s="90"/>
      <c r="B31" s="91"/>
      <c r="C31" s="91"/>
      <c r="D31" s="93"/>
    </row>
    <row r="32" spans="1:13" ht="25.5" x14ac:dyDescent="0.25">
      <c r="A32" s="17"/>
      <c r="B32" s="19">
        <v>3000433</v>
      </c>
      <c r="C32" s="19" t="s">
        <v>1117</v>
      </c>
      <c r="D32" s="23">
        <v>0.22041607887408762</v>
      </c>
    </row>
    <row r="33" spans="1:4" ht="38.25" x14ac:dyDescent="0.25">
      <c r="A33" s="17"/>
      <c r="B33" s="19">
        <v>3000435</v>
      </c>
      <c r="C33" s="19" t="s">
        <v>1118</v>
      </c>
      <c r="D33" s="23">
        <v>0.52539739331410684</v>
      </c>
    </row>
    <row r="34" spans="1:4" ht="38.25" x14ac:dyDescent="0.25">
      <c r="A34" s="17"/>
      <c r="B34" s="19">
        <v>3000451</v>
      </c>
      <c r="C34" s="19" t="s">
        <v>1120</v>
      </c>
      <c r="D34" s="23">
        <v>0.58872377834363177</v>
      </c>
    </row>
    <row r="35" spans="1:4" ht="38.25" x14ac:dyDescent="0.25">
      <c r="A35" s="17"/>
      <c r="B35" s="19">
        <v>3000516</v>
      </c>
      <c r="C35" s="19" t="s">
        <v>1121</v>
      </c>
      <c r="D35" s="23">
        <v>0.53918602698118445</v>
      </c>
    </row>
    <row r="36" spans="1:4" ht="38.25" x14ac:dyDescent="0.25">
      <c r="A36" s="17"/>
      <c r="B36" s="19">
        <v>3000560</v>
      </c>
      <c r="C36" s="19" t="s">
        <v>1124</v>
      </c>
      <c r="D36" s="23">
        <v>0.34545008158512358</v>
      </c>
    </row>
    <row r="37" spans="1:4" ht="38.25" x14ac:dyDescent="0.25">
      <c r="A37" s="17"/>
      <c r="B37" s="19">
        <v>3000562</v>
      </c>
      <c r="C37" s="19" t="s">
        <v>1126</v>
      </c>
      <c r="D37" s="23">
        <v>0.51233184148910305</v>
      </c>
    </row>
    <row r="38" spans="1:4" ht="25.5" x14ac:dyDescent="0.25">
      <c r="A38" s="17"/>
      <c r="B38" s="19">
        <v>3000563</v>
      </c>
      <c r="C38" s="19" t="s">
        <v>1127</v>
      </c>
      <c r="D38" s="23">
        <v>0.52021770465291428</v>
      </c>
    </row>
    <row r="39" spans="1:4" ht="38.25" x14ac:dyDescent="0.25">
      <c r="A39" s="17"/>
      <c r="B39" s="19">
        <v>3000564</v>
      </c>
      <c r="C39" s="19" t="s">
        <v>1128</v>
      </c>
      <c r="D39" s="23">
        <v>0.26380363258319806</v>
      </c>
    </row>
    <row r="40" spans="1:4" ht="25.5" x14ac:dyDescent="0.25">
      <c r="A40" s="17"/>
      <c r="B40" s="19">
        <v>3000565</v>
      </c>
      <c r="C40" s="19" t="s">
        <v>1129</v>
      </c>
      <c r="D40" s="23">
        <v>0.33368089969310133</v>
      </c>
    </row>
    <row r="41" spans="1:4" ht="38.25" x14ac:dyDescent="0.25">
      <c r="A41" s="17"/>
      <c r="B41" s="19">
        <v>3000610</v>
      </c>
      <c r="C41" s="19" t="s">
        <v>1130</v>
      </c>
      <c r="D41" s="23">
        <v>0.48161979327675247</v>
      </c>
    </row>
    <row r="42" spans="1:4" ht="39" thickBot="1" x14ac:dyDescent="0.3">
      <c r="A42" s="24"/>
      <c r="B42" s="26">
        <v>3000628</v>
      </c>
      <c r="C42" s="26" t="s">
        <v>1131</v>
      </c>
      <c r="D42" s="30">
        <v>0.49374779798782348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68</v>
      </c>
      <c r="B1" s="49" t="s">
        <v>43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1113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1028.4349519999998</v>
      </c>
      <c r="I6" s="14">
        <v>3096.1568389999989</v>
      </c>
      <c r="J6" s="14">
        <v>1641.7937679053457</v>
      </c>
      <c r="K6" s="14">
        <v>1116.0490302853459</v>
      </c>
      <c r="L6" s="14">
        <v>237.36501286999999</v>
      </c>
      <c r="M6" s="14">
        <v>288.37972475000004</v>
      </c>
      <c r="N6" s="15">
        <v>0.36046269240217466</v>
      </c>
      <c r="O6" s="15">
        <v>0.4371270945022519</v>
      </c>
      <c r="P6" s="16">
        <v>0.53026828202786236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SUM(H8:OFFSET(H6,MATCH("PROYECTOS",$A$8:$A$52,0),0))</f>
        <v>596.11011900000005</v>
      </c>
      <c r="I7" s="13">
        <f ca="1">SUM(I8:OFFSET(I6,MATCH("PROYECTOS",$A$8:$A$52,0),0))</f>
        <v>1792.075947</v>
      </c>
      <c r="J7" s="13">
        <f ca="1">SUM(J8:OFFSET(J6,MATCH("PROYECTOS",$A$8:$A$52,0),0))</f>
        <v>833.3234931242115</v>
      </c>
      <c r="K7" s="13">
        <f ca="1">SUM(K8:OFFSET(K6,MATCH("PROYECTOS",$A$8:$A$52,0),0))</f>
        <v>487.13077570421137</v>
      </c>
      <c r="L7" s="13">
        <f ca="1">SUM(L8:OFFSET(L6,MATCH("PROYECTOS",$A$8:$A$52,0),0))</f>
        <v>162.52710237999997</v>
      </c>
      <c r="M7" s="13">
        <f ca="1">SUM(M8:OFFSET(M6,MATCH("PROYECTOS",$A$8:$A$52,0),0))</f>
        <v>183.66561503999998</v>
      </c>
      <c r="N7" s="39">
        <f ca="1">IFERROR(K7/I7,0)</f>
        <v>0.27182485012406193</v>
      </c>
      <c r="O7" s="39">
        <f ca="1">IFERROR(SUM(K7,L7)/I7,0)</f>
        <v>0.36251693415770808</v>
      </c>
      <c r="P7" s="40">
        <f ca="1">IFERROR(SUM(K7,L7,M7)/I7,0)</f>
        <v>0.46500456329388551</v>
      </c>
      <c r="Q7" s="64"/>
      <c r="R7" s="38"/>
      <c r="S7" s="40"/>
    </row>
    <row r="8" spans="1:19" ht="25.5" x14ac:dyDescent="0.25">
      <c r="A8" s="17"/>
      <c r="B8" s="19">
        <v>5001576</v>
      </c>
      <c r="C8" s="19" t="s">
        <v>1132</v>
      </c>
      <c r="D8" s="68">
        <v>3000565</v>
      </c>
      <c r="E8" s="19" t="s">
        <v>1129</v>
      </c>
      <c r="F8" s="69">
        <v>44</v>
      </c>
      <c r="G8" s="19" t="s">
        <v>1160</v>
      </c>
      <c r="H8" s="20">
        <v>7.6420129999999977</v>
      </c>
      <c r="I8" s="21">
        <v>7.7840159999999994</v>
      </c>
      <c r="J8" s="21">
        <f t="shared" ref="J8:J51" si="0">SUM(K8,L8,M8)</f>
        <v>5.5956435763444539</v>
      </c>
      <c r="K8" s="21">
        <v>4.7942344363444533</v>
      </c>
      <c r="L8" s="21">
        <v>0.34954949000000013</v>
      </c>
      <c r="M8" s="21">
        <v>0.45185964999999984</v>
      </c>
      <c r="N8" s="22">
        <f t="shared" ref="N8:N52" si="1">IFERROR(K8/I8,0)</f>
        <v>0.61590757731541834</v>
      </c>
      <c r="O8" s="22">
        <f t="shared" ref="O8:O52" si="2">IFERROR(SUM(K8,L8)/I8,0)</f>
        <v>0.66081363737490439</v>
      </c>
      <c r="P8" s="23">
        <f t="shared" ref="P8:P52" si="3">IFERROR(SUM(K8,L8,M8)/I8,0)</f>
        <v>0.71886331892746036</v>
      </c>
      <c r="Q8" s="70">
        <v>232.85</v>
      </c>
      <c r="R8" s="21">
        <v>125.75</v>
      </c>
      <c r="S8" s="23">
        <f>IFERROR(R8/Q8,0)</f>
        <v>0.54004724071290533</v>
      </c>
    </row>
    <row r="9" spans="1:19" ht="51" x14ac:dyDescent="0.25">
      <c r="A9" s="17"/>
      <c r="B9" s="19">
        <v>5001596</v>
      </c>
      <c r="C9" s="19" t="s">
        <v>1133</v>
      </c>
      <c r="D9" s="68">
        <v>3000565</v>
      </c>
      <c r="E9" s="19" t="s">
        <v>1129</v>
      </c>
      <c r="F9" s="69">
        <v>46</v>
      </c>
      <c r="G9" s="19" t="s">
        <v>738</v>
      </c>
      <c r="H9" s="20">
        <v>0.75</v>
      </c>
      <c r="I9" s="21">
        <v>5.8200000000000002E-2</v>
      </c>
      <c r="J9" s="21">
        <f t="shared" si="0"/>
        <v>1.2199999999999999E-2</v>
      </c>
      <c r="K9" s="21">
        <v>0</v>
      </c>
      <c r="L9" s="21">
        <v>1.2199999999999999E-2</v>
      </c>
      <c r="M9" s="21">
        <v>0</v>
      </c>
      <c r="N9" s="22">
        <f t="shared" si="1"/>
        <v>0</v>
      </c>
      <c r="O9" s="22">
        <f t="shared" si="2"/>
        <v>0.20962199312714774</v>
      </c>
      <c r="P9" s="23">
        <f t="shared" si="3"/>
        <v>0.20962199312714774</v>
      </c>
      <c r="Q9" s="70">
        <v>0</v>
      </c>
      <c r="R9" s="21">
        <v>0</v>
      </c>
      <c r="S9" s="23">
        <f t="shared" ref="S9:S51" si="4">IFERROR(R9/Q9,0)</f>
        <v>0</v>
      </c>
    </row>
    <row r="10" spans="1:19" ht="38.25" x14ac:dyDescent="0.25">
      <c r="A10" s="17"/>
      <c r="B10" s="19">
        <v>5001604</v>
      </c>
      <c r="C10" s="19" t="s">
        <v>1134</v>
      </c>
      <c r="D10" s="68">
        <v>3000435</v>
      </c>
      <c r="E10" s="19" t="s">
        <v>1118</v>
      </c>
      <c r="F10" s="69">
        <v>589</v>
      </c>
      <c r="G10" s="19" t="s">
        <v>1161</v>
      </c>
      <c r="H10" s="20">
        <v>24.268817999999996</v>
      </c>
      <c r="I10" s="21">
        <v>31.654539000000003</v>
      </c>
      <c r="J10" s="21">
        <f t="shared" si="0"/>
        <v>20.043854824098048</v>
      </c>
      <c r="K10" s="21">
        <v>15.152997304098051</v>
      </c>
      <c r="L10" s="21">
        <v>1.9269140299999998</v>
      </c>
      <c r="M10" s="21">
        <v>2.9639434899999997</v>
      </c>
      <c r="N10" s="22">
        <f t="shared" si="1"/>
        <v>0.47869903599284924</v>
      </c>
      <c r="O10" s="22">
        <f t="shared" si="2"/>
        <v>0.53957226589520224</v>
      </c>
      <c r="P10" s="23">
        <f t="shared" si="3"/>
        <v>0.63320634124850295</v>
      </c>
      <c r="Q10" s="70">
        <v>68561.872000000018</v>
      </c>
      <c r="R10" s="21">
        <v>27.384999999999998</v>
      </c>
      <c r="S10" s="23">
        <f t="shared" si="4"/>
        <v>3.9942024920206366E-4</v>
      </c>
    </row>
    <row r="11" spans="1:19" ht="51" x14ac:dyDescent="0.25">
      <c r="A11" s="17"/>
      <c r="B11" s="19">
        <v>5001609</v>
      </c>
      <c r="C11" s="19" t="s">
        <v>1135</v>
      </c>
      <c r="D11" s="68">
        <v>3000516</v>
      </c>
      <c r="E11" s="19" t="s">
        <v>1121</v>
      </c>
      <c r="F11" s="69">
        <v>505</v>
      </c>
      <c r="G11" s="19" t="s">
        <v>1162</v>
      </c>
      <c r="H11" s="20">
        <v>65.286339999999996</v>
      </c>
      <c r="I11" s="21">
        <v>77.390129999999985</v>
      </c>
      <c r="J11" s="21">
        <f t="shared" si="0"/>
        <v>40.572879174206399</v>
      </c>
      <c r="K11" s="21">
        <v>33.301982934206393</v>
      </c>
      <c r="L11" s="21">
        <v>3.9645955999999996</v>
      </c>
      <c r="M11" s="21">
        <v>3.3063006400000008</v>
      </c>
      <c r="N11" s="22">
        <f t="shared" si="1"/>
        <v>0.43031305069789133</v>
      </c>
      <c r="O11" s="22">
        <f t="shared" si="2"/>
        <v>0.48154174872437094</v>
      </c>
      <c r="P11" s="23">
        <f t="shared" si="3"/>
        <v>0.52426425920471265</v>
      </c>
      <c r="Q11" s="70">
        <v>55862.236000000004</v>
      </c>
      <c r="R11" s="21">
        <v>8664.3900000000012</v>
      </c>
      <c r="S11" s="23">
        <f t="shared" si="4"/>
        <v>0.15510281400121542</v>
      </c>
    </row>
    <row r="12" spans="1:19" ht="25.5" x14ac:dyDescent="0.25">
      <c r="A12" s="17"/>
      <c r="B12" s="19">
        <v>5003299</v>
      </c>
      <c r="C12" s="19" t="s">
        <v>1136</v>
      </c>
      <c r="D12" s="68">
        <v>3000565</v>
      </c>
      <c r="E12" s="19" t="s">
        <v>1129</v>
      </c>
      <c r="F12" s="69">
        <v>46</v>
      </c>
      <c r="G12" s="19" t="s">
        <v>738</v>
      </c>
      <c r="H12" s="20">
        <v>4.2234019999999983</v>
      </c>
      <c r="I12" s="21">
        <v>4.6900849999999981</v>
      </c>
      <c r="J12" s="21">
        <f t="shared" si="0"/>
        <v>2.3209502533856181</v>
      </c>
      <c r="K12" s="21">
        <v>1.7615456633856184</v>
      </c>
      <c r="L12" s="21">
        <v>0.2370688</v>
      </c>
      <c r="M12" s="21">
        <v>0.3223357899999999</v>
      </c>
      <c r="N12" s="22">
        <f t="shared" si="1"/>
        <v>0.37558928321887963</v>
      </c>
      <c r="O12" s="22">
        <f t="shared" si="2"/>
        <v>0.42613608567555156</v>
      </c>
      <c r="P12" s="23">
        <f t="shared" si="3"/>
        <v>0.49486315352186988</v>
      </c>
      <c r="Q12" s="70">
        <v>201.5</v>
      </c>
      <c r="R12" s="21">
        <v>102.5</v>
      </c>
      <c r="S12" s="23">
        <f t="shared" si="4"/>
        <v>0.50868486352357323</v>
      </c>
    </row>
    <row r="13" spans="1:19" ht="38.25" x14ac:dyDescent="0.25">
      <c r="A13" s="17"/>
      <c r="B13" s="19">
        <v>5003315</v>
      </c>
      <c r="C13" s="19" t="s">
        <v>1137</v>
      </c>
      <c r="D13" s="68">
        <v>3000610</v>
      </c>
      <c r="E13" s="19" t="s">
        <v>1130</v>
      </c>
      <c r="F13" s="69">
        <v>407</v>
      </c>
      <c r="G13" s="19" t="s">
        <v>1163</v>
      </c>
      <c r="H13" s="20">
        <v>1.8718330000000001</v>
      </c>
      <c r="I13" s="21">
        <v>1.8798519999999999</v>
      </c>
      <c r="J13" s="21">
        <f t="shared" si="0"/>
        <v>1.8111648776594502</v>
      </c>
      <c r="K13" s="21">
        <v>1.8009845076594502</v>
      </c>
      <c r="L13" s="21">
        <v>7.9280899999999987E-3</v>
      </c>
      <c r="M13" s="21">
        <v>2.2522800000000006E-3</v>
      </c>
      <c r="N13" s="22">
        <f t="shared" si="1"/>
        <v>0.95804590343253104</v>
      </c>
      <c r="O13" s="22">
        <f t="shared" si="2"/>
        <v>0.96226330458964338</v>
      </c>
      <c r="P13" s="23">
        <f t="shared" si="3"/>
        <v>0.96346142018597758</v>
      </c>
      <c r="Q13" s="70">
        <v>4304.0620000000035</v>
      </c>
      <c r="R13" s="21">
        <v>4304.0620000000035</v>
      </c>
      <c r="S13" s="23">
        <f t="shared" si="4"/>
        <v>1</v>
      </c>
    </row>
    <row r="14" spans="1:19" ht="38.25" x14ac:dyDescent="0.25">
      <c r="A14" s="17"/>
      <c r="B14" s="19">
        <v>5003317</v>
      </c>
      <c r="C14" s="19" t="s">
        <v>1138</v>
      </c>
      <c r="D14" s="68">
        <v>3000610</v>
      </c>
      <c r="E14" s="19" t="s">
        <v>1130</v>
      </c>
      <c r="F14" s="69">
        <v>67</v>
      </c>
      <c r="G14" s="19" t="s">
        <v>1014</v>
      </c>
      <c r="H14" s="20">
        <v>0</v>
      </c>
      <c r="I14" s="21">
        <v>0.26119999999999999</v>
      </c>
      <c r="J14" s="21">
        <f t="shared" si="0"/>
        <v>0.21839765339779721</v>
      </c>
      <c r="K14" s="21">
        <v>0.17302097339779721</v>
      </c>
      <c r="L14" s="21">
        <v>2.6456500000000001E-2</v>
      </c>
      <c r="M14" s="21">
        <v>1.8920180000000002E-2</v>
      </c>
      <c r="N14" s="22">
        <f t="shared" si="1"/>
        <v>0.66240801453980558</v>
      </c>
      <c r="O14" s="22">
        <f t="shared" si="2"/>
        <v>0.76369629937900918</v>
      </c>
      <c r="P14" s="23">
        <f t="shared" si="3"/>
        <v>0.83613190427946871</v>
      </c>
      <c r="Q14" s="70">
        <v>24</v>
      </c>
      <c r="R14" s="21">
        <v>24</v>
      </c>
      <c r="S14" s="23">
        <f t="shared" si="4"/>
        <v>1</v>
      </c>
    </row>
    <row r="15" spans="1:19" ht="51" x14ac:dyDescent="0.25">
      <c r="A15" s="17"/>
      <c r="B15" s="19">
        <v>5003383</v>
      </c>
      <c r="C15" s="19" t="s">
        <v>1139</v>
      </c>
      <c r="D15" s="68">
        <v>3000516</v>
      </c>
      <c r="E15" s="19" t="s">
        <v>1121</v>
      </c>
      <c r="F15" s="69">
        <v>505</v>
      </c>
      <c r="G15" s="19" t="s">
        <v>1162</v>
      </c>
      <c r="H15" s="20">
        <v>15.528779</v>
      </c>
      <c r="I15" s="21">
        <v>130.724389</v>
      </c>
      <c r="J15" s="21">
        <f t="shared" si="0"/>
        <v>126.59388936483654</v>
      </c>
      <c r="K15" s="21">
        <v>114.89753158483654</v>
      </c>
      <c r="L15" s="21">
        <v>11.2862229</v>
      </c>
      <c r="M15" s="21">
        <v>0.41013487999999998</v>
      </c>
      <c r="N15" s="22">
        <f t="shared" si="1"/>
        <v>0.87892957437985453</v>
      </c>
      <c r="O15" s="22">
        <f t="shared" si="2"/>
        <v>0.9652655900716165</v>
      </c>
      <c r="P15" s="23">
        <f t="shared" si="3"/>
        <v>0.96840299146348685</v>
      </c>
      <c r="Q15" s="70">
        <v>1278</v>
      </c>
      <c r="R15" s="21">
        <v>1278</v>
      </c>
      <c r="S15" s="23">
        <f t="shared" si="4"/>
        <v>1</v>
      </c>
    </row>
    <row r="16" spans="1:19" ht="38.25" x14ac:dyDescent="0.25">
      <c r="A16" s="17"/>
      <c r="B16" s="19">
        <v>5003384</v>
      </c>
      <c r="C16" s="19" t="s">
        <v>1140</v>
      </c>
      <c r="D16" s="68">
        <v>3000516</v>
      </c>
      <c r="E16" s="19" t="s">
        <v>1121</v>
      </c>
      <c r="F16" s="69">
        <v>505</v>
      </c>
      <c r="G16" s="19" t="s">
        <v>1162</v>
      </c>
      <c r="H16" s="20">
        <v>2.8122179999999997</v>
      </c>
      <c r="I16" s="21">
        <v>11.642465999999999</v>
      </c>
      <c r="J16" s="21">
        <f t="shared" si="0"/>
        <v>6.2333149630114448</v>
      </c>
      <c r="K16" s="21">
        <v>5.6289225830114447</v>
      </c>
      <c r="L16" s="21">
        <v>0.41321832000000008</v>
      </c>
      <c r="M16" s="21">
        <v>0.19117406000000003</v>
      </c>
      <c r="N16" s="22">
        <f t="shared" si="1"/>
        <v>0.4834819859479465</v>
      </c>
      <c r="O16" s="22">
        <f t="shared" si="2"/>
        <v>0.51897432236533447</v>
      </c>
      <c r="P16" s="23">
        <f t="shared" si="3"/>
        <v>0.53539473192461506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5004259</v>
      </c>
      <c r="C17" s="19" t="s">
        <v>1141</v>
      </c>
      <c r="D17" s="68">
        <v>3000610</v>
      </c>
      <c r="E17" s="19" t="s">
        <v>1130</v>
      </c>
      <c r="F17" s="69">
        <v>59</v>
      </c>
      <c r="G17" s="19" t="s">
        <v>579</v>
      </c>
      <c r="H17" s="20">
        <v>4.4170700000000007</v>
      </c>
      <c r="I17" s="21">
        <v>4.4459929999999996</v>
      </c>
      <c r="J17" s="21">
        <f t="shared" si="0"/>
        <v>4.2546957713308364</v>
      </c>
      <c r="K17" s="21">
        <v>4.0936828113308366</v>
      </c>
      <c r="L17" s="21">
        <v>0.11763410000000001</v>
      </c>
      <c r="M17" s="21">
        <v>4.3378859999999998E-2</v>
      </c>
      <c r="N17" s="22">
        <f t="shared" si="1"/>
        <v>0.92075781750687347</v>
      </c>
      <c r="O17" s="22">
        <f t="shared" si="2"/>
        <v>0.94721627122013841</v>
      </c>
      <c r="P17" s="23">
        <f t="shared" si="3"/>
        <v>0.95697311519177752</v>
      </c>
      <c r="Q17" s="70">
        <v>251.59700000000004</v>
      </c>
      <c r="R17" s="21">
        <v>250.59700000000007</v>
      </c>
      <c r="S17" s="23">
        <f t="shared" si="4"/>
        <v>0.99602538980989452</v>
      </c>
    </row>
    <row r="18" spans="1:19" ht="51" x14ac:dyDescent="0.25">
      <c r="A18" s="17"/>
      <c r="B18" s="19">
        <v>5004260</v>
      </c>
      <c r="C18" s="19" t="s">
        <v>1142</v>
      </c>
      <c r="D18" s="68">
        <v>3000610</v>
      </c>
      <c r="E18" s="19" t="s">
        <v>1130</v>
      </c>
      <c r="F18" s="69">
        <v>88</v>
      </c>
      <c r="G18" s="19" t="s">
        <v>757</v>
      </c>
      <c r="H18" s="20">
        <v>0.5</v>
      </c>
      <c r="I18" s="21">
        <v>0.60000000000000009</v>
      </c>
      <c r="J18" s="21">
        <f t="shared" si="0"/>
        <v>0.40245322101234826</v>
      </c>
      <c r="K18" s="21">
        <v>0.24126668101234827</v>
      </c>
      <c r="L18" s="21">
        <v>5.7804930000000004E-2</v>
      </c>
      <c r="M18" s="21">
        <v>0.10338161</v>
      </c>
      <c r="N18" s="22">
        <f t="shared" si="1"/>
        <v>0.40211113502058038</v>
      </c>
      <c r="O18" s="22">
        <f t="shared" si="2"/>
        <v>0.49845268502058032</v>
      </c>
      <c r="P18" s="23">
        <f t="shared" si="3"/>
        <v>0.67075536835391369</v>
      </c>
      <c r="Q18" s="70">
        <v>430</v>
      </c>
      <c r="R18" s="21">
        <v>244</v>
      </c>
      <c r="S18" s="23">
        <f t="shared" si="4"/>
        <v>0.56744186046511624</v>
      </c>
    </row>
    <row r="19" spans="1:19" ht="38.25" x14ac:dyDescent="0.25">
      <c r="A19" s="17"/>
      <c r="B19" s="19">
        <v>5004261</v>
      </c>
      <c r="C19" s="19" t="s">
        <v>1143</v>
      </c>
      <c r="D19" s="68">
        <v>3000610</v>
      </c>
      <c r="E19" s="19" t="s">
        <v>1130</v>
      </c>
      <c r="F19" s="69">
        <v>248</v>
      </c>
      <c r="G19" s="19" t="s">
        <v>1164</v>
      </c>
      <c r="H19" s="20">
        <v>0.61665000000000003</v>
      </c>
      <c r="I19" s="21">
        <v>2.6234060000000001</v>
      </c>
      <c r="J19" s="21">
        <f t="shared" si="0"/>
        <v>1.1618485525900646</v>
      </c>
      <c r="K19" s="21">
        <v>0.7758645525900647</v>
      </c>
      <c r="L19" s="21">
        <v>8.7845000000000006E-2</v>
      </c>
      <c r="M19" s="21">
        <v>0.29813899999999999</v>
      </c>
      <c r="N19" s="22">
        <f t="shared" si="1"/>
        <v>0.29574703747344661</v>
      </c>
      <c r="O19" s="22">
        <f t="shared" si="2"/>
        <v>0.32923213280371572</v>
      </c>
      <c r="P19" s="23">
        <f t="shared" si="3"/>
        <v>0.44287790475056643</v>
      </c>
      <c r="Q19" s="70">
        <v>6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5004262</v>
      </c>
      <c r="C20" s="19" t="s">
        <v>1144</v>
      </c>
      <c r="D20" s="68">
        <v>3000610</v>
      </c>
      <c r="E20" s="19" t="s">
        <v>1130</v>
      </c>
      <c r="F20" s="69">
        <v>67</v>
      </c>
      <c r="G20" s="19" t="s">
        <v>1014</v>
      </c>
      <c r="H20" s="20">
        <v>109.64141100000001</v>
      </c>
      <c r="I20" s="21">
        <v>243.22000800000001</v>
      </c>
      <c r="J20" s="21">
        <f t="shared" si="0"/>
        <v>200.1310182621587</v>
      </c>
      <c r="K20" s="21">
        <v>128.6035329121587</v>
      </c>
      <c r="L20" s="21">
        <v>53.839480340000009</v>
      </c>
      <c r="M20" s="21">
        <v>17.688005009999998</v>
      </c>
      <c r="N20" s="22">
        <f t="shared" si="1"/>
        <v>0.52875392106786989</v>
      </c>
      <c r="O20" s="22">
        <f t="shared" si="2"/>
        <v>0.75011515192516032</v>
      </c>
      <c r="P20" s="23">
        <f t="shared" si="3"/>
        <v>0.82283945267429925</v>
      </c>
      <c r="Q20" s="70">
        <v>470.16200000000003</v>
      </c>
      <c r="R20" s="21">
        <v>261.45800000000003</v>
      </c>
      <c r="S20" s="23">
        <f t="shared" si="4"/>
        <v>0.55610193933154961</v>
      </c>
    </row>
    <row r="21" spans="1:19" ht="38.25" x14ac:dyDescent="0.25">
      <c r="A21" s="17"/>
      <c r="B21" s="19">
        <v>5004263</v>
      </c>
      <c r="C21" s="19" t="s">
        <v>1145</v>
      </c>
      <c r="D21" s="68">
        <v>3000516</v>
      </c>
      <c r="E21" s="19" t="s">
        <v>1121</v>
      </c>
      <c r="F21" s="69">
        <v>505</v>
      </c>
      <c r="G21" s="19" t="s">
        <v>1162</v>
      </c>
      <c r="H21" s="20">
        <v>6.6477199999999996</v>
      </c>
      <c r="I21" s="21">
        <v>9.7605649999999997</v>
      </c>
      <c r="J21" s="21">
        <f t="shared" si="0"/>
        <v>9.0647518999998624</v>
      </c>
      <c r="K21" s="21">
        <v>8.8457967499998631</v>
      </c>
      <c r="L21" s="21">
        <v>0.17083209999999999</v>
      </c>
      <c r="M21" s="21">
        <v>4.8123049999999994E-2</v>
      </c>
      <c r="N21" s="22">
        <f t="shared" si="1"/>
        <v>0.90627917031440941</v>
      </c>
      <c r="O21" s="22">
        <f t="shared" si="2"/>
        <v>0.92378144605357004</v>
      </c>
      <c r="P21" s="23">
        <f t="shared" si="3"/>
        <v>0.92871180100740713</v>
      </c>
      <c r="Q21" s="70">
        <v>12358.05100000001</v>
      </c>
      <c r="R21" s="21">
        <v>12274.05100000001</v>
      </c>
      <c r="S21" s="23">
        <f t="shared" si="4"/>
        <v>0.99320281167313518</v>
      </c>
    </row>
    <row r="22" spans="1:19" ht="38.25" x14ac:dyDescent="0.25">
      <c r="A22" s="17"/>
      <c r="B22" s="19">
        <v>5004264</v>
      </c>
      <c r="C22" s="19" t="s">
        <v>1146</v>
      </c>
      <c r="D22" s="68">
        <v>3000516</v>
      </c>
      <c r="E22" s="19" t="s">
        <v>1121</v>
      </c>
      <c r="F22" s="69">
        <v>505</v>
      </c>
      <c r="G22" s="19" t="s">
        <v>1162</v>
      </c>
      <c r="H22" s="20">
        <v>7.5764279999999999</v>
      </c>
      <c r="I22" s="21">
        <v>9.9324229999999964</v>
      </c>
      <c r="J22" s="21">
        <f t="shared" si="0"/>
        <v>7.9097081116800316</v>
      </c>
      <c r="K22" s="21">
        <v>6.5707097216800321</v>
      </c>
      <c r="L22" s="21">
        <v>0.74169034000000023</v>
      </c>
      <c r="M22" s="21">
        <v>0.59730804999999998</v>
      </c>
      <c r="N22" s="22">
        <f t="shared" si="1"/>
        <v>0.66154147096635274</v>
      </c>
      <c r="O22" s="22">
        <f t="shared" si="2"/>
        <v>0.7362151271326276</v>
      </c>
      <c r="P22" s="23">
        <f t="shared" si="3"/>
        <v>0.79635232124930988</v>
      </c>
      <c r="Q22" s="70">
        <v>12221.030000000002</v>
      </c>
      <c r="R22" s="21">
        <v>9491.0380000000023</v>
      </c>
      <c r="S22" s="23">
        <f t="shared" si="4"/>
        <v>0.77661522801269622</v>
      </c>
    </row>
    <row r="23" spans="1:19" ht="25.5" x14ac:dyDescent="0.25">
      <c r="A23" s="17"/>
      <c r="B23" s="19">
        <v>5004266</v>
      </c>
      <c r="C23" s="19" t="s">
        <v>1147</v>
      </c>
      <c r="D23" s="68">
        <v>3000565</v>
      </c>
      <c r="E23" s="19" t="s">
        <v>1129</v>
      </c>
      <c r="F23" s="69">
        <v>46</v>
      </c>
      <c r="G23" s="19" t="s">
        <v>738</v>
      </c>
      <c r="H23" s="20">
        <v>70.557517999999988</v>
      </c>
      <c r="I23" s="21">
        <v>1.9510989999999997</v>
      </c>
      <c r="J23" s="21">
        <f t="shared" si="0"/>
        <v>0.95379970905309208</v>
      </c>
      <c r="K23" s="21">
        <v>0.756238779053092</v>
      </c>
      <c r="L23" s="21">
        <v>3.738905E-2</v>
      </c>
      <c r="M23" s="21">
        <v>0.16017187999999999</v>
      </c>
      <c r="N23" s="22">
        <f t="shared" si="1"/>
        <v>0.38759631318200261</v>
      </c>
      <c r="O23" s="22">
        <f t="shared" si="2"/>
        <v>0.40675938486621754</v>
      </c>
      <c r="P23" s="23">
        <f t="shared" si="3"/>
        <v>0.48885254364493663</v>
      </c>
      <c r="Q23" s="70">
        <v>48</v>
      </c>
      <c r="R23" s="21">
        <v>48</v>
      </c>
      <c r="S23" s="23">
        <f t="shared" si="4"/>
        <v>1</v>
      </c>
    </row>
    <row r="24" spans="1:19" ht="51" x14ac:dyDescent="0.25">
      <c r="A24" s="17"/>
      <c r="B24" s="19">
        <v>5004269</v>
      </c>
      <c r="C24" s="19" t="s">
        <v>1148</v>
      </c>
      <c r="D24" s="68">
        <v>3000565</v>
      </c>
      <c r="E24" s="19" t="s">
        <v>1129</v>
      </c>
      <c r="F24" s="69">
        <v>120</v>
      </c>
      <c r="G24" s="19" t="s">
        <v>691</v>
      </c>
      <c r="H24" s="20">
        <v>0.34</v>
      </c>
      <c r="I24" s="21">
        <v>0.20864699999999994</v>
      </c>
      <c r="J24" s="21">
        <f t="shared" si="0"/>
        <v>0</v>
      </c>
      <c r="K24" s="21">
        <v>0</v>
      </c>
      <c r="L24" s="21">
        <v>0</v>
      </c>
      <c r="M24" s="21">
        <v>0</v>
      </c>
      <c r="N24" s="22">
        <f t="shared" si="1"/>
        <v>0</v>
      </c>
      <c r="O24" s="22">
        <f t="shared" si="2"/>
        <v>0</v>
      </c>
      <c r="P24" s="23">
        <f t="shared" si="3"/>
        <v>0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5004272</v>
      </c>
      <c r="C25" s="19" t="s">
        <v>1149</v>
      </c>
      <c r="D25" s="68">
        <v>3000433</v>
      </c>
      <c r="E25" s="19" t="s">
        <v>1117</v>
      </c>
      <c r="F25" s="69">
        <v>86</v>
      </c>
      <c r="G25" s="19" t="s">
        <v>502</v>
      </c>
      <c r="H25" s="20">
        <v>19.452261000000004</v>
      </c>
      <c r="I25" s="21">
        <v>33.863104</v>
      </c>
      <c r="J25" s="21">
        <f t="shared" si="0"/>
        <v>19.25988646685585</v>
      </c>
      <c r="K25" s="21">
        <v>15.248130726855852</v>
      </c>
      <c r="L25" s="21">
        <v>2.0832780799999995</v>
      </c>
      <c r="M25" s="21">
        <v>1.92847766</v>
      </c>
      <c r="N25" s="22">
        <f t="shared" si="1"/>
        <v>0.45028744933883946</v>
      </c>
      <c r="O25" s="22">
        <f t="shared" si="2"/>
        <v>0.51180803764639682</v>
      </c>
      <c r="P25" s="23">
        <f t="shared" si="3"/>
        <v>0.56875726651803238</v>
      </c>
      <c r="Q25" s="70">
        <v>43447.5</v>
      </c>
      <c r="R25" s="21">
        <v>8154.5</v>
      </c>
      <c r="S25" s="23">
        <f t="shared" si="4"/>
        <v>0.18768628804879453</v>
      </c>
    </row>
    <row r="26" spans="1:19" ht="38.25" x14ac:dyDescent="0.25">
      <c r="A26" s="17"/>
      <c r="B26" s="19">
        <v>5004273</v>
      </c>
      <c r="C26" s="19" t="s">
        <v>1150</v>
      </c>
      <c r="D26" s="68">
        <v>3000433</v>
      </c>
      <c r="E26" s="19" t="s">
        <v>1117</v>
      </c>
      <c r="F26" s="69">
        <v>583</v>
      </c>
      <c r="G26" s="19" t="s">
        <v>1165</v>
      </c>
      <c r="H26" s="20">
        <v>15.983407000000003</v>
      </c>
      <c r="I26" s="21">
        <v>15.063548000000006</v>
      </c>
      <c r="J26" s="21">
        <f t="shared" si="0"/>
        <v>6.7810498220114486</v>
      </c>
      <c r="K26" s="21">
        <v>2.5285239320114488</v>
      </c>
      <c r="L26" s="21">
        <v>2.0178663299999999</v>
      </c>
      <c r="M26" s="21">
        <v>2.2346595599999994</v>
      </c>
      <c r="N26" s="22">
        <f t="shared" si="1"/>
        <v>0.16785712980842546</v>
      </c>
      <c r="O26" s="22">
        <f t="shared" si="2"/>
        <v>0.30181403889783781</v>
      </c>
      <c r="P26" s="23">
        <f t="shared" si="3"/>
        <v>0.45016285817998825</v>
      </c>
      <c r="Q26" s="70">
        <v>406.96</v>
      </c>
      <c r="R26" s="21">
        <v>12.719999999999999</v>
      </c>
      <c r="S26" s="23">
        <f t="shared" si="4"/>
        <v>3.1256143109887946E-2</v>
      </c>
    </row>
    <row r="27" spans="1:19" ht="38.25" x14ac:dyDescent="0.25">
      <c r="A27" s="17"/>
      <c r="B27" s="19">
        <v>5004274</v>
      </c>
      <c r="C27" s="19" t="s">
        <v>1151</v>
      </c>
      <c r="D27" s="68">
        <v>3000435</v>
      </c>
      <c r="E27" s="19" t="s">
        <v>1118</v>
      </c>
      <c r="F27" s="69">
        <v>77</v>
      </c>
      <c r="G27" s="19" t="s">
        <v>1166</v>
      </c>
      <c r="H27" s="20">
        <v>9.0565000000000007E-2</v>
      </c>
      <c r="I27" s="21">
        <v>9.7064999999999999E-2</v>
      </c>
      <c r="J27" s="21">
        <f t="shared" si="0"/>
        <v>1.4518419838099032E-2</v>
      </c>
      <c r="K27" s="21">
        <v>3.8146598380990326E-3</v>
      </c>
      <c r="L27" s="21">
        <v>6.2950599999999999E-3</v>
      </c>
      <c r="M27" s="21">
        <v>4.4086999999999998E-3</v>
      </c>
      <c r="N27" s="22">
        <f t="shared" si="1"/>
        <v>3.9300054995096409E-2</v>
      </c>
      <c r="O27" s="22">
        <f t="shared" si="2"/>
        <v>0.10415412185750819</v>
      </c>
      <c r="P27" s="23">
        <f t="shared" si="3"/>
        <v>0.14957420118579337</v>
      </c>
      <c r="Q27" s="70">
        <v>0.10000000000000003</v>
      </c>
      <c r="R27" s="21">
        <v>0.10000000000000003</v>
      </c>
      <c r="S27" s="23">
        <f t="shared" si="4"/>
        <v>1</v>
      </c>
    </row>
    <row r="28" spans="1:19" ht="38.25" x14ac:dyDescent="0.25">
      <c r="A28" s="17"/>
      <c r="B28" s="19">
        <v>5004275</v>
      </c>
      <c r="C28" s="19" t="s">
        <v>1152</v>
      </c>
      <c r="D28" s="68">
        <v>3000435</v>
      </c>
      <c r="E28" s="19" t="s">
        <v>1118</v>
      </c>
      <c r="F28" s="69">
        <v>117</v>
      </c>
      <c r="G28" s="19" t="s">
        <v>689</v>
      </c>
      <c r="H28" s="20">
        <v>1.6903929999999998</v>
      </c>
      <c r="I28" s="21">
        <v>2.7715999999999994</v>
      </c>
      <c r="J28" s="21">
        <f t="shared" si="0"/>
        <v>1.8410326958795182</v>
      </c>
      <c r="K28" s="21">
        <v>1.2391228958795182</v>
      </c>
      <c r="L28" s="21">
        <v>0.30884786000000003</v>
      </c>
      <c r="M28" s="21">
        <v>0.29306194000000002</v>
      </c>
      <c r="N28" s="22">
        <f t="shared" si="1"/>
        <v>0.44707854520115403</v>
      </c>
      <c r="O28" s="22">
        <f t="shared" si="2"/>
        <v>0.55851160191929516</v>
      </c>
      <c r="P28" s="23">
        <f t="shared" si="3"/>
        <v>0.66424906042701637</v>
      </c>
      <c r="Q28" s="70">
        <v>960</v>
      </c>
      <c r="R28" s="21">
        <v>10.89</v>
      </c>
      <c r="S28" s="23">
        <f t="shared" si="4"/>
        <v>1.1343750000000001E-2</v>
      </c>
    </row>
    <row r="29" spans="1:19" ht="38.25" x14ac:dyDescent="0.25">
      <c r="A29" s="17"/>
      <c r="B29" s="19">
        <v>5004276</v>
      </c>
      <c r="C29" s="19" t="s">
        <v>1153</v>
      </c>
      <c r="D29" s="68">
        <v>3000516</v>
      </c>
      <c r="E29" s="19" t="s">
        <v>1121</v>
      </c>
      <c r="F29" s="69">
        <v>448</v>
      </c>
      <c r="G29" s="19" t="s">
        <v>577</v>
      </c>
      <c r="H29" s="20">
        <v>0.19800000000000001</v>
      </c>
      <c r="I29" s="21">
        <v>0.19800000000000001</v>
      </c>
      <c r="J29" s="21">
        <f t="shared" si="0"/>
        <v>0.19800001382827759</v>
      </c>
      <c r="K29" s="21">
        <v>0.19800001382827759</v>
      </c>
      <c r="L29" s="21">
        <v>0</v>
      </c>
      <c r="M29" s="21">
        <v>0</v>
      </c>
      <c r="N29" s="22">
        <f t="shared" si="1"/>
        <v>1.0000000698397857</v>
      </c>
      <c r="O29" s="22">
        <f t="shared" si="2"/>
        <v>1.0000000698397857</v>
      </c>
      <c r="P29" s="23">
        <f t="shared" si="3"/>
        <v>1.0000000698397857</v>
      </c>
      <c r="Q29" s="70">
        <v>0</v>
      </c>
      <c r="R29" s="21">
        <v>0</v>
      </c>
      <c r="S29" s="23">
        <f t="shared" si="4"/>
        <v>0</v>
      </c>
    </row>
    <row r="30" spans="1:19" ht="51" x14ac:dyDescent="0.25">
      <c r="A30" s="17"/>
      <c r="B30" s="19">
        <v>5004278</v>
      </c>
      <c r="C30" s="19" t="s">
        <v>1154</v>
      </c>
      <c r="D30" s="68">
        <v>3000450</v>
      </c>
      <c r="E30" s="19" t="s">
        <v>1119</v>
      </c>
      <c r="F30" s="69">
        <v>86</v>
      </c>
      <c r="G30" s="19" t="s">
        <v>502</v>
      </c>
      <c r="H30" s="20">
        <v>36.245595000000009</v>
      </c>
      <c r="I30" s="21">
        <v>48.035164000000002</v>
      </c>
      <c r="J30" s="21">
        <f t="shared" si="0"/>
        <v>36.794866459413598</v>
      </c>
      <c r="K30" s="21">
        <v>30.510897419413595</v>
      </c>
      <c r="L30" s="21">
        <v>3.2885325300000003</v>
      </c>
      <c r="M30" s="21">
        <v>2.9954365100000011</v>
      </c>
      <c r="N30" s="22">
        <f t="shared" si="1"/>
        <v>0.63517837514645714</v>
      </c>
      <c r="O30" s="22">
        <f t="shared" si="2"/>
        <v>0.70363931617707376</v>
      </c>
      <c r="P30" s="23">
        <f t="shared" si="3"/>
        <v>0.76599856012594436</v>
      </c>
      <c r="Q30" s="70">
        <v>39981</v>
      </c>
      <c r="R30" s="21">
        <v>27172.799999999999</v>
      </c>
      <c r="S30" s="23">
        <f t="shared" si="4"/>
        <v>0.67964283034441353</v>
      </c>
    </row>
    <row r="31" spans="1:19" ht="51" x14ac:dyDescent="0.25">
      <c r="A31" s="17"/>
      <c r="B31" s="19">
        <v>5004279</v>
      </c>
      <c r="C31" s="19" t="s">
        <v>1155</v>
      </c>
      <c r="D31" s="68">
        <v>3000450</v>
      </c>
      <c r="E31" s="19" t="s">
        <v>1119</v>
      </c>
      <c r="F31" s="69">
        <v>201</v>
      </c>
      <c r="G31" s="19" t="s">
        <v>627</v>
      </c>
      <c r="H31" s="20">
        <v>4.8812929999999977</v>
      </c>
      <c r="I31" s="21">
        <v>4.7933819999999985</v>
      </c>
      <c r="J31" s="21">
        <f t="shared" si="0"/>
        <v>3.6715623328540894</v>
      </c>
      <c r="K31" s="21">
        <v>2.7717491228540894</v>
      </c>
      <c r="L31" s="21">
        <v>0.4828704499999999</v>
      </c>
      <c r="M31" s="21">
        <v>0.41694276000000002</v>
      </c>
      <c r="N31" s="22">
        <f t="shared" si="1"/>
        <v>0.57824498920680434</v>
      </c>
      <c r="O31" s="22">
        <f t="shared" si="2"/>
        <v>0.67898189062630321</v>
      </c>
      <c r="P31" s="23">
        <f t="shared" si="3"/>
        <v>0.76596489344143459</v>
      </c>
      <c r="Q31" s="70">
        <v>366.5</v>
      </c>
      <c r="R31" s="21">
        <v>245.5</v>
      </c>
      <c r="S31" s="23">
        <f t="shared" si="4"/>
        <v>0.669849931787176</v>
      </c>
    </row>
    <row r="32" spans="1:19" ht="51" x14ac:dyDescent="0.25">
      <c r="A32" s="17"/>
      <c r="B32" s="19">
        <v>5004280</v>
      </c>
      <c r="C32" s="19" t="s">
        <v>1156</v>
      </c>
      <c r="D32" s="68">
        <v>3000450</v>
      </c>
      <c r="E32" s="19" t="s">
        <v>1119</v>
      </c>
      <c r="F32" s="69">
        <v>36</v>
      </c>
      <c r="G32" s="19" t="s">
        <v>535</v>
      </c>
      <c r="H32" s="20">
        <v>12.090120999999991</v>
      </c>
      <c r="I32" s="21">
        <v>15.107190000000001</v>
      </c>
      <c r="J32" s="21">
        <f t="shared" si="0"/>
        <v>7.3597780296577664</v>
      </c>
      <c r="K32" s="21">
        <v>5.3129091096577667</v>
      </c>
      <c r="L32" s="21">
        <v>0.95494425999999966</v>
      </c>
      <c r="M32" s="21">
        <v>1.0919246600000001</v>
      </c>
      <c r="N32" s="22">
        <f t="shared" si="1"/>
        <v>0.35168082943669648</v>
      </c>
      <c r="O32" s="22">
        <f t="shared" si="2"/>
        <v>0.41489207256000393</v>
      </c>
      <c r="P32" s="23">
        <f t="shared" si="3"/>
        <v>0.48717054790849695</v>
      </c>
      <c r="Q32" s="70">
        <v>515.5</v>
      </c>
      <c r="R32" s="21">
        <v>430.9</v>
      </c>
      <c r="S32" s="23">
        <f t="shared" si="4"/>
        <v>0.83588748787584866</v>
      </c>
    </row>
    <row r="33" spans="1:19" ht="38.25" x14ac:dyDescent="0.25">
      <c r="A33" s="17"/>
      <c r="B33" s="19">
        <v>5004474</v>
      </c>
      <c r="C33" s="19" t="s">
        <v>1157</v>
      </c>
      <c r="D33" s="68">
        <v>3000565</v>
      </c>
      <c r="E33" s="19" t="s">
        <v>1129</v>
      </c>
      <c r="F33" s="69">
        <v>536</v>
      </c>
      <c r="G33" s="19" t="s">
        <v>1167</v>
      </c>
      <c r="H33" s="20">
        <v>3.3822419999999989</v>
      </c>
      <c r="I33" s="21">
        <v>2.9919180000000001</v>
      </c>
      <c r="J33" s="21">
        <f t="shared" si="0"/>
        <v>1.7437658650046108</v>
      </c>
      <c r="K33" s="21">
        <v>0.84037716500461102</v>
      </c>
      <c r="L33" s="21">
        <v>0.49938431999999999</v>
      </c>
      <c r="M33" s="21">
        <v>0.40400438</v>
      </c>
      <c r="N33" s="22">
        <f t="shared" si="1"/>
        <v>0.28088241890473303</v>
      </c>
      <c r="O33" s="22">
        <f t="shared" si="2"/>
        <v>0.44779351740409024</v>
      </c>
      <c r="P33" s="23">
        <f t="shared" si="3"/>
        <v>0.58282542001639448</v>
      </c>
      <c r="Q33" s="70">
        <v>267</v>
      </c>
      <c r="R33" s="21">
        <v>111</v>
      </c>
      <c r="S33" s="23">
        <f t="shared" si="4"/>
        <v>0.4157303370786517</v>
      </c>
    </row>
    <row r="34" spans="1:19" ht="25.5" x14ac:dyDescent="0.25">
      <c r="A34" s="17"/>
      <c r="B34" s="19">
        <v>5004475</v>
      </c>
      <c r="C34" s="19" t="s">
        <v>1158</v>
      </c>
      <c r="D34" s="68">
        <v>3000565</v>
      </c>
      <c r="E34" s="19" t="s">
        <v>1129</v>
      </c>
      <c r="F34" s="69">
        <v>44</v>
      </c>
      <c r="G34" s="19" t="s">
        <v>1160</v>
      </c>
      <c r="H34" s="20">
        <v>60.634487000000014</v>
      </c>
      <c r="I34" s="21">
        <v>78.651929999999979</v>
      </c>
      <c r="J34" s="21">
        <f t="shared" si="0"/>
        <v>21.519088712552335</v>
      </c>
      <c r="K34" s="21">
        <v>11.77026810255234</v>
      </c>
      <c r="L34" s="21">
        <v>1.759098059999999</v>
      </c>
      <c r="M34" s="21">
        <v>7.9897225499999971</v>
      </c>
      <c r="N34" s="22">
        <f t="shared" si="1"/>
        <v>0.14965008617782605</v>
      </c>
      <c r="O34" s="22">
        <f t="shared" si="2"/>
        <v>0.17201569195507779</v>
      </c>
      <c r="P34" s="23">
        <f t="shared" si="3"/>
        <v>0.2735989913095882</v>
      </c>
      <c r="Q34" s="70">
        <v>189.35</v>
      </c>
      <c r="R34" s="21">
        <v>81.5</v>
      </c>
      <c r="S34" s="23">
        <f t="shared" si="4"/>
        <v>0.4304198574069184</v>
      </c>
    </row>
    <row r="35" spans="1:19" ht="38.25" x14ac:dyDescent="0.25">
      <c r="A35" s="17"/>
      <c r="B35" s="19">
        <v>5004938</v>
      </c>
      <c r="C35" s="19" t="s">
        <v>1159</v>
      </c>
      <c r="D35" s="68">
        <v>3000516</v>
      </c>
      <c r="E35" s="19" t="s">
        <v>1121</v>
      </c>
      <c r="F35" s="69">
        <v>597</v>
      </c>
      <c r="G35" s="19" t="s">
        <v>1168</v>
      </c>
      <c r="H35" s="20">
        <v>0</v>
      </c>
      <c r="I35" s="21">
        <v>5.8477329999999998</v>
      </c>
      <c r="J35" s="21">
        <f t="shared" si="0"/>
        <v>4.1013490624696542</v>
      </c>
      <c r="K35" s="21">
        <v>3.3801073924696539</v>
      </c>
      <c r="L35" s="21">
        <v>0.31965965000000007</v>
      </c>
      <c r="M35" s="21">
        <v>0.40158201999999998</v>
      </c>
      <c r="N35" s="22">
        <f t="shared" si="1"/>
        <v>0.57802013061636948</v>
      </c>
      <c r="O35" s="22">
        <f t="shared" si="2"/>
        <v>0.63268398924329383</v>
      </c>
      <c r="P35" s="23">
        <f t="shared" si="3"/>
        <v>0.70135710068665147</v>
      </c>
      <c r="Q35" s="70">
        <v>250</v>
      </c>
      <c r="R35" s="21">
        <v>250</v>
      </c>
      <c r="S35" s="23">
        <f t="shared" si="4"/>
        <v>1</v>
      </c>
    </row>
    <row r="36" spans="1:19" ht="38.25" x14ac:dyDescent="0.25">
      <c r="A36" s="17"/>
      <c r="B36" s="19">
        <v>5005827</v>
      </c>
      <c r="C36" s="19" t="s">
        <v>420</v>
      </c>
      <c r="D36" s="68">
        <v>3000166</v>
      </c>
      <c r="E36" s="19" t="s">
        <v>1114</v>
      </c>
      <c r="F36" s="69">
        <v>201</v>
      </c>
      <c r="G36" s="19" t="s">
        <v>627</v>
      </c>
      <c r="H36" s="20">
        <v>0</v>
      </c>
      <c r="I36" s="21">
        <v>0.51187799999999994</v>
      </c>
      <c r="J36" s="21">
        <f t="shared" si="0"/>
        <v>4.5166500000000005E-2</v>
      </c>
      <c r="K36" s="21">
        <v>0</v>
      </c>
      <c r="L36" s="21">
        <v>0</v>
      </c>
      <c r="M36" s="21">
        <v>4.5166500000000005E-2</v>
      </c>
      <c r="N36" s="22">
        <f t="shared" si="1"/>
        <v>0</v>
      </c>
      <c r="O36" s="22">
        <f t="shared" si="2"/>
        <v>0</v>
      </c>
      <c r="P36" s="23">
        <f t="shared" si="3"/>
        <v>8.8236845498341418E-2</v>
      </c>
      <c r="Q36" s="70">
        <v>0</v>
      </c>
      <c r="R36" s="21">
        <v>0</v>
      </c>
      <c r="S36" s="23">
        <f t="shared" si="4"/>
        <v>0</v>
      </c>
    </row>
    <row r="37" spans="1:19" ht="25.5" x14ac:dyDescent="0.25">
      <c r="A37" s="17"/>
      <c r="B37" s="19">
        <v>5005827</v>
      </c>
      <c r="C37" s="19" t="s">
        <v>420</v>
      </c>
      <c r="D37" s="68">
        <v>3000433</v>
      </c>
      <c r="E37" s="19" t="s">
        <v>1117</v>
      </c>
      <c r="F37" s="69">
        <v>583</v>
      </c>
      <c r="G37" s="19" t="s">
        <v>1165</v>
      </c>
      <c r="H37" s="20">
        <v>0</v>
      </c>
      <c r="I37" s="21">
        <v>69.482264999999998</v>
      </c>
      <c r="J37" s="21">
        <f t="shared" si="0"/>
        <v>5.8292900000000002E-2</v>
      </c>
      <c r="K37" s="21">
        <v>0</v>
      </c>
      <c r="L37" s="21">
        <v>1.1829E-3</v>
      </c>
      <c r="M37" s="21">
        <v>5.7110000000000001E-2</v>
      </c>
      <c r="N37" s="22">
        <f t="shared" si="1"/>
        <v>0</v>
      </c>
      <c r="O37" s="22">
        <f t="shared" si="2"/>
        <v>1.7024488191339186E-5</v>
      </c>
      <c r="P37" s="23">
        <f t="shared" si="3"/>
        <v>8.3896084849853416E-4</v>
      </c>
      <c r="Q37" s="70">
        <v>1</v>
      </c>
      <c r="R37" s="21">
        <v>0</v>
      </c>
      <c r="S37" s="23">
        <f t="shared" si="4"/>
        <v>0</v>
      </c>
    </row>
    <row r="38" spans="1:19" ht="38.25" x14ac:dyDescent="0.25">
      <c r="A38" s="17"/>
      <c r="B38" s="19">
        <v>5005827</v>
      </c>
      <c r="C38" s="19" t="s">
        <v>420</v>
      </c>
      <c r="D38" s="68">
        <v>3000435</v>
      </c>
      <c r="E38" s="19" t="s">
        <v>1118</v>
      </c>
      <c r="F38" s="69">
        <v>1</v>
      </c>
      <c r="G38" s="19" t="s">
        <v>533</v>
      </c>
      <c r="H38" s="20">
        <v>0</v>
      </c>
      <c r="I38" s="21">
        <v>7.9625380000000003</v>
      </c>
      <c r="J38" s="21">
        <f t="shared" si="0"/>
        <v>0.42249216000000001</v>
      </c>
      <c r="K38" s="21">
        <v>0</v>
      </c>
      <c r="L38" s="21">
        <v>4.64894E-2</v>
      </c>
      <c r="M38" s="21">
        <v>0.37600275999999999</v>
      </c>
      <c r="N38" s="22">
        <f t="shared" si="1"/>
        <v>0</v>
      </c>
      <c r="O38" s="22">
        <f t="shared" si="2"/>
        <v>5.8385153075564602E-3</v>
      </c>
      <c r="P38" s="23">
        <f t="shared" si="3"/>
        <v>5.3059986652496977E-2</v>
      </c>
      <c r="Q38" s="70">
        <v>0</v>
      </c>
      <c r="R38" s="21">
        <v>0</v>
      </c>
      <c r="S38" s="23">
        <f t="shared" si="4"/>
        <v>0</v>
      </c>
    </row>
    <row r="39" spans="1:19" ht="51" x14ac:dyDescent="0.25">
      <c r="A39" s="17"/>
      <c r="B39" s="19">
        <v>5005827</v>
      </c>
      <c r="C39" s="19" t="s">
        <v>420</v>
      </c>
      <c r="D39" s="68">
        <v>3000450</v>
      </c>
      <c r="E39" s="19" t="s">
        <v>1119</v>
      </c>
      <c r="F39" s="69">
        <v>1</v>
      </c>
      <c r="G39" s="19" t="s">
        <v>533</v>
      </c>
      <c r="H39" s="20">
        <v>0</v>
      </c>
      <c r="I39" s="21">
        <v>0.57779999999999998</v>
      </c>
      <c r="J39" s="21">
        <f t="shared" si="0"/>
        <v>0</v>
      </c>
      <c r="K39" s="21">
        <v>0</v>
      </c>
      <c r="L39" s="21">
        <v>0</v>
      </c>
      <c r="M39" s="21">
        <v>0</v>
      </c>
      <c r="N39" s="22">
        <f t="shared" si="1"/>
        <v>0</v>
      </c>
      <c r="O39" s="22">
        <f t="shared" si="2"/>
        <v>0</v>
      </c>
      <c r="P39" s="23">
        <f t="shared" si="3"/>
        <v>0</v>
      </c>
      <c r="Q39" s="70">
        <v>0</v>
      </c>
      <c r="R39" s="21">
        <v>0</v>
      </c>
      <c r="S39" s="23">
        <f t="shared" si="4"/>
        <v>0</v>
      </c>
    </row>
    <row r="40" spans="1:19" ht="38.25" x14ac:dyDescent="0.25">
      <c r="A40" s="17"/>
      <c r="B40" s="19">
        <v>5005827</v>
      </c>
      <c r="C40" s="19" t="s">
        <v>420</v>
      </c>
      <c r="D40" s="68">
        <v>3000516</v>
      </c>
      <c r="E40" s="19" t="s">
        <v>1121</v>
      </c>
      <c r="F40" s="69">
        <v>65</v>
      </c>
      <c r="G40" s="19" t="s">
        <v>1015</v>
      </c>
      <c r="H40" s="20">
        <v>0</v>
      </c>
      <c r="I40" s="21">
        <v>0.14397500000000002</v>
      </c>
      <c r="J40" s="21">
        <f t="shared" si="0"/>
        <v>1.8694000000000002E-2</v>
      </c>
      <c r="K40" s="21">
        <v>0</v>
      </c>
      <c r="L40" s="21">
        <v>0</v>
      </c>
      <c r="M40" s="21">
        <v>1.8694000000000002E-2</v>
      </c>
      <c r="N40" s="22">
        <f t="shared" si="1"/>
        <v>0</v>
      </c>
      <c r="O40" s="22">
        <f t="shared" si="2"/>
        <v>0</v>
      </c>
      <c r="P40" s="23">
        <f t="shared" si="3"/>
        <v>0.12984198645598194</v>
      </c>
      <c r="Q40" s="70">
        <v>0</v>
      </c>
      <c r="R40" s="21">
        <v>0</v>
      </c>
      <c r="S40" s="23">
        <f t="shared" si="4"/>
        <v>0</v>
      </c>
    </row>
    <row r="41" spans="1:19" ht="38.25" x14ac:dyDescent="0.25">
      <c r="A41" s="17"/>
      <c r="B41" s="19">
        <v>5005827</v>
      </c>
      <c r="C41" s="19" t="s">
        <v>420</v>
      </c>
      <c r="D41" s="68">
        <v>3000516</v>
      </c>
      <c r="E41" s="19" t="s">
        <v>1121</v>
      </c>
      <c r="F41" s="69">
        <v>505</v>
      </c>
      <c r="G41" s="19" t="s">
        <v>1162</v>
      </c>
      <c r="H41" s="20">
        <v>0</v>
      </c>
      <c r="I41" s="21">
        <v>96.113022999999984</v>
      </c>
      <c r="J41" s="21">
        <f t="shared" si="0"/>
        <v>2.8799173300000005</v>
      </c>
      <c r="K41" s="21">
        <v>0</v>
      </c>
      <c r="L41" s="21">
        <v>3.4757709999999997E-2</v>
      </c>
      <c r="M41" s="21">
        <v>2.8451596200000004</v>
      </c>
      <c r="N41" s="22">
        <f t="shared" si="1"/>
        <v>0</v>
      </c>
      <c r="O41" s="22">
        <f t="shared" si="2"/>
        <v>3.6163371950125847E-4</v>
      </c>
      <c r="P41" s="23">
        <f t="shared" si="3"/>
        <v>2.9963861713100014E-2</v>
      </c>
      <c r="Q41" s="70">
        <v>18</v>
      </c>
      <c r="R41" s="21">
        <v>0</v>
      </c>
      <c r="S41" s="23">
        <f t="shared" si="4"/>
        <v>0</v>
      </c>
    </row>
    <row r="42" spans="1:19" ht="38.25" x14ac:dyDescent="0.25">
      <c r="A42" s="17"/>
      <c r="B42" s="19">
        <v>5005827</v>
      </c>
      <c r="C42" s="19" t="s">
        <v>420</v>
      </c>
      <c r="D42" s="68">
        <v>3000516</v>
      </c>
      <c r="E42" s="19" t="s">
        <v>1121</v>
      </c>
      <c r="F42" s="69">
        <v>614</v>
      </c>
      <c r="G42" s="19" t="s">
        <v>1169</v>
      </c>
      <c r="H42" s="20">
        <v>0</v>
      </c>
      <c r="I42" s="21">
        <v>25.21</v>
      </c>
      <c r="J42" s="21">
        <f t="shared" si="0"/>
        <v>0.28865849999999998</v>
      </c>
      <c r="K42" s="21">
        <v>0</v>
      </c>
      <c r="L42" s="21">
        <v>0.207535</v>
      </c>
      <c r="M42" s="21">
        <v>8.1123500000000001E-2</v>
      </c>
      <c r="N42" s="22">
        <f t="shared" si="1"/>
        <v>0</v>
      </c>
      <c r="O42" s="22">
        <f t="shared" si="2"/>
        <v>8.2322491074970239E-3</v>
      </c>
      <c r="P42" s="23">
        <f t="shared" si="3"/>
        <v>1.1450158667195556E-2</v>
      </c>
      <c r="Q42" s="70">
        <v>0</v>
      </c>
      <c r="R42" s="21">
        <v>0</v>
      </c>
      <c r="S42" s="23">
        <f t="shared" si="4"/>
        <v>0</v>
      </c>
    </row>
    <row r="43" spans="1:19" ht="38.25" x14ac:dyDescent="0.25">
      <c r="A43" s="17"/>
      <c r="B43" s="19">
        <v>5005827</v>
      </c>
      <c r="C43" s="19" t="s">
        <v>420</v>
      </c>
      <c r="D43" s="68">
        <v>3000560</v>
      </c>
      <c r="E43" s="19" t="s">
        <v>1124</v>
      </c>
      <c r="F43" s="69">
        <v>201</v>
      </c>
      <c r="G43" s="19" t="s">
        <v>627</v>
      </c>
      <c r="H43" s="20">
        <v>0</v>
      </c>
      <c r="I43" s="21">
        <v>1.95974</v>
      </c>
      <c r="J43" s="21">
        <f t="shared" si="0"/>
        <v>1.1660000000000002E-2</v>
      </c>
      <c r="K43" s="21">
        <v>0</v>
      </c>
      <c r="L43" s="21">
        <v>0</v>
      </c>
      <c r="M43" s="21">
        <v>1.1660000000000002E-2</v>
      </c>
      <c r="N43" s="22">
        <f t="shared" si="1"/>
        <v>0</v>
      </c>
      <c r="O43" s="22">
        <f t="shared" si="2"/>
        <v>0</v>
      </c>
      <c r="P43" s="23">
        <f t="shared" si="3"/>
        <v>5.9497688468878535E-3</v>
      </c>
      <c r="Q43" s="70">
        <v>0</v>
      </c>
      <c r="R43" s="21">
        <v>0</v>
      </c>
      <c r="S43" s="23">
        <f t="shared" si="4"/>
        <v>0</v>
      </c>
    </row>
    <row r="44" spans="1:19" ht="25.5" x14ac:dyDescent="0.25">
      <c r="A44" s="17"/>
      <c r="B44" s="19">
        <v>5005827</v>
      </c>
      <c r="C44" s="19" t="s">
        <v>420</v>
      </c>
      <c r="D44" s="68">
        <v>3000563</v>
      </c>
      <c r="E44" s="19" t="s">
        <v>1127</v>
      </c>
      <c r="F44" s="69">
        <v>248</v>
      </c>
      <c r="G44" s="19" t="s">
        <v>1164</v>
      </c>
      <c r="H44" s="20">
        <v>0</v>
      </c>
      <c r="I44" s="21">
        <v>2.0483380000000002</v>
      </c>
      <c r="J44" s="21">
        <f t="shared" si="0"/>
        <v>0.78702333000000002</v>
      </c>
      <c r="K44" s="21">
        <v>0</v>
      </c>
      <c r="L44" s="21">
        <v>2.6428899999999998E-2</v>
      </c>
      <c r="M44" s="21">
        <v>0.76059443000000004</v>
      </c>
      <c r="N44" s="22">
        <f t="shared" si="1"/>
        <v>0</v>
      </c>
      <c r="O44" s="22">
        <f t="shared" si="2"/>
        <v>1.290260689397941E-2</v>
      </c>
      <c r="P44" s="23">
        <f t="shared" si="3"/>
        <v>0.38422532316443864</v>
      </c>
      <c r="Q44" s="70">
        <v>0</v>
      </c>
      <c r="R44" s="21">
        <v>0</v>
      </c>
      <c r="S44" s="23">
        <f t="shared" si="4"/>
        <v>0</v>
      </c>
    </row>
    <row r="45" spans="1:19" ht="38.25" x14ac:dyDescent="0.25">
      <c r="A45" s="17"/>
      <c r="B45" s="19">
        <v>5005827</v>
      </c>
      <c r="C45" s="19" t="s">
        <v>420</v>
      </c>
      <c r="D45" s="68">
        <v>3000564</v>
      </c>
      <c r="E45" s="19" t="s">
        <v>1128</v>
      </c>
      <c r="F45" s="69">
        <v>16</v>
      </c>
      <c r="G45" s="19" t="s">
        <v>309</v>
      </c>
      <c r="H45" s="20">
        <v>0</v>
      </c>
      <c r="I45" s="21">
        <v>7.9309639999999995</v>
      </c>
      <c r="J45" s="21">
        <f t="shared" si="0"/>
        <v>0.75254703000000001</v>
      </c>
      <c r="K45" s="21">
        <v>0</v>
      </c>
      <c r="L45" s="21">
        <v>7.7066599999999997E-3</v>
      </c>
      <c r="M45" s="21">
        <v>0.74484037000000003</v>
      </c>
      <c r="N45" s="22">
        <f t="shared" si="1"/>
        <v>0</v>
      </c>
      <c r="O45" s="22">
        <f t="shared" si="2"/>
        <v>9.7171793996291E-4</v>
      </c>
      <c r="P45" s="23">
        <f t="shared" si="3"/>
        <v>9.4887207910665086E-2</v>
      </c>
      <c r="Q45" s="70">
        <v>0</v>
      </c>
      <c r="R45" s="21">
        <v>0</v>
      </c>
      <c r="S45" s="23">
        <f t="shared" si="4"/>
        <v>0</v>
      </c>
    </row>
    <row r="46" spans="1:19" ht="38.25" x14ac:dyDescent="0.25">
      <c r="A46" s="17"/>
      <c r="B46" s="19">
        <v>5005827</v>
      </c>
      <c r="C46" s="19" t="s">
        <v>420</v>
      </c>
      <c r="D46" s="68">
        <v>3000564</v>
      </c>
      <c r="E46" s="19" t="s">
        <v>1128</v>
      </c>
      <c r="F46" s="69">
        <v>505</v>
      </c>
      <c r="G46" s="19" t="s">
        <v>1162</v>
      </c>
      <c r="H46" s="20">
        <v>0</v>
      </c>
      <c r="I46" s="21">
        <v>15.341638999999997</v>
      </c>
      <c r="J46" s="21">
        <f t="shared" si="0"/>
        <v>1.2722201399999999</v>
      </c>
      <c r="K46" s="21">
        <v>0</v>
      </c>
      <c r="L46" s="21">
        <v>0</v>
      </c>
      <c r="M46" s="21">
        <v>1.2722201399999999</v>
      </c>
      <c r="N46" s="22">
        <f t="shared" si="1"/>
        <v>0</v>
      </c>
      <c r="O46" s="22">
        <f t="shared" si="2"/>
        <v>0</v>
      </c>
      <c r="P46" s="23">
        <f t="shared" si="3"/>
        <v>8.2925959866478424E-2</v>
      </c>
      <c r="Q46" s="70">
        <v>0</v>
      </c>
      <c r="R46" s="21">
        <v>0</v>
      </c>
      <c r="S46" s="23">
        <f t="shared" si="4"/>
        <v>0</v>
      </c>
    </row>
    <row r="47" spans="1:19" ht="38.25" x14ac:dyDescent="0.25">
      <c r="A47" s="17"/>
      <c r="B47" s="19">
        <v>5005827</v>
      </c>
      <c r="C47" s="19" t="s">
        <v>420</v>
      </c>
      <c r="D47" s="68">
        <v>3000564</v>
      </c>
      <c r="E47" s="19" t="s">
        <v>1128</v>
      </c>
      <c r="F47" s="69">
        <v>583</v>
      </c>
      <c r="G47" s="19" t="s">
        <v>1165</v>
      </c>
      <c r="H47" s="20">
        <v>0</v>
      </c>
      <c r="I47" s="21">
        <v>26.097605999999999</v>
      </c>
      <c r="J47" s="21">
        <f t="shared" si="0"/>
        <v>1.1398799999999999E-2</v>
      </c>
      <c r="K47" s="21">
        <v>0</v>
      </c>
      <c r="L47" s="21">
        <v>0</v>
      </c>
      <c r="M47" s="21">
        <v>1.1398799999999999E-2</v>
      </c>
      <c r="N47" s="22">
        <f t="shared" si="1"/>
        <v>0</v>
      </c>
      <c r="O47" s="22">
        <f t="shared" si="2"/>
        <v>0</v>
      </c>
      <c r="P47" s="23">
        <f t="shared" si="3"/>
        <v>4.3677569505800646E-4</v>
      </c>
      <c r="Q47" s="70">
        <v>0</v>
      </c>
      <c r="R47" s="21">
        <v>0</v>
      </c>
      <c r="S47" s="23">
        <f t="shared" si="4"/>
        <v>0</v>
      </c>
    </row>
    <row r="48" spans="1:19" ht="38.25" x14ac:dyDescent="0.25">
      <c r="A48" s="17"/>
      <c r="B48" s="19">
        <v>5005827</v>
      </c>
      <c r="C48" s="19" t="s">
        <v>420</v>
      </c>
      <c r="D48" s="68">
        <v>3000564</v>
      </c>
      <c r="E48" s="19" t="s">
        <v>1128</v>
      </c>
      <c r="F48" s="69">
        <v>614</v>
      </c>
      <c r="G48" s="19" t="s">
        <v>1169</v>
      </c>
      <c r="H48" s="20">
        <v>0</v>
      </c>
      <c r="I48" s="21">
        <v>51.323999999999998</v>
      </c>
      <c r="J48" s="21">
        <f t="shared" si="0"/>
        <v>6.7499989200000003</v>
      </c>
      <c r="K48" s="21">
        <v>0</v>
      </c>
      <c r="L48" s="21">
        <v>0</v>
      </c>
      <c r="M48" s="21">
        <v>6.7499989200000003</v>
      </c>
      <c r="N48" s="22">
        <f t="shared" si="1"/>
        <v>0</v>
      </c>
      <c r="O48" s="22">
        <f t="shared" si="2"/>
        <v>0</v>
      </c>
      <c r="P48" s="23">
        <f t="shared" si="3"/>
        <v>0.13151739770867432</v>
      </c>
      <c r="Q48" s="70">
        <v>0</v>
      </c>
      <c r="R48" s="21">
        <v>0</v>
      </c>
      <c r="S48" s="23">
        <f t="shared" si="4"/>
        <v>0</v>
      </c>
    </row>
    <row r="49" spans="1:19" ht="38.25" x14ac:dyDescent="0.25">
      <c r="A49" s="17"/>
      <c r="B49" s="19">
        <v>5005827</v>
      </c>
      <c r="C49" s="19" t="s">
        <v>420</v>
      </c>
      <c r="D49" s="68">
        <v>3000610</v>
      </c>
      <c r="E49" s="19" t="s">
        <v>1130</v>
      </c>
      <c r="F49" s="69">
        <v>67</v>
      </c>
      <c r="G49" s="19" t="s">
        <v>1014</v>
      </c>
      <c r="H49" s="20">
        <v>0</v>
      </c>
      <c r="I49" s="21">
        <v>542.42987299999993</v>
      </c>
      <c r="J49" s="21">
        <f t="shared" si="0"/>
        <v>175.12986231954704</v>
      </c>
      <c r="K49" s="21">
        <v>1.0336799547076225E-2</v>
      </c>
      <c r="L49" s="21">
        <v>63.893238789999998</v>
      </c>
      <c r="M49" s="21">
        <v>111.22628672999997</v>
      </c>
      <c r="N49" s="22">
        <f t="shared" si="1"/>
        <v>1.9056471742433381E-5</v>
      </c>
      <c r="O49" s="22">
        <f t="shared" si="2"/>
        <v>0.11780983823054871</v>
      </c>
      <c r="P49" s="23">
        <f t="shared" si="3"/>
        <v>0.3228617578728874</v>
      </c>
      <c r="Q49" s="70">
        <v>65.164999999999978</v>
      </c>
      <c r="R49" s="21">
        <v>0</v>
      </c>
      <c r="S49" s="23">
        <f t="shared" si="4"/>
        <v>0</v>
      </c>
    </row>
    <row r="50" spans="1:19" ht="38.25" x14ac:dyDescent="0.25">
      <c r="A50" s="17"/>
      <c r="B50" s="19">
        <v>5005827</v>
      </c>
      <c r="C50" s="19" t="s">
        <v>420</v>
      </c>
      <c r="D50" s="68">
        <v>3000628</v>
      </c>
      <c r="E50" s="19" t="s">
        <v>1131</v>
      </c>
      <c r="F50" s="69">
        <v>1</v>
      </c>
      <c r="G50" s="19" t="s">
        <v>533</v>
      </c>
      <c r="H50" s="20">
        <v>0</v>
      </c>
      <c r="I50" s="21">
        <v>8.4305449999999986</v>
      </c>
      <c r="J50" s="21">
        <f t="shared" si="0"/>
        <v>0.16306081</v>
      </c>
      <c r="K50" s="21">
        <v>0</v>
      </c>
      <c r="L50" s="21">
        <v>3.5179999999999996E-2</v>
      </c>
      <c r="M50" s="21">
        <v>0.12788081000000001</v>
      </c>
      <c r="N50" s="22">
        <f t="shared" si="1"/>
        <v>0</v>
      </c>
      <c r="O50" s="22">
        <f t="shared" si="2"/>
        <v>4.1729212049754789E-3</v>
      </c>
      <c r="P50" s="23">
        <f t="shared" si="3"/>
        <v>1.9341668895664518E-2</v>
      </c>
      <c r="Q50" s="70">
        <v>0</v>
      </c>
      <c r="R50" s="21">
        <v>0</v>
      </c>
      <c r="S50" s="23">
        <f t="shared" si="4"/>
        <v>0</v>
      </c>
    </row>
    <row r="51" spans="1:19" x14ac:dyDescent="0.25">
      <c r="A51" s="17"/>
      <c r="B51" s="19">
        <v>9000000</v>
      </c>
      <c r="C51" s="19" t="s">
        <v>304</v>
      </c>
      <c r="D51" s="68">
        <v>9000000</v>
      </c>
      <c r="E51" s="19" t="s">
        <v>305</v>
      </c>
      <c r="F51" s="69"/>
      <c r="G51" s="19" t="s">
        <v>312</v>
      </c>
      <c r="H51" s="20">
        <v>118.78155500000004</v>
      </c>
      <c r="I51" s="21">
        <v>190.26411099999999</v>
      </c>
      <c r="J51" s="21">
        <f t="shared" si="0"/>
        <v>114.16703228953433</v>
      </c>
      <c r="K51" s="21">
        <v>85.918226169534336</v>
      </c>
      <c r="L51" s="21">
        <v>13.276976829999997</v>
      </c>
      <c r="M51" s="21">
        <v>14.971829290000006</v>
      </c>
      <c r="N51" s="22">
        <f t="shared" si="1"/>
        <v>0.45157347708908879</v>
      </c>
      <c r="O51" s="22">
        <f t="shared" si="2"/>
        <v>0.52135530173388478</v>
      </c>
      <c r="P51" s="23">
        <f t="shared" si="3"/>
        <v>0.6000450199960955</v>
      </c>
      <c r="Q51" s="70"/>
      <c r="R51" s="21"/>
      <c r="S51" s="23">
        <f t="shared" si="4"/>
        <v>0</v>
      </c>
    </row>
    <row r="52" spans="1:19" ht="15.75" thickBot="1" x14ac:dyDescent="0.3">
      <c r="A52" s="41" t="s">
        <v>294</v>
      </c>
      <c r="B52" s="43"/>
      <c r="C52" s="43"/>
      <c r="D52" s="65"/>
      <c r="E52" s="43"/>
      <c r="F52" s="66"/>
      <c r="G52" s="43"/>
      <c r="H52" s="44">
        <f ca="1">OFFSET(H52,-MATCH("PROYECTOS",$A$8:$A$52,0)-1,0)-(OFFSET(H52,-MATCH("PROYECTOS",$A$8:$A$52,0),0))</f>
        <v>432.32483299999978</v>
      </c>
      <c r="I52" s="44">
        <f t="shared" ref="I52:M52" ca="1" si="5">OFFSET(I52,-MATCH("PROYECTOS",$A$8:$A$52,0)-1,0)-(OFFSET(I52,-MATCH("PROYECTOS",$A$8:$A$52,0),0))</f>
        <v>1304.0808919999988</v>
      </c>
      <c r="J52" s="44">
        <f t="shared" ca="1" si="5"/>
        <v>808.47027478113421</v>
      </c>
      <c r="K52" s="44">
        <f t="shared" ca="1" si="5"/>
        <v>628.91825458113453</v>
      </c>
      <c r="L52" s="44">
        <f t="shared" ca="1" si="5"/>
        <v>74.837910490000013</v>
      </c>
      <c r="M52" s="44">
        <f t="shared" ca="1" si="5"/>
        <v>104.71410971000006</v>
      </c>
      <c r="N52" s="46">
        <f t="shared" ca="1" si="1"/>
        <v>0.48226935801244386</v>
      </c>
      <c r="O52" s="46">
        <f t="shared" ca="1" si="2"/>
        <v>0.53965683370440432</v>
      </c>
      <c r="P52" s="47">
        <f t="shared" ca="1" si="3"/>
        <v>0.61995408393817286</v>
      </c>
      <c r="Q52" s="67"/>
      <c r="R52" s="45"/>
      <c r="S5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6" sqref="A16:L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50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1172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131.39445799999999</v>
      </c>
      <c r="E6" s="14">
        <v>234.31682999999995</v>
      </c>
      <c r="F6" s="14">
        <v>184.64836126802197</v>
      </c>
      <c r="G6" s="14">
        <v>157.27664333802198</v>
      </c>
      <c r="H6" s="14">
        <v>14.053760669999999</v>
      </c>
      <c r="I6" s="14">
        <v>13.31795726</v>
      </c>
      <c r="J6" s="15">
        <v>0.6712136014217247</v>
      </c>
      <c r="K6" s="15">
        <v>0.73119119957376522</v>
      </c>
      <c r="L6" s="16">
        <v>0.78802859046881957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105.444727</v>
      </c>
      <c r="E7" s="38">
        <f ca="1">SUM(E8:OFFSET(E6,MATCH("GOBIERNOS REGIONALES",$A$8:$A$50,0),0))</f>
        <v>117.86317299999999</v>
      </c>
      <c r="F7" s="38">
        <f ca="1">SUM(F8:OFFSET(F6,MATCH("GOBIERNOS REGIONALES",$A$8:$A$50,0),0))</f>
        <v>97.424799613900959</v>
      </c>
      <c r="G7" s="38">
        <f ca="1">SUM(G8:OFFSET(G6,MATCH("GOBIERNOS REGIONALES",$A$8:$A$50,0),0))</f>
        <v>89.586398783900947</v>
      </c>
      <c r="H7" s="38">
        <f ca="1">SUM(H8:OFFSET(H6,MATCH("GOBIERNOS REGIONALES",$A$8:$A$50,0),0))</f>
        <v>6.2193217700000005</v>
      </c>
      <c r="I7" s="38">
        <f ca="1">SUM(I8:OFFSET(I6,MATCH("GOBIERNOS REGIONALES",$A$8:$A$50,0),0))</f>
        <v>1.6190790599999993</v>
      </c>
      <c r="J7" s="39">
        <f ca="1">IFERROR(G7/E7,0)</f>
        <v>0.76008813019059784</v>
      </c>
      <c r="K7" s="39">
        <f ca="1">IFERROR(SUM(G7,H7)/E7,0)</f>
        <v>0.81285543325650123</v>
      </c>
      <c r="L7" s="40">
        <f ca="1">IFERROR(SUM(G7,H7,I7)/E7,0)</f>
        <v>0.82659237091725812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105.444727</v>
      </c>
      <c r="E8" s="21">
        <v>117.86317299999999</v>
      </c>
      <c r="F8" s="21">
        <f t="shared" ref="F8:F17" si="0">SUM(G8,H8,I8)</f>
        <v>97.424799613900959</v>
      </c>
      <c r="G8" s="21">
        <v>89.586398783900947</v>
      </c>
      <c r="H8" s="21">
        <v>6.2193217700000005</v>
      </c>
      <c r="I8" s="21">
        <v>1.6190790599999993</v>
      </c>
      <c r="J8" s="22">
        <f t="shared" ref="J8:J17" si="1">IFERROR(G8/E8,0)</f>
        <v>0.76008813019059784</v>
      </c>
      <c r="K8" s="22">
        <f t="shared" ref="K8:K17" si="2">IFERROR(SUM(G8,H8)/E8,0)</f>
        <v>0.81285543325650123</v>
      </c>
      <c r="L8" s="23">
        <f t="shared" ref="L8:L17" si="3">IFERROR(SUM(G8,H8,I8)/E8,0)</f>
        <v>0.82659237091725812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22.782483000000003</v>
      </c>
      <c r="E9" s="38">
        <f ca="1">SUM(E10:OFFSET(E8,(MATCH("GOBIERNOS LOCALES",$A$8:$A$50,0)-MATCH("GOBIERNOS REGIONALES",$A$8:$A$50,0)),0))</f>
        <v>31.472558999999997</v>
      </c>
      <c r="F9" s="38">
        <f ca="1">SUM(F10:OFFSET(F8,(MATCH("GOBIERNOS LOCALES",$A$8:$A$50,0)-MATCH("GOBIERNOS REGIONALES",$A$8:$A$50,0)),0))</f>
        <v>25.555249624943293</v>
      </c>
      <c r="G9" s="38">
        <f ca="1">SUM(G10:OFFSET(G8,(MATCH("GOBIERNOS LOCALES",$A$8:$A$50,0)-MATCH("GOBIERNOS REGIONALES",$A$8:$A$50,0)),0))</f>
        <v>20.492546884943295</v>
      </c>
      <c r="H9" s="38">
        <f ca="1">SUM(H10:OFFSET(H8,(MATCH("GOBIERNOS LOCALES",$A$8:$A$50,0)-MATCH("GOBIERNOS REGIONALES",$A$8:$A$50,0)),0))</f>
        <v>2.18292552</v>
      </c>
      <c r="I9" s="38">
        <f ca="1">SUM(I10:OFFSET(I8,(MATCH("GOBIERNOS LOCALES",$A$8:$A$50,0)-MATCH("GOBIERNOS REGIONALES",$A$8:$A$50,0)),0))</f>
        <v>2.8797772200000002</v>
      </c>
      <c r="J9" s="39">
        <f t="shared" ca="1" si="1"/>
        <v>0.6511242662200839</v>
      </c>
      <c r="K9" s="39">
        <f t="shared" ca="1" si="2"/>
        <v>0.72048391123655686</v>
      </c>
      <c r="L9" s="40">
        <f t="shared" ca="1" si="3"/>
        <v>0.81198512090940234</v>
      </c>
      <c r="M9" s="4"/>
    </row>
    <row r="10" spans="1:13" x14ac:dyDescent="0.25">
      <c r="A10" s="17"/>
      <c r="B10" s="18">
        <v>444</v>
      </c>
      <c r="C10" s="19" t="s">
        <v>211</v>
      </c>
      <c r="D10" s="20">
        <v>0.9</v>
      </c>
      <c r="E10" s="21">
        <v>3.473433</v>
      </c>
      <c r="F10" s="21">
        <f t="shared" si="0"/>
        <v>2.8795982713906052</v>
      </c>
      <c r="G10" s="21">
        <v>2.3473756313906051</v>
      </c>
      <c r="H10" s="21">
        <v>0.20254017999999999</v>
      </c>
      <c r="I10" s="21">
        <v>0.32968246000000001</v>
      </c>
      <c r="J10" s="22">
        <f t="shared" si="1"/>
        <v>0.67580852470469566</v>
      </c>
      <c r="K10" s="22">
        <f t="shared" si="2"/>
        <v>0.73411976318259353</v>
      </c>
      <c r="L10" s="23">
        <f t="shared" si="3"/>
        <v>0.82903521426513915</v>
      </c>
      <c r="M10" s="4"/>
    </row>
    <row r="11" spans="1:13" x14ac:dyDescent="0.25">
      <c r="A11" s="17"/>
      <c r="B11" s="18">
        <v>448</v>
      </c>
      <c r="C11" s="19" t="s">
        <v>215</v>
      </c>
      <c r="D11" s="20">
        <v>5.9000000000000012</v>
      </c>
      <c r="E11" s="21">
        <v>5.9425270000000001</v>
      </c>
      <c r="F11" s="21">
        <f t="shared" si="0"/>
        <v>5.0647109933237235</v>
      </c>
      <c r="G11" s="21">
        <v>4.1275440433237236</v>
      </c>
      <c r="H11" s="21">
        <v>0.46268563000000007</v>
      </c>
      <c r="I11" s="21">
        <v>0.4744813200000001</v>
      </c>
      <c r="J11" s="22">
        <f t="shared" si="1"/>
        <v>0.69457724690585732</v>
      </c>
      <c r="K11" s="22">
        <f t="shared" si="2"/>
        <v>0.7724373273059969</v>
      </c>
      <c r="L11" s="23">
        <f t="shared" si="3"/>
        <v>0.85228236965919102</v>
      </c>
      <c r="M11" s="4"/>
    </row>
    <row r="12" spans="1:13" x14ac:dyDescent="0.25">
      <c r="A12" s="17"/>
      <c r="B12" s="18">
        <v>450</v>
      </c>
      <c r="C12" s="19" t="s">
        <v>217</v>
      </c>
      <c r="D12" s="20">
        <v>0.9</v>
      </c>
      <c r="E12" s="21">
        <v>2.0898559999999997</v>
      </c>
      <c r="F12" s="21">
        <f t="shared" si="0"/>
        <v>0.84092952877139382</v>
      </c>
      <c r="G12" s="21">
        <v>0.47669105877139373</v>
      </c>
      <c r="H12" s="21">
        <v>0.1827944</v>
      </c>
      <c r="I12" s="21">
        <v>0.18144407000000004</v>
      </c>
      <c r="J12" s="22">
        <f t="shared" si="1"/>
        <v>0.22809756211499443</v>
      </c>
      <c r="K12" s="22">
        <f t="shared" si="2"/>
        <v>0.3155650239879656</v>
      </c>
      <c r="L12" s="23">
        <f t="shared" si="3"/>
        <v>0.40238635043342408</v>
      </c>
      <c r="M12" s="4"/>
    </row>
    <row r="13" spans="1:13" x14ac:dyDescent="0.25">
      <c r="A13" s="17"/>
      <c r="B13" s="18">
        <v>456</v>
      </c>
      <c r="C13" s="19" t="s">
        <v>223</v>
      </c>
      <c r="D13" s="20">
        <v>2.0000000000000004</v>
      </c>
      <c r="E13" s="21">
        <v>2.8</v>
      </c>
      <c r="F13" s="21">
        <f t="shared" si="0"/>
        <v>1.6178184122880812</v>
      </c>
      <c r="G13" s="21">
        <v>1.3135989422880812</v>
      </c>
      <c r="H13" s="21">
        <v>-0.15089535999999998</v>
      </c>
      <c r="I13" s="21">
        <v>0.45511483000000003</v>
      </c>
      <c r="J13" s="22">
        <f t="shared" si="1"/>
        <v>0.46914247938860043</v>
      </c>
      <c r="K13" s="22">
        <f t="shared" si="2"/>
        <v>0.4152512793886004</v>
      </c>
      <c r="L13" s="23">
        <f t="shared" si="3"/>
        <v>0.57779229010288613</v>
      </c>
      <c r="M13" s="4"/>
    </row>
    <row r="14" spans="1:13" x14ac:dyDescent="0.25">
      <c r="A14" s="17"/>
      <c r="B14" s="18">
        <v>458</v>
      </c>
      <c r="C14" s="19" t="s">
        <v>225</v>
      </c>
      <c r="D14" s="20">
        <v>0.89999999999999991</v>
      </c>
      <c r="E14" s="21">
        <v>1.9000000000000001</v>
      </c>
      <c r="F14" s="21">
        <f t="shared" si="0"/>
        <v>1.2606578780957787</v>
      </c>
      <c r="G14" s="21">
        <v>0.58563973809577874</v>
      </c>
      <c r="H14" s="21">
        <v>0.36498834999999996</v>
      </c>
      <c r="I14" s="21">
        <v>0.31002979000000003</v>
      </c>
      <c r="J14" s="22">
        <f t="shared" si="1"/>
        <v>0.3082314411030414</v>
      </c>
      <c r="K14" s="22">
        <f t="shared" si="2"/>
        <v>0.50033057268198877</v>
      </c>
      <c r="L14" s="23">
        <f t="shared" si="3"/>
        <v>0.66350414636619925</v>
      </c>
      <c r="M14" s="4"/>
    </row>
    <row r="15" spans="1:13" x14ac:dyDescent="0.25">
      <c r="A15" s="17"/>
      <c r="B15" s="18">
        <v>459</v>
      </c>
      <c r="C15" s="19" t="s">
        <v>226</v>
      </c>
      <c r="D15" s="20">
        <v>7.5435329999999992</v>
      </c>
      <c r="E15" s="21">
        <v>10.519435999999999</v>
      </c>
      <c r="F15" s="21">
        <f t="shared" si="0"/>
        <v>9.7771312325893067</v>
      </c>
      <c r="G15" s="21">
        <v>8.1263938225893071</v>
      </c>
      <c r="H15" s="21">
        <v>0.80185242999999995</v>
      </c>
      <c r="I15" s="21">
        <v>0.84888498000000001</v>
      </c>
      <c r="J15" s="22">
        <f t="shared" si="1"/>
        <v>0.77251231174269308</v>
      </c>
      <c r="K15" s="22">
        <f t="shared" si="2"/>
        <v>0.84873811225138951</v>
      </c>
      <c r="L15" s="23">
        <f t="shared" si="3"/>
        <v>0.92943492717568776</v>
      </c>
      <c r="M15" s="4"/>
    </row>
    <row r="16" spans="1:13" x14ac:dyDescent="0.25">
      <c r="A16" s="17"/>
      <c r="B16" s="18">
        <v>462</v>
      </c>
      <c r="C16" s="19" t="s">
        <v>229</v>
      </c>
      <c r="D16" s="20">
        <v>4.6389500000000004</v>
      </c>
      <c r="E16" s="21">
        <v>4.7473070000000002</v>
      </c>
      <c r="F16" s="21">
        <f t="shared" si="0"/>
        <v>4.1144033084844054</v>
      </c>
      <c r="G16" s="21">
        <v>3.5153036484844051</v>
      </c>
      <c r="H16" s="21">
        <v>0.31895988999999997</v>
      </c>
      <c r="I16" s="21">
        <v>0.28013977000000001</v>
      </c>
      <c r="J16" s="22">
        <f t="shared" si="1"/>
        <v>0.74048374130520844</v>
      </c>
      <c r="K16" s="22">
        <f t="shared" si="2"/>
        <v>0.80767128363183693</v>
      </c>
      <c r="L16" s="23">
        <f t="shared" si="3"/>
        <v>0.86668153302164896</v>
      </c>
      <c r="M16" s="4"/>
    </row>
    <row r="17" spans="1:13" ht="15.75" thickBot="1" x14ac:dyDescent="0.3">
      <c r="A17" s="41" t="s">
        <v>233</v>
      </c>
      <c r="B17" s="58"/>
      <c r="C17" s="43"/>
      <c r="D17" s="44">
        <v>3.1672480000000003</v>
      </c>
      <c r="E17" s="45">
        <v>84.981098000000003</v>
      </c>
      <c r="F17" s="45">
        <f t="shared" si="0"/>
        <v>61.66831202917772</v>
      </c>
      <c r="G17" s="45">
        <v>47.197697669177721</v>
      </c>
      <c r="H17" s="45">
        <v>5.6515133799999999</v>
      </c>
      <c r="I17" s="45">
        <v>8.81910098</v>
      </c>
      <c r="J17" s="46">
        <f t="shared" si="1"/>
        <v>0.55539053718954912</v>
      </c>
      <c r="K17" s="46">
        <f t="shared" si="2"/>
        <v>0.62189371863820486</v>
      </c>
      <c r="L17" s="47">
        <f t="shared" si="3"/>
        <v>0.72567092542364797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72</v>
      </c>
      <c r="B1" s="51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1173</v>
      </c>
      <c r="N2" s="72" t="s">
        <v>1184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131.39445799999999</v>
      </c>
      <c r="E6" s="14">
        <f ca="1">SUM(E7:OFFSET(E7,50,0))</f>
        <v>234.31682999999995</v>
      </c>
      <c r="F6" s="14">
        <f ca="1">SUM(F7:OFFSET(F7,50,0))</f>
        <v>184.64836126802197</v>
      </c>
      <c r="G6" s="14">
        <f ca="1">SUM(G7:OFFSET(G7,50,0))</f>
        <v>157.27664333802198</v>
      </c>
      <c r="H6" s="14">
        <f ca="1">SUM(H7:OFFSET(H7,50,0))</f>
        <v>14.053760669999999</v>
      </c>
      <c r="I6" s="14">
        <f ca="1">SUM(I7:OFFSET(I7,50,0))</f>
        <v>13.31795726</v>
      </c>
      <c r="J6" s="15">
        <f ca="1">IFERROR(G6/E6,0)</f>
        <v>0.6712136014217247</v>
      </c>
      <c r="K6" s="15">
        <f ca="1">IFERROR(SUM(G6,H6)/E6,0)</f>
        <v>0.73119119957376522</v>
      </c>
      <c r="L6" s="16">
        <f ca="1">IFERROR(SUM(G6,H6,I6)/E6,0)</f>
        <v>0.78802859046881957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0.60872300000000001</v>
      </c>
      <c r="F7" s="21">
        <f t="shared" ref="F7:F21" si="0">SUM(G7,H7,I7)</f>
        <v>0.60245033869397646</v>
      </c>
      <c r="G7" s="21">
        <v>0.4500195886939764</v>
      </c>
      <c r="H7" s="21">
        <v>5.3850750000000003E-2</v>
      </c>
      <c r="I7" s="21">
        <v>9.8580000000000001E-2</v>
      </c>
      <c r="J7" s="22">
        <f t="shared" ref="J7:J21" si="1">IFERROR(G7/E7,0)</f>
        <v>0.73928468070694942</v>
      </c>
      <c r="K7" s="22">
        <f t="shared" ref="K7:K21" si="2">IFERROR(SUM(G7,H7)/E7,0)</f>
        <v>0.82774979538144022</v>
      </c>
      <c r="L7" s="23">
        <f t="shared" ref="L7:L21" si="3">IFERROR(SUM(G7,H7,I7)/E7,0)</f>
        <v>0.98969537654068673</v>
      </c>
      <c r="M7" s="4"/>
      <c r="N7" t="s">
        <v>258</v>
      </c>
      <c r="O7" s="5">
        <v>1.6199999954551458E-3</v>
      </c>
      <c r="P7" s="71">
        <v>0.99999999719453447</v>
      </c>
    </row>
    <row r="8" spans="1:16" x14ac:dyDescent="0.25">
      <c r="A8" s="17"/>
      <c r="B8" s="55">
        <v>3</v>
      </c>
      <c r="C8" s="19" t="s">
        <v>252</v>
      </c>
      <c r="D8" s="20">
        <v>0</v>
      </c>
      <c r="E8" s="21">
        <v>1.6167000000000001E-2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251</v>
      </c>
      <c r="O8" s="5">
        <v>0.60245033869397646</v>
      </c>
      <c r="P8" s="71">
        <v>0.98969537654068673</v>
      </c>
    </row>
    <row r="9" spans="1:16" x14ac:dyDescent="0.25">
      <c r="A9" s="17"/>
      <c r="B9" s="55">
        <v>5</v>
      </c>
      <c r="C9" s="19" t="s">
        <v>254</v>
      </c>
      <c r="D9" s="20">
        <v>11.413265000000001</v>
      </c>
      <c r="E9" s="21">
        <v>25.128756999999993</v>
      </c>
      <c r="F9" s="21">
        <f t="shared" si="0"/>
        <v>22.076360829077746</v>
      </c>
      <c r="G9" s="21">
        <v>18.748729939077748</v>
      </c>
      <c r="H9" s="21">
        <v>2.26774137</v>
      </c>
      <c r="I9" s="21">
        <v>1.05988952</v>
      </c>
      <c r="J9" s="22">
        <f t="shared" si="1"/>
        <v>0.74610653997242093</v>
      </c>
      <c r="K9" s="22">
        <f t="shared" si="2"/>
        <v>0.83635140843129463</v>
      </c>
      <c r="L9" s="23">
        <f t="shared" si="3"/>
        <v>0.87852975891635832</v>
      </c>
      <c r="M9" s="4"/>
      <c r="N9" t="s">
        <v>254</v>
      </c>
      <c r="O9" s="5">
        <v>22.076360829077746</v>
      </c>
      <c r="P9" s="71">
        <v>0.87852975891635832</v>
      </c>
    </row>
    <row r="10" spans="1:16" x14ac:dyDescent="0.25">
      <c r="A10" s="17"/>
      <c r="B10" s="55">
        <v>6</v>
      </c>
      <c r="C10" s="19" t="s">
        <v>255</v>
      </c>
      <c r="D10" s="20">
        <v>0</v>
      </c>
      <c r="E10" s="21">
        <v>0.455376</v>
      </c>
      <c r="F10" s="21">
        <f t="shared" si="0"/>
        <v>0.31312223114753845</v>
      </c>
      <c r="G10" s="21">
        <v>0.16166000114753842</v>
      </c>
      <c r="H10" s="21">
        <v>0.11113388</v>
      </c>
      <c r="I10" s="21">
        <v>4.0328349999999999E-2</v>
      </c>
      <c r="J10" s="22">
        <f t="shared" si="1"/>
        <v>0.35500334042096732</v>
      </c>
      <c r="K10" s="22">
        <f t="shared" si="2"/>
        <v>0.59905195080008267</v>
      </c>
      <c r="L10" s="23">
        <f t="shared" si="3"/>
        <v>0.68761250295917764</v>
      </c>
      <c r="M10" s="4"/>
      <c r="N10" t="s">
        <v>270</v>
      </c>
      <c r="O10" s="5">
        <v>19.213953127793399</v>
      </c>
      <c r="P10" s="71">
        <v>0.86715695835553164</v>
      </c>
    </row>
    <row r="11" spans="1:16" x14ac:dyDescent="0.25">
      <c r="A11" s="17"/>
      <c r="B11" s="55">
        <v>8</v>
      </c>
      <c r="C11" s="19" t="s">
        <v>257</v>
      </c>
      <c r="D11" s="20">
        <v>2.7608980000000001</v>
      </c>
      <c r="E11" s="21">
        <v>0.54749300000000001</v>
      </c>
      <c r="F11" s="21">
        <f t="shared" si="0"/>
        <v>0.35091569898213493</v>
      </c>
      <c r="G11" s="21">
        <v>0.35091569898213493</v>
      </c>
      <c r="H11" s="21">
        <v>0</v>
      </c>
      <c r="I11" s="21">
        <v>0</v>
      </c>
      <c r="J11" s="22">
        <f t="shared" si="1"/>
        <v>0.64095011074504138</v>
      </c>
      <c r="K11" s="22">
        <f t="shared" si="2"/>
        <v>0.64095011074504138</v>
      </c>
      <c r="L11" s="23">
        <f t="shared" si="3"/>
        <v>0.64095011074504138</v>
      </c>
      <c r="M11" s="4"/>
      <c r="N11" t="s">
        <v>264</v>
      </c>
      <c r="O11" s="5">
        <v>6.8581169411074052</v>
      </c>
      <c r="P11" s="71">
        <v>0.84483789701128675</v>
      </c>
    </row>
    <row r="12" spans="1:16" x14ac:dyDescent="0.25">
      <c r="A12" s="17"/>
      <c r="B12" s="55">
        <v>9</v>
      </c>
      <c r="C12" s="19" t="s">
        <v>258</v>
      </c>
      <c r="D12" s="20">
        <v>0</v>
      </c>
      <c r="E12" s="21">
        <v>1.6199999999999999E-3</v>
      </c>
      <c r="F12" s="21">
        <f t="shared" si="0"/>
        <v>1.6199999954551458E-3</v>
      </c>
      <c r="G12" s="21">
        <v>1.6199999954551458E-3</v>
      </c>
      <c r="H12" s="21">
        <v>0</v>
      </c>
      <c r="I12" s="21">
        <v>0</v>
      </c>
      <c r="J12" s="22">
        <f t="shared" si="1"/>
        <v>0.99999999719453447</v>
      </c>
      <c r="K12" s="22">
        <f t="shared" si="2"/>
        <v>0.99999999719453447</v>
      </c>
      <c r="L12" s="23">
        <f t="shared" si="3"/>
        <v>0.99999999719453447</v>
      </c>
      <c r="M12" s="4"/>
      <c r="N12" t="s">
        <v>271</v>
      </c>
      <c r="O12" s="5">
        <v>26.972548646418442</v>
      </c>
      <c r="P12" s="71">
        <v>0.84232878517993826</v>
      </c>
    </row>
    <row r="13" spans="1:16" x14ac:dyDescent="0.25">
      <c r="A13" s="17"/>
      <c r="B13" s="55">
        <v>10</v>
      </c>
      <c r="C13" s="19" t="s">
        <v>259</v>
      </c>
      <c r="D13" s="20">
        <v>30.968235999999997</v>
      </c>
      <c r="E13" s="21">
        <v>66.705647999999997</v>
      </c>
      <c r="F13" s="21">
        <f t="shared" si="0"/>
        <v>52.344528215822486</v>
      </c>
      <c r="G13" s="21">
        <v>44.504552255822489</v>
      </c>
      <c r="H13" s="21">
        <v>3.9323730100000009</v>
      </c>
      <c r="I13" s="21">
        <v>3.9076029500000002</v>
      </c>
      <c r="J13" s="22">
        <f t="shared" si="1"/>
        <v>0.66717817141694646</v>
      </c>
      <c r="K13" s="22">
        <f t="shared" si="2"/>
        <v>0.72612929666499137</v>
      </c>
      <c r="L13" s="23">
        <f t="shared" si="3"/>
        <v>0.7847090881393205</v>
      </c>
      <c r="M13" s="4"/>
      <c r="N13" t="s">
        <v>259</v>
      </c>
      <c r="O13" s="5">
        <v>52.344528215822486</v>
      </c>
      <c r="P13" s="71">
        <v>0.7847090881393205</v>
      </c>
    </row>
    <row r="14" spans="1:16" x14ac:dyDescent="0.25">
      <c r="A14" s="17"/>
      <c r="B14" s="55">
        <v>12</v>
      </c>
      <c r="C14" s="19" t="s">
        <v>261</v>
      </c>
      <c r="D14" s="20">
        <v>3.2998099999999995</v>
      </c>
      <c r="E14" s="21">
        <v>22.491220000000002</v>
      </c>
      <c r="F14" s="21">
        <f t="shared" si="0"/>
        <v>13.157397071635399</v>
      </c>
      <c r="G14" s="21">
        <v>11.0111173716354</v>
      </c>
      <c r="H14" s="21">
        <v>1.73832495</v>
      </c>
      <c r="I14" s="21">
        <v>0.40795475000000025</v>
      </c>
      <c r="J14" s="22">
        <f t="shared" si="1"/>
        <v>0.48957403696355284</v>
      </c>
      <c r="K14" s="22">
        <f t="shared" si="2"/>
        <v>0.5668630835337255</v>
      </c>
      <c r="L14" s="23">
        <f t="shared" si="3"/>
        <v>0.58500148376279271</v>
      </c>
      <c r="M14" s="4"/>
      <c r="N14" t="s">
        <v>274</v>
      </c>
      <c r="O14" s="5">
        <v>26.522370361622787</v>
      </c>
      <c r="P14" s="71">
        <v>0.78126631779770894</v>
      </c>
    </row>
    <row r="15" spans="1:16" x14ac:dyDescent="0.25">
      <c r="A15" s="17"/>
      <c r="B15" s="55">
        <v>13</v>
      </c>
      <c r="C15" s="19" t="s">
        <v>262</v>
      </c>
      <c r="D15" s="20">
        <v>0</v>
      </c>
      <c r="E15" s="21">
        <v>0.54422599999999999</v>
      </c>
      <c r="F15" s="21">
        <f t="shared" si="0"/>
        <v>0.38680169065257308</v>
      </c>
      <c r="G15" s="21">
        <v>0.28462429065257311</v>
      </c>
      <c r="H15" s="21">
        <v>1.3368700000000001E-2</v>
      </c>
      <c r="I15" s="21">
        <v>8.880869999999999E-2</v>
      </c>
      <c r="J15" s="22">
        <f t="shared" si="1"/>
        <v>0.52298914541490693</v>
      </c>
      <c r="K15" s="22">
        <f t="shared" si="2"/>
        <v>0.54755375644047344</v>
      </c>
      <c r="L15" s="23">
        <f t="shared" si="3"/>
        <v>0.71073725006260835</v>
      </c>
      <c r="M15" s="4"/>
      <c r="N15" t="s">
        <v>268</v>
      </c>
      <c r="O15" s="5">
        <v>15.274382695980208</v>
      </c>
      <c r="P15" s="71">
        <v>0.74669614280928032</v>
      </c>
    </row>
    <row r="16" spans="1:16" x14ac:dyDescent="0.25">
      <c r="A16" s="17"/>
      <c r="B16" s="55">
        <v>15</v>
      </c>
      <c r="C16" s="19" t="s">
        <v>264</v>
      </c>
      <c r="D16" s="20">
        <v>67.149766</v>
      </c>
      <c r="E16" s="21">
        <v>8.1176719999999989</v>
      </c>
      <c r="F16" s="21">
        <f t="shared" si="0"/>
        <v>6.8581169411074052</v>
      </c>
      <c r="G16" s="21">
        <v>5.6657121011074052</v>
      </c>
      <c r="H16" s="21">
        <v>0.59536135000000001</v>
      </c>
      <c r="I16" s="21">
        <v>0.5970434899999999</v>
      </c>
      <c r="J16" s="22">
        <f t="shared" si="1"/>
        <v>0.69794789702114179</v>
      </c>
      <c r="K16" s="22">
        <f t="shared" si="2"/>
        <v>0.77128928726208767</v>
      </c>
      <c r="L16" s="23">
        <f t="shared" si="3"/>
        <v>0.84483789701128675</v>
      </c>
      <c r="M16" s="4"/>
      <c r="N16" t="s">
        <v>262</v>
      </c>
      <c r="O16" s="5">
        <v>0.38680169065257308</v>
      </c>
      <c r="P16" s="71">
        <v>0.71073725006260835</v>
      </c>
    </row>
    <row r="17" spans="1:16" x14ac:dyDescent="0.25">
      <c r="A17" s="17"/>
      <c r="B17" s="55">
        <v>16</v>
      </c>
      <c r="C17" s="19" t="s">
        <v>265</v>
      </c>
      <c r="D17" s="20">
        <v>0</v>
      </c>
      <c r="E17" s="21">
        <v>1.117235</v>
      </c>
      <c r="F17" s="21">
        <f t="shared" si="0"/>
        <v>0.57379341909241099</v>
      </c>
      <c r="G17" s="21">
        <v>0.24682173909241101</v>
      </c>
      <c r="H17" s="21">
        <v>7.1205039999999997E-2</v>
      </c>
      <c r="I17" s="21">
        <v>0.25576664000000005</v>
      </c>
      <c r="J17" s="22">
        <f t="shared" si="1"/>
        <v>0.22092195383461047</v>
      </c>
      <c r="K17" s="22">
        <f t="shared" si="2"/>
        <v>0.28465522391655385</v>
      </c>
      <c r="L17" s="23">
        <f t="shared" si="3"/>
        <v>0.51358346193272764</v>
      </c>
      <c r="M17" s="4"/>
      <c r="N17" t="s">
        <v>255</v>
      </c>
      <c r="O17" s="5">
        <v>0.31312223114753845</v>
      </c>
      <c r="P17" s="71">
        <v>0.68761250295917764</v>
      </c>
    </row>
    <row r="18" spans="1:16" x14ac:dyDescent="0.25">
      <c r="A18" s="17"/>
      <c r="B18" s="55">
        <v>19</v>
      </c>
      <c r="C18" s="19" t="s">
        <v>268</v>
      </c>
      <c r="D18" s="20">
        <v>2.6000000000000005</v>
      </c>
      <c r="E18" s="21">
        <v>20.455954999999996</v>
      </c>
      <c r="F18" s="21">
        <f t="shared" si="0"/>
        <v>15.274382695980208</v>
      </c>
      <c r="G18" s="21">
        <v>10.475548785980209</v>
      </c>
      <c r="H18" s="21">
        <v>2.31601955</v>
      </c>
      <c r="I18" s="21">
        <v>2.4828143599999999</v>
      </c>
      <c r="J18" s="22">
        <f t="shared" si="1"/>
        <v>0.51210265108523223</v>
      </c>
      <c r="K18" s="22">
        <f t="shared" si="2"/>
        <v>0.62532247142605712</v>
      </c>
      <c r="L18" s="23">
        <f t="shared" si="3"/>
        <v>0.74669614280928032</v>
      </c>
      <c r="M18" s="4"/>
      <c r="N18" t="s">
        <v>257</v>
      </c>
      <c r="O18" s="5">
        <v>0.35091569898213493</v>
      </c>
      <c r="P18" s="71">
        <v>0.64095011074504138</v>
      </c>
    </row>
    <row r="19" spans="1:16" x14ac:dyDescent="0.25">
      <c r="A19" s="17"/>
      <c r="B19" s="55">
        <v>21</v>
      </c>
      <c r="C19" s="19" t="s">
        <v>270</v>
      </c>
      <c r="D19" s="20">
        <v>0.89999999999999991</v>
      </c>
      <c r="E19" s="21">
        <v>22.157411</v>
      </c>
      <c r="F19" s="21">
        <f t="shared" si="0"/>
        <v>19.213953127793399</v>
      </c>
      <c r="G19" s="21">
        <v>15.602287587793398</v>
      </c>
      <c r="H19" s="21">
        <v>2.08096112</v>
      </c>
      <c r="I19" s="21">
        <v>1.5307044200000002</v>
      </c>
      <c r="J19" s="22">
        <f t="shared" si="1"/>
        <v>0.70415661774714555</v>
      </c>
      <c r="K19" s="22">
        <f t="shared" si="2"/>
        <v>0.79807377801465162</v>
      </c>
      <c r="L19" s="23">
        <f t="shared" si="3"/>
        <v>0.86715695835553164</v>
      </c>
      <c r="M19" s="4"/>
      <c r="N19" t="s">
        <v>261</v>
      </c>
      <c r="O19" s="5">
        <v>13.157397071635399</v>
      </c>
      <c r="P19" s="71">
        <v>0.58500148376279271</v>
      </c>
    </row>
    <row r="20" spans="1:16" x14ac:dyDescent="0.25">
      <c r="A20" s="17"/>
      <c r="B20" s="55">
        <v>22</v>
      </c>
      <c r="C20" s="19" t="s">
        <v>271</v>
      </c>
      <c r="D20" s="20">
        <v>7.6635329999999993</v>
      </c>
      <c r="E20" s="21">
        <v>32.021401999999995</v>
      </c>
      <c r="F20" s="21">
        <f t="shared" si="0"/>
        <v>26.972548646418442</v>
      </c>
      <c r="G20" s="21">
        <v>23.346215146418444</v>
      </c>
      <c r="H20" s="21">
        <v>1.8822728400000002</v>
      </c>
      <c r="I20" s="21">
        <v>1.7440606600000002</v>
      </c>
      <c r="J20" s="22">
        <f t="shared" si="1"/>
        <v>0.72908160443501036</v>
      </c>
      <c r="K20" s="22">
        <f t="shared" si="2"/>
        <v>0.78786331674104859</v>
      </c>
      <c r="L20" s="23">
        <f t="shared" si="3"/>
        <v>0.84232878517993826</v>
      </c>
      <c r="M20" s="4"/>
      <c r="N20" t="s">
        <v>265</v>
      </c>
      <c r="O20" s="5">
        <v>0.57379341909241099</v>
      </c>
      <c r="P20" s="71">
        <v>0.51358346193272764</v>
      </c>
    </row>
    <row r="21" spans="1:16" ht="15.75" thickBot="1" x14ac:dyDescent="0.3">
      <c r="A21" s="24"/>
      <c r="B21" s="56">
        <v>25</v>
      </c>
      <c r="C21" s="26" t="s">
        <v>274</v>
      </c>
      <c r="D21" s="27">
        <v>4.6389500000000004</v>
      </c>
      <c r="E21" s="28">
        <v>33.947924999999998</v>
      </c>
      <c r="F21" s="28">
        <f t="shared" si="0"/>
        <v>26.522370361622787</v>
      </c>
      <c r="G21" s="28">
        <v>26.426818831622786</v>
      </c>
      <c r="H21" s="28">
        <v>-1.0088518900000001</v>
      </c>
      <c r="I21" s="28">
        <v>1.1044034199999997</v>
      </c>
      <c r="J21" s="29">
        <f t="shared" si="1"/>
        <v>0.77845166771232077</v>
      </c>
      <c r="K21" s="29">
        <f t="shared" si="2"/>
        <v>0.74873403725331633</v>
      </c>
      <c r="L21" s="30">
        <f t="shared" si="3"/>
        <v>0.78126631779770894</v>
      </c>
      <c r="M21" s="4"/>
      <c r="N21" t="s">
        <v>252</v>
      </c>
      <c r="O21" s="5">
        <v>0</v>
      </c>
      <c r="P21" s="71">
        <v>0</v>
      </c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49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1174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131.39445799999999</v>
      </c>
      <c r="E6" s="14">
        <v>234.31682999999995</v>
      </c>
      <c r="F6" s="14">
        <v>184.64836126802197</v>
      </c>
      <c r="G6" s="14">
        <v>157.27664333802198</v>
      </c>
      <c r="H6" s="14">
        <v>14.053760669999999</v>
      </c>
      <c r="I6" s="14">
        <v>13.31795726</v>
      </c>
      <c r="J6" s="15">
        <v>0.6712136014217247</v>
      </c>
      <c r="K6" s="15">
        <v>0.73119119957376522</v>
      </c>
      <c r="L6" s="16">
        <v>0.78802859046881957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127.17002699999999</v>
      </c>
      <c r="E7" s="38">
        <f ca="1">SUM(E8:OFFSET(E6,MATCH("PROYECTOS",$A$8:$A$50,0),0))</f>
        <v>167.99418800000001</v>
      </c>
      <c r="F7" s="38">
        <f ca="1">SUM(F8:OFFSET(F6,MATCH("PROYECTOS",$A$8:$A$50,0),0))</f>
        <v>134.77158596108612</v>
      </c>
      <c r="G7" s="38">
        <f ca="1">SUM(G8:OFFSET(G6,MATCH("PROYECTOS",$A$8:$A$50,0),0))</f>
        <v>117.40798661108612</v>
      </c>
      <c r="H7" s="38">
        <f ca="1">SUM(H8:OFFSET(H6,MATCH("PROYECTOS",$A$8:$A$50,0),0))</f>
        <v>11.045689829999997</v>
      </c>
      <c r="I7" s="38">
        <f ca="1">SUM(I8:OFFSET(I6,MATCH("PROYECTOS",$A$8:$A$50,0),0))</f>
        <v>6.3179095200000006</v>
      </c>
      <c r="J7" s="39">
        <f ca="1">IFERROR(G7/E7,0)</f>
        <v>0.69888124112416383</v>
      </c>
      <c r="K7" s="39">
        <f ca="1">IFERROR(SUM(G7,H7)/E7,0)</f>
        <v>0.76463166952588923</v>
      </c>
      <c r="L7" s="40">
        <f ca="1">IFERROR(SUM(G7,H7,I7)/E7,0)</f>
        <v>0.80223957486604303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79.216490999999991</v>
      </c>
      <c r="E8" s="21">
        <v>79.696772999999993</v>
      </c>
      <c r="F8" s="21">
        <f t="shared" ref="F8:F9" si="0">SUM(G8,H8,I8)</f>
        <v>73.035908185047973</v>
      </c>
      <c r="G8" s="21">
        <v>71.403719295047978</v>
      </c>
      <c r="H8" s="21">
        <v>2.5575261500000002</v>
      </c>
      <c r="I8" s="21">
        <v>-0.92533726000000016</v>
      </c>
      <c r="J8" s="22">
        <f t="shared" ref="J8:J10" si="1">IFERROR(G8/E8,0)</f>
        <v>0.89594241532273811</v>
      </c>
      <c r="K8" s="22">
        <f t="shared" ref="K8:K10" si="2">IFERROR(SUM(G8,H8)/E8,0)</f>
        <v>0.92803312682494665</v>
      </c>
      <c r="L8" s="23">
        <f t="shared" ref="L8:L10" si="3">IFERROR(SUM(G8,H8,I8)/E8,0)</f>
        <v>0.9164224025111779</v>
      </c>
      <c r="M8" s="4"/>
    </row>
    <row r="9" spans="1:13" ht="25.5" x14ac:dyDescent="0.25">
      <c r="A9" s="17"/>
      <c r="B9" s="19">
        <v>3000568</v>
      </c>
      <c r="C9" s="19" t="s">
        <v>1176</v>
      </c>
      <c r="D9" s="20">
        <v>47.953536</v>
      </c>
      <c r="E9" s="21">
        <v>88.297415000000029</v>
      </c>
      <c r="F9" s="21">
        <f t="shared" si="0"/>
        <v>61.735677776038138</v>
      </c>
      <c r="G9" s="21">
        <v>46.004267316038138</v>
      </c>
      <c r="H9" s="21">
        <v>8.4881636799999978</v>
      </c>
      <c r="I9" s="21">
        <v>7.2432467800000007</v>
      </c>
      <c r="J9" s="22">
        <f t="shared" si="1"/>
        <v>0.52101488266715534</v>
      </c>
      <c r="K9" s="22">
        <f t="shared" si="2"/>
        <v>0.61714639093384693</v>
      </c>
      <c r="L9" s="23">
        <f t="shared" si="3"/>
        <v>0.69917876730636019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4.2244309999999956</v>
      </c>
      <c r="E10" s="45">
        <f t="shared" ref="E10:I10" ca="1" si="4">OFFSET(E10,-MATCH("PROYECTOS",$A$8:$A$50,0)-1,0)-(OFFSET(E10,-MATCH("PROYECTOS",$A$8:$A$50,0),0))</f>
        <v>66.322641999999945</v>
      </c>
      <c r="F10" s="45">
        <f t="shared" ca="1" si="4"/>
        <v>49.876775306935855</v>
      </c>
      <c r="G10" s="45">
        <f t="shared" ca="1" si="4"/>
        <v>39.868656726935868</v>
      </c>
      <c r="H10" s="45">
        <f t="shared" ca="1" si="4"/>
        <v>3.008070840000002</v>
      </c>
      <c r="I10" s="45">
        <f t="shared" ca="1" si="4"/>
        <v>7.0000477399999994</v>
      </c>
      <c r="J10" s="46">
        <f t="shared" ca="1" si="1"/>
        <v>0.60113191399908195</v>
      </c>
      <c r="K10" s="46">
        <f t="shared" ca="1" si="2"/>
        <v>0.64648702575714501</v>
      </c>
      <c r="L10" s="47">
        <f t="shared" ca="1" si="3"/>
        <v>0.75203239501429864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1185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workbookViewId="0">
      <selection activeCell="A42" sqref="A42:D4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.710937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49" t="s">
        <v>358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361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508.64130799999992</v>
      </c>
      <c r="E6" s="14">
        <v>608.06776499999989</v>
      </c>
      <c r="F6" s="14">
        <v>501.61592542783274</v>
      </c>
      <c r="G6" s="14">
        <v>405.82599583783281</v>
      </c>
      <c r="H6" s="14">
        <v>48.344240389999996</v>
      </c>
      <c r="I6" s="14">
        <v>47.445689200000011</v>
      </c>
      <c r="J6" s="15">
        <v>0.6674025810886931</v>
      </c>
      <c r="K6" s="15">
        <v>0.74690727311919403</v>
      </c>
      <c r="L6" s="16">
        <v>0.82493424960264561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504.48946600000011</v>
      </c>
      <c r="E7" s="38">
        <f ca="1">SUM(E8:OFFSET(E6,MATCH("PROYECTOS",$A$8:$A$50,0),0))</f>
        <v>606.82462899999996</v>
      </c>
      <c r="F7" s="38">
        <f ca="1">SUM(F8:OFFSET(F6,MATCH("PROYECTOS",$A$8:$A$50,0),0))</f>
        <v>500.95336092436872</v>
      </c>
      <c r="G7" s="38">
        <f ca="1">SUM(G8:OFFSET(G6,MATCH("PROYECTOS",$A$8:$A$50,0),0))</f>
        <v>405.44822314436874</v>
      </c>
      <c r="H7" s="38">
        <f ca="1">SUM(H8:OFFSET(H6,MATCH("PROYECTOS",$A$8:$A$50,0),0))</f>
        <v>48.074155389999987</v>
      </c>
      <c r="I7" s="38">
        <f ca="1">SUM(I8:OFFSET(I6,MATCH("PROYECTOS",$A$8:$A$50,0),0))</f>
        <v>47.430982389999997</v>
      </c>
      <c r="J7" s="39">
        <f ca="1">IFERROR(G7/E7,0)</f>
        <v>0.66814727644215111</v>
      </c>
      <c r="K7" s="39">
        <f ca="1">IFERROR(SUM(G7,H7)/E7,0)</f>
        <v>0.74736976197182126</v>
      </c>
      <c r="L7" s="40">
        <f ca="1">IFERROR(SUM(G7,H7,I7)/E7,0)</f>
        <v>0.82553234820066734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19.846154999999996</v>
      </c>
      <c r="E8" s="21">
        <v>27.027359000000008</v>
      </c>
      <c r="F8" s="21">
        <f t="shared" ref="F8:F32" si="0">SUM(G8,H8,I8)</f>
        <v>21.731204068599556</v>
      </c>
      <c r="G8" s="21">
        <v>17.186409508599557</v>
      </c>
      <c r="H8" s="21">
        <v>2.3154573699999998</v>
      </c>
      <c r="I8" s="21">
        <v>2.2293371899999994</v>
      </c>
      <c r="J8" s="22">
        <f t="shared" ref="J8:J33" si="1">IFERROR(G8/E8,0)</f>
        <v>0.63588934118940554</v>
      </c>
      <c r="K8" s="22">
        <f t="shared" ref="K8:K33" si="2">IFERROR(SUM(G8,H8)/E8,0)</f>
        <v>0.72156021158410455</v>
      </c>
      <c r="L8" s="23">
        <f t="shared" ref="L8:L33" si="3">IFERROR(SUM(G8,H8,I8)/E8,0)</f>
        <v>0.80404467445744698</v>
      </c>
      <c r="M8" s="4"/>
    </row>
    <row r="9" spans="1:13" ht="25.5" x14ac:dyDescent="0.25">
      <c r="A9" s="17"/>
      <c r="B9" s="19">
        <v>3000612</v>
      </c>
      <c r="C9" s="19" t="s">
        <v>363</v>
      </c>
      <c r="D9" s="20">
        <v>60.636023999999985</v>
      </c>
      <c r="E9" s="21">
        <v>75.762634999999975</v>
      </c>
      <c r="F9" s="21">
        <f t="shared" si="0"/>
        <v>64.023354241405698</v>
      </c>
      <c r="G9" s="21">
        <v>51.923588341405704</v>
      </c>
      <c r="H9" s="21">
        <v>6.1389572599999971</v>
      </c>
      <c r="I9" s="21">
        <v>5.9608086400000007</v>
      </c>
      <c r="J9" s="22">
        <f t="shared" si="1"/>
        <v>0.68534559735687284</v>
      </c>
      <c r="K9" s="22">
        <f t="shared" si="2"/>
        <v>0.76637442192191074</v>
      </c>
      <c r="L9" s="23">
        <f t="shared" si="3"/>
        <v>0.8450518417344608</v>
      </c>
      <c r="M9" s="4"/>
    </row>
    <row r="10" spans="1:13" ht="51" x14ac:dyDescent="0.25">
      <c r="A10" s="17"/>
      <c r="B10" s="19">
        <v>3000613</v>
      </c>
      <c r="C10" s="19" t="s">
        <v>364</v>
      </c>
      <c r="D10" s="20">
        <v>19.672127000000003</v>
      </c>
      <c r="E10" s="21">
        <v>23.218907000000002</v>
      </c>
      <c r="F10" s="21">
        <f t="shared" si="0"/>
        <v>20.94003364887169</v>
      </c>
      <c r="G10" s="21">
        <v>17.628865878871693</v>
      </c>
      <c r="H10" s="21">
        <v>1.8360044299999987</v>
      </c>
      <c r="I10" s="21">
        <v>1.4751633399999995</v>
      </c>
      <c r="J10" s="22">
        <f t="shared" si="1"/>
        <v>0.75924615568130283</v>
      </c>
      <c r="K10" s="22">
        <f t="shared" si="2"/>
        <v>0.83831983602293125</v>
      </c>
      <c r="L10" s="23">
        <f t="shared" si="3"/>
        <v>0.90185268621264936</v>
      </c>
      <c r="M10" s="4"/>
    </row>
    <row r="11" spans="1:13" ht="25.5" x14ac:dyDescent="0.25">
      <c r="A11" s="17"/>
      <c r="B11" s="19">
        <v>3000614</v>
      </c>
      <c r="C11" s="19" t="s">
        <v>365</v>
      </c>
      <c r="D11" s="20">
        <v>74.926122000000035</v>
      </c>
      <c r="E11" s="21">
        <v>69.142621999999974</v>
      </c>
      <c r="F11" s="21">
        <f t="shared" si="0"/>
        <v>45.408369847983558</v>
      </c>
      <c r="G11" s="21">
        <v>34.75494227798356</v>
      </c>
      <c r="H11" s="21">
        <v>3.9445830000000002</v>
      </c>
      <c r="I11" s="21">
        <v>6.7088445699999992</v>
      </c>
      <c r="J11" s="22">
        <f t="shared" si="1"/>
        <v>0.50265583330038555</v>
      </c>
      <c r="K11" s="22">
        <f t="shared" si="2"/>
        <v>0.55970578144958949</v>
      </c>
      <c r="L11" s="23">
        <f t="shared" si="3"/>
        <v>0.65673485520962127</v>
      </c>
      <c r="M11" s="4"/>
    </row>
    <row r="12" spans="1:13" ht="25.5" x14ac:dyDescent="0.25">
      <c r="A12" s="17"/>
      <c r="B12" s="19">
        <v>3000615</v>
      </c>
      <c r="C12" s="19" t="s">
        <v>366</v>
      </c>
      <c r="D12" s="20">
        <v>0.42584</v>
      </c>
      <c r="E12" s="21">
        <v>0.43071199999999998</v>
      </c>
      <c r="F12" s="21">
        <f t="shared" si="0"/>
        <v>0.36969499171025694</v>
      </c>
      <c r="G12" s="21">
        <v>0.30810342171025695</v>
      </c>
      <c r="H12" s="21">
        <v>3.8651819999999996E-2</v>
      </c>
      <c r="I12" s="21">
        <v>2.2939749999999998E-2</v>
      </c>
      <c r="J12" s="22">
        <f t="shared" si="1"/>
        <v>0.71533512349378925</v>
      </c>
      <c r="K12" s="22">
        <f t="shared" si="2"/>
        <v>0.80507448529471426</v>
      </c>
      <c r="L12" s="23">
        <f t="shared" si="3"/>
        <v>0.85833455234647971</v>
      </c>
      <c r="M12" s="4"/>
    </row>
    <row r="13" spans="1:13" ht="38.25" x14ac:dyDescent="0.25">
      <c r="A13" s="17"/>
      <c r="B13" s="19">
        <v>3000616</v>
      </c>
      <c r="C13" s="19" t="s">
        <v>367</v>
      </c>
      <c r="D13" s="20">
        <v>11.781980000000001</v>
      </c>
      <c r="E13" s="21">
        <v>13.802404000000001</v>
      </c>
      <c r="F13" s="21">
        <f t="shared" si="0"/>
        <v>12.355707499922886</v>
      </c>
      <c r="G13" s="21">
        <v>10.064099029922886</v>
      </c>
      <c r="H13" s="21">
        <v>1.3123727100000002</v>
      </c>
      <c r="I13" s="21">
        <v>0.97923576000000001</v>
      </c>
      <c r="J13" s="22">
        <f t="shared" si="1"/>
        <v>0.72915551739558448</v>
      </c>
      <c r="K13" s="22">
        <f t="shared" si="2"/>
        <v>0.82423842541653503</v>
      </c>
      <c r="L13" s="23">
        <f t="shared" si="3"/>
        <v>0.89518517932983888</v>
      </c>
      <c r="M13" s="4"/>
    </row>
    <row r="14" spans="1:13" ht="25.5" x14ac:dyDescent="0.25">
      <c r="A14" s="17"/>
      <c r="B14" s="19">
        <v>3000669</v>
      </c>
      <c r="C14" s="19" t="s">
        <v>368</v>
      </c>
      <c r="D14" s="20">
        <v>0.08</v>
      </c>
      <c r="E14" s="21">
        <v>5.7000000000000002E-2</v>
      </c>
      <c r="F14" s="21">
        <f t="shared" si="0"/>
        <v>2.5439199935552478E-2</v>
      </c>
      <c r="G14" s="21">
        <v>1.5799999935552478E-2</v>
      </c>
      <c r="H14" s="21">
        <v>3.8999999999999998E-3</v>
      </c>
      <c r="I14" s="21">
        <v>5.7391999999999999E-3</v>
      </c>
      <c r="J14" s="22">
        <f t="shared" si="1"/>
        <v>0.27719298132548204</v>
      </c>
      <c r="K14" s="22">
        <f t="shared" si="2"/>
        <v>0.34561403395706103</v>
      </c>
      <c r="L14" s="23">
        <f t="shared" si="3"/>
        <v>0.44630175325530663</v>
      </c>
      <c r="M14" s="4"/>
    </row>
    <row r="15" spans="1:13" ht="51" x14ac:dyDescent="0.25">
      <c r="A15" s="17"/>
      <c r="B15" s="19">
        <v>3000672</v>
      </c>
      <c r="C15" s="19" t="s">
        <v>369</v>
      </c>
      <c r="D15" s="20">
        <v>23.30600200000001</v>
      </c>
      <c r="E15" s="21">
        <v>34.686270000000015</v>
      </c>
      <c r="F15" s="21">
        <f t="shared" si="0"/>
        <v>28.246122796203192</v>
      </c>
      <c r="G15" s="21">
        <v>18.354910966203192</v>
      </c>
      <c r="H15" s="21">
        <v>5.5405662400000013</v>
      </c>
      <c r="I15" s="21">
        <v>4.3506455900000001</v>
      </c>
      <c r="J15" s="22">
        <f t="shared" si="1"/>
        <v>0.52916935047219504</v>
      </c>
      <c r="K15" s="22">
        <f t="shared" si="2"/>
        <v>0.68890305029059573</v>
      </c>
      <c r="L15" s="23">
        <f t="shared" si="3"/>
        <v>0.81433151492516143</v>
      </c>
      <c r="M15" s="4"/>
    </row>
    <row r="16" spans="1:13" ht="51" x14ac:dyDescent="0.25">
      <c r="A16" s="17"/>
      <c r="B16" s="19">
        <v>3000673</v>
      </c>
      <c r="C16" s="19" t="s">
        <v>370</v>
      </c>
      <c r="D16" s="20">
        <v>2.023752</v>
      </c>
      <c r="E16" s="21">
        <v>3.260408</v>
      </c>
      <c r="F16" s="21">
        <f t="shared" si="0"/>
        <v>1.9959906808424779</v>
      </c>
      <c r="G16" s="21">
        <v>1.3791727408424777</v>
      </c>
      <c r="H16" s="21">
        <v>0.33572996999999993</v>
      </c>
      <c r="I16" s="21">
        <v>0.28108797000000008</v>
      </c>
      <c r="J16" s="22">
        <f t="shared" si="1"/>
        <v>0.42300618230677806</v>
      </c>
      <c r="K16" s="22">
        <f t="shared" si="2"/>
        <v>0.52597794841703172</v>
      </c>
      <c r="L16" s="23">
        <f t="shared" si="3"/>
        <v>0.6121904623109985</v>
      </c>
      <c r="M16" s="4"/>
    </row>
    <row r="17" spans="1:13" ht="51" x14ac:dyDescent="0.25">
      <c r="A17" s="17"/>
      <c r="B17" s="19">
        <v>3000691</v>
      </c>
      <c r="C17" s="19" t="s">
        <v>371</v>
      </c>
      <c r="D17" s="20">
        <v>10.806580000000006</v>
      </c>
      <c r="E17" s="21">
        <v>16.418897999999995</v>
      </c>
      <c r="F17" s="21">
        <f t="shared" si="0"/>
        <v>14.152756784361264</v>
      </c>
      <c r="G17" s="21">
        <v>11.913547764361264</v>
      </c>
      <c r="H17" s="21">
        <v>0.85627304999999998</v>
      </c>
      <c r="I17" s="21">
        <v>1.3829359700000003</v>
      </c>
      <c r="J17" s="22">
        <f t="shared" si="1"/>
        <v>0.72559971834658255</v>
      </c>
      <c r="K17" s="22">
        <f t="shared" si="2"/>
        <v>0.77775139442131058</v>
      </c>
      <c r="L17" s="23">
        <f t="shared" si="3"/>
        <v>0.86197970073029673</v>
      </c>
      <c r="M17" s="4"/>
    </row>
    <row r="18" spans="1:13" ht="38.25" x14ac:dyDescent="0.25">
      <c r="A18" s="17"/>
      <c r="B18" s="19">
        <v>3043952</v>
      </c>
      <c r="C18" s="19" t="s">
        <v>372</v>
      </c>
      <c r="D18" s="20">
        <v>14.265980000000001</v>
      </c>
      <c r="E18" s="21">
        <v>15.761707999999999</v>
      </c>
      <c r="F18" s="21">
        <f t="shared" si="0"/>
        <v>14.16156440235093</v>
      </c>
      <c r="G18" s="21">
        <v>12.072123392350932</v>
      </c>
      <c r="H18" s="21">
        <v>1.0991671199999995</v>
      </c>
      <c r="I18" s="21">
        <v>0.99027388999999966</v>
      </c>
      <c r="J18" s="22">
        <f t="shared" si="1"/>
        <v>0.76591467069120511</v>
      </c>
      <c r="K18" s="22">
        <f t="shared" si="2"/>
        <v>0.83565121954745836</v>
      </c>
      <c r="L18" s="23">
        <f t="shared" si="3"/>
        <v>0.89847904823201463</v>
      </c>
      <c r="M18" s="4"/>
    </row>
    <row r="19" spans="1:13" ht="51" x14ac:dyDescent="0.25">
      <c r="A19" s="17"/>
      <c r="B19" s="19">
        <v>3043953</v>
      </c>
      <c r="C19" s="19" t="s">
        <v>373</v>
      </c>
      <c r="D19" s="20">
        <v>5.671269999999998</v>
      </c>
      <c r="E19" s="21">
        <v>6.1846589999999972</v>
      </c>
      <c r="F19" s="21">
        <f t="shared" si="0"/>
        <v>5.6675057627010279</v>
      </c>
      <c r="G19" s="21">
        <v>4.2208966427010282</v>
      </c>
      <c r="H19" s="21">
        <v>0.57041966</v>
      </c>
      <c r="I19" s="21">
        <v>0.87618945999999998</v>
      </c>
      <c r="J19" s="22">
        <f t="shared" si="1"/>
        <v>0.68247847499773717</v>
      </c>
      <c r="K19" s="22">
        <f t="shared" si="2"/>
        <v>0.77470985913710522</v>
      </c>
      <c r="L19" s="23">
        <f t="shared" si="3"/>
        <v>0.91638128516075512</v>
      </c>
      <c r="M19" s="4"/>
    </row>
    <row r="20" spans="1:13" ht="38.25" x14ac:dyDescent="0.25">
      <c r="A20" s="17"/>
      <c r="B20" s="19">
        <v>3043954</v>
      </c>
      <c r="C20" s="19" t="s">
        <v>374</v>
      </c>
      <c r="D20" s="20">
        <v>7.3422770000000002</v>
      </c>
      <c r="E20" s="21">
        <v>8.1244589999999981</v>
      </c>
      <c r="F20" s="21">
        <f t="shared" si="0"/>
        <v>7.3115075649764956</v>
      </c>
      <c r="G20" s="21">
        <v>5.8808740349764959</v>
      </c>
      <c r="H20" s="21">
        <v>0.6587877099999998</v>
      </c>
      <c r="I20" s="21">
        <v>0.77184582000000002</v>
      </c>
      <c r="J20" s="22">
        <f t="shared" si="1"/>
        <v>0.72384807837377196</v>
      </c>
      <c r="K20" s="22">
        <f t="shared" si="2"/>
        <v>0.80493504182573838</v>
      </c>
      <c r="L20" s="23">
        <f t="shared" si="3"/>
        <v>0.89993777616164927</v>
      </c>
      <c r="M20" s="4"/>
    </row>
    <row r="21" spans="1:13" ht="38.25" x14ac:dyDescent="0.25">
      <c r="A21" s="17"/>
      <c r="B21" s="19">
        <v>3043955</v>
      </c>
      <c r="C21" s="19" t="s">
        <v>375</v>
      </c>
      <c r="D21" s="20">
        <v>0.642231</v>
      </c>
      <c r="E21" s="21">
        <v>0.89070499999999997</v>
      </c>
      <c r="F21" s="21">
        <f t="shared" si="0"/>
        <v>0.7559403899499304</v>
      </c>
      <c r="G21" s="21">
        <v>0.6503479299499304</v>
      </c>
      <c r="H21" s="21">
        <v>6.3174729999999998E-2</v>
      </c>
      <c r="I21" s="21">
        <v>4.2417730000000001E-2</v>
      </c>
      <c r="J21" s="22">
        <f t="shared" si="1"/>
        <v>0.73014963422225143</v>
      </c>
      <c r="K21" s="22">
        <f t="shared" si="2"/>
        <v>0.80107629344163378</v>
      </c>
      <c r="L21" s="23">
        <f t="shared" si="3"/>
        <v>0.84869894067051432</v>
      </c>
      <c r="M21" s="4"/>
    </row>
    <row r="22" spans="1:13" ht="25.5" x14ac:dyDescent="0.25">
      <c r="A22" s="17"/>
      <c r="B22" s="19">
        <v>3043956</v>
      </c>
      <c r="C22" s="19" t="s">
        <v>376</v>
      </c>
      <c r="D22" s="20">
        <v>0.76469300000000007</v>
      </c>
      <c r="E22" s="21">
        <v>0.90624899999999997</v>
      </c>
      <c r="F22" s="21">
        <f t="shared" si="0"/>
        <v>0.73259230145047405</v>
      </c>
      <c r="G22" s="21">
        <v>0.56480166145047406</v>
      </c>
      <c r="H22" s="21">
        <v>9.9502459999999987E-2</v>
      </c>
      <c r="I22" s="21">
        <v>6.8288180000000004E-2</v>
      </c>
      <c r="J22" s="22">
        <f t="shared" si="1"/>
        <v>0.62323010723374495</v>
      </c>
      <c r="K22" s="22">
        <f t="shared" si="2"/>
        <v>0.73302604631891899</v>
      </c>
      <c r="L22" s="23">
        <f t="shared" si="3"/>
        <v>0.80837860394932748</v>
      </c>
      <c r="M22" s="4"/>
    </row>
    <row r="23" spans="1:13" ht="51" x14ac:dyDescent="0.25">
      <c r="A23" s="17"/>
      <c r="B23" s="19">
        <v>3043958</v>
      </c>
      <c r="C23" s="19" t="s">
        <v>377</v>
      </c>
      <c r="D23" s="20">
        <v>12.939043999999999</v>
      </c>
      <c r="E23" s="21">
        <v>13.337782999999996</v>
      </c>
      <c r="F23" s="21">
        <f t="shared" si="0"/>
        <v>8.9112402000300435</v>
      </c>
      <c r="G23" s="21">
        <v>7.0309783200300444</v>
      </c>
      <c r="H23" s="21">
        <v>0.55389960999999988</v>
      </c>
      <c r="I23" s="21">
        <v>1.3263622699999997</v>
      </c>
      <c r="J23" s="22">
        <f t="shared" si="1"/>
        <v>0.52714745171892863</v>
      </c>
      <c r="K23" s="22">
        <f t="shared" si="2"/>
        <v>0.56867606333301768</v>
      </c>
      <c r="L23" s="23">
        <f t="shared" si="3"/>
        <v>0.6681200466396886</v>
      </c>
      <c r="M23" s="4"/>
    </row>
    <row r="24" spans="1:13" ht="38.25" x14ac:dyDescent="0.25">
      <c r="A24" s="17"/>
      <c r="B24" s="19">
        <v>3043959</v>
      </c>
      <c r="C24" s="19" t="s">
        <v>378</v>
      </c>
      <c r="D24" s="20">
        <v>37.323976999999999</v>
      </c>
      <c r="E24" s="21">
        <v>41.160645999999971</v>
      </c>
      <c r="F24" s="21">
        <f t="shared" si="0"/>
        <v>33.240833444095983</v>
      </c>
      <c r="G24" s="21">
        <v>25.65637671409598</v>
      </c>
      <c r="H24" s="21">
        <v>3.094407840000001</v>
      </c>
      <c r="I24" s="21">
        <v>4.4900488899999997</v>
      </c>
      <c r="J24" s="22">
        <f t="shared" si="1"/>
        <v>0.62332298463187386</v>
      </c>
      <c r="K24" s="22">
        <f t="shared" si="2"/>
        <v>0.69850178138836794</v>
      </c>
      <c r="L24" s="23">
        <f t="shared" si="3"/>
        <v>0.80758774884378648</v>
      </c>
      <c r="M24" s="4"/>
    </row>
    <row r="25" spans="1:13" ht="38.25" x14ac:dyDescent="0.25">
      <c r="A25" s="17"/>
      <c r="B25" s="19">
        <v>3043960</v>
      </c>
      <c r="C25" s="19" t="s">
        <v>379</v>
      </c>
      <c r="D25" s="20">
        <v>7.9943360000000023</v>
      </c>
      <c r="E25" s="21">
        <v>8.3184459999999962</v>
      </c>
      <c r="F25" s="21">
        <f t="shared" si="0"/>
        <v>6.5282575606778854</v>
      </c>
      <c r="G25" s="21">
        <v>5.1242647006778856</v>
      </c>
      <c r="H25" s="21">
        <v>0.79896545000000008</v>
      </c>
      <c r="I25" s="21">
        <v>0.60502741000000015</v>
      </c>
      <c r="J25" s="22">
        <f t="shared" si="1"/>
        <v>0.61601225765940992</v>
      </c>
      <c r="K25" s="22">
        <f t="shared" si="2"/>
        <v>0.71205969849150774</v>
      </c>
      <c r="L25" s="23">
        <f t="shared" si="3"/>
        <v>0.78479292414447221</v>
      </c>
      <c r="M25" s="4"/>
    </row>
    <row r="26" spans="1:13" ht="25.5" x14ac:dyDescent="0.25">
      <c r="A26" s="17"/>
      <c r="B26" s="19">
        <v>3043961</v>
      </c>
      <c r="C26" s="19" t="s">
        <v>380</v>
      </c>
      <c r="D26" s="20">
        <v>29.001205000000013</v>
      </c>
      <c r="E26" s="21">
        <v>30.537352000000023</v>
      </c>
      <c r="F26" s="21">
        <f t="shared" si="0"/>
        <v>27.051611014479786</v>
      </c>
      <c r="G26" s="21">
        <v>23.577926424479784</v>
      </c>
      <c r="H26" s="21">
        <v>1.6319476599999998</v>
      </c>
      <c r="I26" s="21">
        <v>1.8417369299999995</v>
      </c>
      <c r="J26" s="22">
        <f t="shared" si="1"/>
        <v>0.77210120983901176</v>
      </c>
      <c r="K26" s="22">
        <f t="shared" si="2"/>
        <v>0.8255422436260933</v>
      </c>
      <c r="L26" s="23">
        <f t="shared" si="3"/>
        <v>0.88585320084333985</v>
      </c>
      <c r="M26" s="4"/>
    </row>
    <row r="27" spans="1:13" ht="38.25" x14ac:dyDescent="0.25">
      <c r="A27" s="17"/>
      <c r="B27" s="19">
        <v>3043968</v>
      </c>
      <c r="C27" s="19" t="s">
        <v>381</v>
      </c>
      <c r="D27" s="20">
        <v>19.861280000000008</v>
      </c>
      <c r="E27" s="21">
        <v>31.285430999999999</v>
      </c>
      <c r="F27" s="21">
        <f t="shared" si="0"/>
        <v>25.520743039301781</v>
      </c>
      <c r="G27" s="21">
        <v>19.043852899301783</v>
      </c>
      <c r="H27" s="21">
        <v>3.8163827699999997</v>
      </c>
      <c r="I27" s="21">
        <v>2.6605073699999982</v>
      </c>
      <c r="J27" s="22">
        <f t="shared" si="1"/>
        <v>0.60871313869071464</v>
      </c>
      <c r="K27" s="22">
        <f t="shared" si="2"/>
        <v>0.73069908064561373</v>
      </c>
      <c r="L27" s="23">
        <f t="shared" si="3"/>
        <v>0.81573889901985952</v>
      </c>
      <c r="M27" s="4"/>
    </row>
    <row r="28" spans="1:13" ht="38.25" x14ac:dyDescent="0.25">
      <c r="A28" s="17"/>
      <c r="B28" s="19">
        <v>3043969</v>
      </c>
      <c r="C28" s="19" t="s">
        <v>382</v>
      </c>
      <c r="D28" s="20">
        <v>87.953305000000015</v>
      </c>
      <c r="E28" s="21">
        <v>119.21030299999998</v>
      </c>
      <c r="F28" s="21">
        <f t="shared" si="0"/>
        <v>103.46248635910769</v>
      </c>
      <c r="G28" s="21">
        <v>87.178499889107684</v>
      </c>
      <c r="H28" s="21">
        <v>9.9248191400000003</v>
      </c>
      <c r="I28" s="21">
        <v>6.3591673299999991</v>
      </c>
      <c r="J28" s="22">
        <f t="shared" si="1"/>
        <v>0.7313000445029294</v>
      </c>
      <c r="K28" s="22">
        <f t="shared" si="2"/>
        <v>0.81455475395534982</v>
      </c>
      <c r="L28" s="23">
        <f t="shared" si="3"/>
        <v>0.86789886239201741</v>
      </c>
      <c r="M28" s="4"/>
    </row>
    <row r="29" spans="1:13" ht="38.25" x14ac:dyDescent="0.25">
      <c r="A29" s="17"/>
      <c r="B29" s="19">
        <v>3043970</v>
      </c>
      <c r="C29" s="19" t="s">
        <v>383</v>
      </c>
      <c r="D29" s="20">
        <v>10.474660000000002</v>
      </c>
      <c r="E29" s="21">
        <v>12.919845999999998</v>
      </c>
      <c r="F29" s="21">
        <f t="shared" si="0"/>
        <v>10.538652507092049</v>
      </c>
      <c r="G29" s="21">
        <v>8.549323737092049</v>
      </c>
      <c r="H29" s="21">
        <v>1.1101458</v>
      </c>
      <c r="I29" s="21">
        <v>0.8791829699999999</v>
      </c>
      <c r="J29" s="22">
        <f t="shared" si="1"/>
        <v>0.66172025092962028</v>
      </c>
      <c r="K29" s="22">
        <f t="shared" si="2"/>
        <v>0.74764587264368709</v>
      </c>
      <c r="L29" s="23">
        <f t="shared" si="3"/>
        <v>0.81569490124665966</v>
      </c>
      <c r="M29" s="4"/>
    </row>
    <row r="30" spans="1:13" ht="51" x14ac:dyDescent="0.25">
      <c r="A30" s="17"/>
      <c r="B30" s="19">
        <v>3043971</v>
      </c>
      <c r="C30" s="19" t="s">
        <v>384</v>
      </c>
      <c r="D30" s="20">
        <v>7.6804440000000023</v>
      </c>
      <c r="E30" s="21">
        <v>9.3934690000000067</v>
      </c>
      <c r="F30" s="21">
        <f t="shared" si="0"/>
        <v>7.8385275258691367</v>
      </c>
      <c r="G30" s="21">
        <v>6.4525366358691372</v>
      </c>
      <c r="H30" s="21">
        <v>0.71882619000000014</v>
      </c>
      <c r="I30" s="21">
        <v>0.66716469999999961</v>
      </c>
      <c r="J30" s="22">
        <f t="shared" si="1"/>
        <v>0.68691732903670977</v>
      </c>
      <c r="K30" s="22">
        <f t="shared" si="2"/>
        <v>0.76344136823884035</v>
      </c>
      <c r="L30" s="23">
        <f t="shared" si="3"/>
        <v>0.8344656831112266</v>
      </c>
      <c r="M30" s="4"/>
    </row>
    <row r="31" spans="1:13" ht="51" x14ac:dyDescent="0.25">
      <c r="A31" s="17"/>
      <c r="B31" s="19">
        <v>3043972</v>
      </c>
      <c r="C31" s="19" t="s">
        <v>385</v>
      </c>
      <c r="D31" s="20">
        <v>12.518918999999999</v>
      </c>
      <c r="E31" s="21">
        <v>17.321669</v>
      </c>
      <c r="F31" s="21">
        <f t="shared" si="0"/>
        <v>14.119652317638815</v>
      </c>
      <c r="G31" s="21">
        <v>11.436679507638814</v>
      </c>
      <c r="H31" s="21">
        <v>1.08516904</v>
      </c>
      <c r="I31" s="21">
        <v>1.5978037700000003</v>
      </c>
      <c r="J31" s="22">
        <f t="shared" si="1"/>
        <v>0.66025274513898258</v>
      </c>
      <c r="K31" s="22">
        <f t="shared" si="2"/>
        <v>0.72290080982605165</v>
      </c>
      <c r="L31" s="23">
        <f t="shared" si="3"/>
        <v>0.81514387081515149</v>
      </c>
      <c r="M31" s="4"/>
    </row>
    <row r="32" spans="1:13" ht="25.5" x14ac:dyDescent="0.25">
      <c r="A32" s="17"/>
      <c r="B32" s="19">
        <v>3043974</v>
      </c>
      <c r="C32" s="19" t="s">
        <v>386</v>
      </c>
      <c r="D32" s="20">
        <v>26.551262999999999</v>
      </c>
      <c r="E32" s="21">
        <v>27.664689000000006</v>
      </c>
      <c r="F32" s="21">
        <f t="shared" si="0"/>
        <v>25.863572774810557</v>
      </c>
      <c r="G32" s="21">
        <v>24.479300724810557</v>
      </c>
      <c r="H32" s="21">
        <v>0.5260443600000001</v>
      </c>
      <c r="I32" s="21">
        <v>0.85822768999999965</v>
      </c>
      <c r="J32" s="22">
        <f t="shared" si="1"/>
        <v>0.88485725340380839</v>
      </c>
      <c r="K32" s="22">
        <f t="shared" si="2"/>
        <v>0.90387226419970057</v>
      </c>
      <c r="L32" s="23">
        <f t="shared" si="3"/>
        <v>0.93489475969928848</v>
      </c>
      <c r="M32" s="4"/>
    </row>
    <row r="33" spans="1:13" ht="15.75" thickBot="1" x14ac:dyDescent="0.3">
      <c r="A33" s="41" t="s">
        <v>294</v>
      </c>
      <c r="B33" s="43"/>
      <c r="C33" s="43"/>
      <c r="D33" s="44">
        <f ca="1">OFFSET(D33,-MATCH("PROYECTOS",$A$8:$A$50,0)-1,0)-(OFFSET(D33,-MATCH("PROYECTOS",$A$8:$A$50,0),0))</f>
        <v>4.1518419999998173</v>
      </c>
      <c r="E33" s="45">
        <f t="shared" ref="E33:I33" ca="1" si="4">OFFSET(E33,-MATCH("PROYECTOS",$A$8:$A$50,0)-1,0)-(OFFSET(E33,-MATCH("PROYECTOS",$A$8:$A$50,0),0))</f>
        <v>1.2431359999999358</v>
      </c>
      <c r="F33" s="45">
        <f t="shared" ca="1" si="4"/>
        <v>0.66256450346401152</v>
      </c>
      <c r="G33" s="45">
        <f t="shared" ca="1" si="4"/>
        <v>0.37777269346406683</v>
      </c>
      <c r="H33" s="45">
        <f t="shared" ca="1" si="4"/>
        <v>0.27008500000000879</v>
      </c>
      <c r="I33" s="45">
        <f t="shared" ca="1" si="4"/>
        <v>1.4706810000014059E-2</v>
      </c>
      <c r="J33" s="46">
        <f t="shared" ca="1" si="1"/>
        <v>0.30388685828749734</v>
      </c>
      <c r="K33" s="46">
        <f t="shared" ca="1" si="2"/>
        <v>0.52114788202104123</v>
      </c>
      <c r="L33" s="47">
        <f t="shared" ca="1" si="3"/>
        <v>0.5329782931747804</v>
      </c>
      <c r="M33" s="4"/>
    </row>
    <row r="34" spans="1:13" ht="15.75" thickBot="1" x14ac:dyDescent="0.3"/>
    <row r="35" spans="1:13" ht="15.75" thickBot="1" x14ac:dyDescent="0.3">
      <c r="A35" s="87" t="s">
        <v>316</v>
      </c>
      <c r="B35" s="88"/>
      <c r="C35" s="88"/>
      <c r="D35" s="89"/>
    </row>
    <row r="36" spans="1:13" ht="15.75" thickBot="1" x14ac:dyDescent="0.3">
      <c r="A36" s="1" t="s">
        <v>399</v>
      </c>
    </row>
    <row r="37" spans="1:13" ht="45" customHeight="1" x14ac:dyDescent="0.25">
      <c r="A37" s="80" t="s">
        <v>318</v>
      </c>
      <c r="B37" s="81"/>
      <c r="C37" s="81"/>
      <c r="D37" s="92" t="s">
        <v>319</v>
      </c>
    </row>
    <row r="38" spans="1:13" ht="15.75" thickBot="1" x14ac:dyDescent="0.3">
      <c r="A38" s="90"/>
      <c r="B38" s="91"/>
      <c r="C38" s="91"/>
      <c r="D38" s="93"/>
    </row>
    <row r="39" spans="1:13" ht="25.5" x14ac:dyDescent="0.25">
      <c r="A39" s="17"/>
      <c r="B39" s="19">
        <v>3000614</v>
      </c>
      <c r="C39" s="19" t="s">
        <v>365</v>
      </c>
      <c r="D39" s="23">
        <v>0.65673485520962127</v>
      </c>
    </row>
    <row r="40" spans="1:13" ht="25.5" x14ac:dyDescent="0.25">
      <c r="A40" s="17"/>
      <c r="B40" s="19">
        <v>3000669</v>
      </c>
      <c r="C40" s="19" t="s">
        <v>368</v>
      </c>
      <c r="D40" s="23">
        <v>0.44630175325530663</v>
      </c>
    </row>
    <row r="41" spans="1:13" ht="51" x14ac:dyDescent="0.25">
      <c r="A41" s="17"/>
      <c r="B41" s="19">
        <v>3000673</v>
      </c>
      <c r="C41" s="19" t="s">
        <v>370</v>
      </c>
      <c r="D41" s="23">
        <v>0.6121904623109985</v>
      </c>
    </row>
    <row r="42" spans="1:13" ht="51.75" thickBot="1" x14ac:dyDescent="0.3">
      <c r="A42" s="24"/>
      <c r="B42" s="26">
        <v>3043958</v>
      </c>
      <c r="C42" s="26" t="s">
        <v>377</v>
      </c>
      <c r="D42" s="30">
        <v>0.6681200466396886</v>
      </c>
    </row>
  </sheetData>
  <mergeCells count="10">
    <mergeCell ref="A35:D35"/>
    <mergeCell ref="A37:C38"/>
    <mergeCell ref="D37:D3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72</v>
      </c>
      <c r="B1" s="49" t="s">
        <v>44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1175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131.39445799999999</v>
      </c>
      <c r="I6" s="14">
        <v>234.31682999999995</v>
      </c>
      <c r="J6" s="14">
        <v>184.64836126802197</v>
      </c>
      <c r="K6" s="14">
        <v>157.27664333802198</v>
      </c>
      <c r="L6" s="14">
        <v>14.053760669999999</v>
      </c>
      <c r="M6" s="14">
        <v>13.31795726</v>
      </c>
      <c r="N6" s="15">
        <v>0.6712136014217247</v>
      </c>
      <c r="O6" s="15">
        <v>0.73119119957376522</v>
      </c>
      <c r="P6" s="16">
        <v>0.78802859046881957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127.17002700000002</v>
      </c>
      <c r="I7" s="13">
        <f ca="1">SUM(I8:OFFSET(I6,MATCH("PROYECTOS",$A$8:$A$18,0),0))</f>
        <v>167.99418800000001</v>
      </c>
      <c r="J7" s="13">
        <f ca="1">SUM(J8:OFFSET(J6,MATCH("PROYECTOS",$A$8:$A$18,0),0))</f>
        <v>134.77158596108612</v>
      </c>
      <c r="K7" s="13">
        <f ca="1">SUM(K8:OFFSET(K6,MATCH("PROYECTOS",$A$8:$A$18,0),0))</f>
        <v>117.4079866110861</v>
      </c>
      <c r="L7" s="13">
        <f ca="1">SUM(L8:OFFSET(L6,MATCH("PROYECTOS",$A$8:$A$18,0),0))</f>
        <v>11.045689830000001</v>
      </c>
      <c r="M7" s="13">
        <f ca="1">SUM(M8:OFFSET(M6,MATCH("PROYECTOS",$A$8:$A$18,0),0))</f>
        <v>6.3179095199999997</v>
      </c>
      <c r="N7" s="39">
        <f ca="1">IFERROR(K7/I7,0)</f>
        <v>0.69888124112416372</v>
      </c>
      <c r="O7" s="39">
        <f ca="1">IFERROR(SUM(K7,L7)/I7,0)</f>
        <v>0.76463166952588912</v>
      </c>
      <c r="P7" s="40">
        <f ca="1">IFERROR(SUM(K7,L7,M7)/I7,0)</f>
        <v>0.80223957486604291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12.743838</v>
      </c>
      <c r="I8" s="21">
        <v>7.9477499999999992</v>
      </c>
      <c r="J8" s="21">
        <f t="shared" ref="J8:J17" si="0">SUM(K8,L8,M8)</f>
        <v>6.270164954818183</v>
      </c>
      <c r="K8" s="21">
        <v>5.0516970048181831</v>
      </c>
      <c r="L8" s="21">
        <v>0.55142181000000001</v>
      </c>
      <c r="M8" s="21">
        <v>0.66704613999999995</v>
      </c>
      <c r="N8" s="22">
        <f t="shared" ref="N8:N18" si="1">IFERROR(K8/I8,0)</f>
        <v>0.63561347611816976</v>
      </c>
      <c r="O8" s="22">
        <f t="shared" ref="O8:O18" si="2">IFERROR(SUM(K8,L8)/I8,0)</f>
        <v>0.7049943461757332</v>
      </c>
      <c r="P8" s="23">
        <f t="shared" ref="P8:P18" si="3">IFERROR(SUM(K8,L8,M8)/I8,0)</f>
        <v>0.78892327448877775</v>
      </c>
      <c r="Q8" s="70">
        <v>16</v>
      </c>
      <c r="R8" s="21">
        <v>16</v>
      </c>
      <c r="S8" s="23">
        <f>IFERROR(R8/Q8,0)</f>
        <v>1</v>
      </c>
    </row>
    <row r="9" spans="1:19" ht="25.5" x14ac:dyDescent="0.25">
      <c r="A9" s="17"/>
      <c r="B9" s="19">
        <v>5001253</v>
      </c>
      <c r="C9" s="19" t="s">
        <v>871</v>
      </c>
      <c r="D9" s="68">
        <v>3000001</v>
      </c>
      <c r="E9" s="19" t="s">
        <v>276</v>
      </c>
      <c r="F9" s="69">
        <v>177</v>
      </c>
      <c r="G9" s="19" t="s">
        <v>883</v>
      </c>
      <c r="H9" s="20">
        <v>55.973137999999999</v>
      </c>
      <c r="I9" s="21">
        <v>52.999311000000006</v>
      </c>
      <c r="J9" s="21">
        <f t="shared" si="0"/>
        <v>50.881784125958859</v>
      </c>
      <c r="K9" s="21">
        <v>51.567658185958862</v>
      </c>
      <c r="L9" s="21">
        <v>0.90650934000000005</v>
      </c>
      <c r="M9" s="21">
        <v>-1.5923834000000001</v>
      </c>
      <c r="N9" s="22">
        <f t="shared" si="1"/>
        <v>0.97298733158925133</v>
      </c>
      <c r="O9" s="22">
        <f t="shared" si="2"/>
        <v>0.99009150375481025</v>
      </c>
      <c r="P9" s="23">
        <f t="shared" si="3"/>
        <v>0.96004614335380423</v>
      </c>
      <c r="Q9" s="70">
        <v>35</v>
      </c>
      <c r="R9" s="21">
        <v>35</v>
      </c>
      <c r="S9" s="23">
        <f t="shared" ref="S9:S17" si="4">IFERROR(R9/Q9,0)</f>
        <v>1</v>
      </c>
    </row>
    <row r="10" spans="1:19" ht="25.5" x14ac:dyDescent="0.25">
      <c r="A10" s="17"/>
      <c r="B10" s="19">
        <v>5001254</v>
      </c>
      <c r="C10" s="19" t="s">
        <v>872</v>
      </c>
      <c r="D10" s="68">
        <v>3000001</v>
      </c>
      <c r="E10" s="19" t="s">
        <v>276</v>
      </c>
      <c r="F10" s="69">
        <v>177</v>
      </c>
      <c r="G10" s="19" t="s">
        <v>883</v>
      </c>
      <c r="H10" s="20">
        <v>10.499515000000001</v>
      </c>
      <c r="I10" s="21">
        <v>15.883959000000001</v>
      </c>
      <c r="J10" s="21">
        <f t="shared" si="0"/>
        <v>15.883959104270936</v>
      </c>
      <c r="K10" s="21">
        <v>14.784364104270935</v>
      </c>
      <c r="L10" s="21">
        <v>1.0995950000000001</v>
      </c>
      <c r="M10" s="21">
        <v>0</v>
      </c>
      <c r="N10" s="22">
        <f t="shared" si="1"/>
        <v>0.93077324766898062</v>
      </c>
      <c r="O10" s="22">
        <f t="shared" si="2"/>
        <v>1.0000000065645431</v>
      </c>
      <c r="P10" s="23">
        <f t="shared" si="3"/>
        <v>1.0000000065645431</v>
      </c>
      <c r="Q10" s="70">
        <v>18</v>
      </c>
      <c r="R10" s="21">
        <v>18</v>
      </c>
      <c r="S10" s="23">
        <f t="shared" si="4"/>
        <v>1</v>
      </c>
    </row>
    <row r="11" spans="1:19" ht="25.5" x14ac:dyDescent="0.25">
      <c r="A11" s="17"/>
      <c r="B11" s="19">
        <v>5004289</v>
      </c>
      <c r="C11" s="19" t="s">
        <v>1177</v>
      </c>
      <c r="D11" s="68">
        <v>3000568</v>
      </c>
      <c r="E11" s="19" t="s">
        <v>1176</v>
      </c>
      <c r="F11" s="69">
        <v>110</v>
      </c>
      <c r="G11" s="19" t="s">
        <v>930</v>
      </c>
      <c r="H11" s="20">
        <v>13.738949999999999</v>
      </c>
      <c r="I11" s="21">
        <v>20.649203</v>
      </c>
      <c r="J11" s="21">
        <f t="shared" si="0"/>
        <v>17.057300963571173</v>
      </c>
      <c r="K11" s="21">
        <v>14.399055373571173</v>
      </c>
      <c r="L11" s="21">
        <v>1.07116988</v>
      </c>
      <c r="M11" s="21">
        <v>1.5870757100000001</v>
      </c>
      <c r="N11" s="22">
        <f t="shared" si="1"/>
        <v>0.69731773054733259</v>
      </c>
      <c r="O11" s="22">
        <f t="shared" si="2"/>
        <v>0.74919236609622042</v>
      </c>
      <c r="P11" s="23">
        <f t="shared" si="3"/>
        <v>0.82605129910201247</v>
      </c>
      <c r="Q11" s="70">
        <v>11008</v>
      </c>
      <c r="R11" s="21">
        <v>7173</v>
      </c>
      <c r="S11" s="23">
        <f t="shared" si="4"/>
        <v>0.65161700581395354</v>
      </c>
    </row>
    <row r="12" spans="1:19" ht="25.5" x14ac:dyDescent="0.25">
      <c r="A12" s="17"/>
      <c r="B12" s="19">
        <v>5004290</v>
      </c>
      <c r="C12" s="19" t="s">
        <v>1178</v>
      </c>
      <c r="D12" s="68">
        <v>3000568</v>
      </c>
      <c r="E12" s="19" t="s">
        <v>1176</v>
      </c>
      <c r="F12" s="69">
        <v>67</v>
      </c>
      <c r="G12" s="19" t="s">
        <v>1014</v>
      </c>
      <c r="H12" s="20">
        <v>0</v>
      </c>
      <c r="I12" s="21">
        <v>9.5602929999999997</v>
      </c>
      <c r="J12" s="21">
        <f t="shared" si="0"/>
        <v>7.282162473385501</v>
      </c>
      <c r="K12" s="21">
        <v>4.130056213385501</v>
      </c>
      <c r="L12" s="21">
        <v>1.8613816400000001</v>
      </c>
      <c r="M12" s="21">
        <v>1.29072462</v>
      </c>
      <c r="N12" s="22">
        <f t="shared" si="1"/>
        <v>0.43200100806382202</v>
      </c>
      <c r="O12" s="22">
        <f t="shared" si="2"/>
        <v>0.62670023328631264</v>
      </c>
      <c r="P12" s="23">
        <f t="shared" si="3"/>
        <v>0.76170913102616222</v>
      </c>
      <c r="Q12" s="70">
        <v>219.185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5004291</v>
      </c>
      <c r="C13" s="19" t="s">
        <v>1179</v>
      </c>
      <c r="D13" s="68">
        <v>3000568</v>
      </c>
      <c r="E13" s="19" t="s">
        <v>1176</v>
      </c>
      <c r="F13" s="69">
        <v>86</v>
      </c>
      <c r="G13" s="19" t="s">
        <v>502</v>
      </c>
      <c r="H13" s="20">
        <v>1.3726</v>
      </c>
      <c r="I13" s="21">
        <v>11.575956</v>
      </c>
      <c r="J13" s="21">
        <f t="shared" si="0"/>
        <v>7.9857561446876231</v>
      </c>
      <c r="K13" s="21">
        <v>6.0981310946876226</v>
      </c>
      <c r="L13" s="21">
        <v>1.0307737700000001</v>
      </c>
      <c r="M13" s="21">
        <v>0.8568512800000001</v>
      </c>
      <c r="N13" s="22">
        <f t="shared" si="1"/>
        <v>0.52679287090307036</v>
      </c>
      <c r="O13" s="22">
        <f t="shared" si="2"/>
        <v>0.61583724615812496</v>
      </c>
      <c r="P13" s="23">
        <f t="shared" si="3"/>
        <v>0.689857161230366</v>
      </c>
      <c r="Q13" s="70">
        <v>8033.8709999999992</v>
      </c>
      <c r="R13" s="21">
        <v>967</v>
      </c>
      <c r="S13" s="23">
        <f t="shared" si="4"/>
        <v>0.12036538799291152</v>
      </c>
    </row>
    <row r="14" spans="1:19" ht="25.5" x14ac:dyDescent="0.25">
      <c r="A14" s="17"/>
      <c r="B14" s="19">
        <v>5004292</v>
      </c>
      <c r="C14" s="19" t="s">
        <v>1180</v>
      </c>
      <c r="D14" s="68">
        <v>3000568</v>
      </c>
      <c r="E14" s="19" t="s">
        <v>1176</v>
      </c>
      <c r="F14" s="69">
        <v>56</v>
      </c>
      <c r="G14" s="19" t="s">
        <v>421</v>
      </c>
      <c r="H14" s="20">
        <v>25.068235999999999</v>
      </c>
      <c r="I14" s="21">
        <v>35.689792999999987</v>
      </c>
      <c r="J14" s="21">
        <f t="shared" si="0"/>
        <v>22.43636290970068</v>
      </c>
      <c r="K14" s="21">
        <v>16.63235661970068</v>
      </c>
      <c r="L14" s="21">
        <v>3.4011573300000002</v>
      </c>
      <c r="M14" s="21">
        <v>2.4028489599999996</v>
      </c>
      <c r="N14" s="22">
        <f t="shared" si="1"/>
        <v>0.46602558383290948</v>
      </c>
      <c r="O14" s="22">
        <f t="shared" si="2"/>
        <v>0.56132334389556948</v>
      </c>
      <c r="P14" s="23">
        <f t="shared" si="3"/>
        <v>0.62864928663779829</v>
      </c>
      <c r="Q14" s="70">
        <v>1951</v>
      </c>
      <c r="R14" s="21">
        <v>1951</v>
      </c>
      <c r="S14" s="23">
        <f t="shared" si="4"/>
        <v>1</v>
      </c>
    </row>
    <row r="15" spans="1:19" ht="25.5" x14ac:dyDescent="0.25">
      <c r="A15" s="17"/>
      <c r="B15" s="19">
        <v>5004293</v>
      </c>
      <c r="C15" s="19" t="s">
        <v>1181</v>
      </c>
      <c r="D15" s="68">
        <v>3000568</v>
      </c>
      <c r="E15" s="19" t="s">
        <v>1176</v>
      </c>
      <c r="F15" s="69">
        <v>194</v>
      </c>
      <c r="G15" s="19" t="s">
        <v>1183</v>
      </c>
      <c r="H15" s="20">
        <v>0.57375000000000009</v>
      </c>
      <c r="I15" s="21">
        <v>2.4041269999999999</v>
      </c>
      <c r="J15" s="21">
        <f t="shared" si="0"/>
        <v>1.1258893551032201</v>
      </c>
      <c r="K15" s="21">
        <v>0.73031833510322031</v>
      </c>
      <c r="L15" s="21">
        <v>0.27967313999999999</v>
      </c>
      <c r="M15" s="21">
        <v>0.11589787999999999</v>
      </c>
      <c r="N15" s="22">
        <f t="shared" si="1"/>
        <v>0.30377693653589027</v>
      </c>
      <c r="O15" s="22">
        <f t="shared" si="2"/>
        <v>0.42010737165849399</v>
      </c>
      <c r="P15" s="23">
        <f t="shared" si="3"/>
        <v>0.4683152575147736</v>
      </c>
      <c r="Q15" s="70">
        <v>12</v>
      </c>
      <c r="R15" s="21">
        <v>12</v>
      </c>
      <c r="S15" s="23">
        <f t="shared" si="4"/>
        <v>1</v>
      </c>
    </row>
    <row r="16" spans="1:19" ht="38.25" x14ac:dyDescent="0.25">
      <c r="A16" s="17"/>
      <c r="B16" s="19">
        <v>5004294</v>
      </c>
      <c r="C16" s="19" t="s">
        <v>1182</v>
      </c>
      <c r="D16" s="68">
        <v>3000568</v>
      </c>
      <c r="E16" s="19" t="s">
        <v>1176</v>
      </c>
      <c r="F16" s="69">
        <v>86</v>
      </c>
      <c r="G16" s="19" t="s">
        <v>502</v>
      </c>
      <c r="H16" s="20">
        <v>7.2000000000000011</v>
      </c>
      <c r="I16" s="21">
        <v>8.4180430000000008</v>
      </c>
      <c r="J16" s="21">
        <f t="shared" si="0"/>
        <v>5.8482059295899411</v>
      </c>
      <c r="K16" s="21">
        <v>4.0143496795899409</v>
      </c>
      <c r="L16" s="21">
        <v>0.84400792000000013</v>
      </c>
      <c r="M16" s="21">
        <v>0.98984833000000005</v>
      </c>
      <c r="N16" s="22">
        <f t="shared" si="1"/>
        <v>0.47687445640155801</v>
      </c>
      <c r="O16" s="22">
        <f t="shared" si="2"/>
        <v>0.57713622983274626</v>
      </c>
      <c r="P16" s="23">
        <f t="shared" si="3"/>
        <v>0.69472274370538856</v>
      </c>
      <c r="Q16" s="70">
        <v>62457</v>
      </c>
      <c r="R16" s="21">
        <v>43557</v>
      </c>
      <c r="S16" s="23">
        <f t="shared" si="4"/>
        <v>0.6973918055622268</v>
      </c>
    </row>
    <row r="17" spans="1:19" x14ac:dyDescent="0.25">
      <c r="A17" s="17"/>
      <c r="B17" s="19">
        <v>5005827</v>
      </c>
      <c r="C17" s="19" t="s">
        <v>420</v>
      </c>
      <c r="D17" s="68">
        <v>3000001</v>
      </c>
      <c r="E17" s="19" t="s">
        <v>276</v>
      </c>
      <c r="F17" s="69">
        <v>67</v>
      </c>
      <c r="G17" s="19" t="s">
        <v>1014</v>
      </c>
      <c r="H17" s="20">
        <v>0</v>
      </c>
      <c r="I17" s="21">
        <v>2.8657529999999998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4.2244309999999672</v>
      </c>
      <c r="I18" s="44">
        <f t="shared" ref="I18:M18" ca="1" si="5">OFFSET(I18,-MATCH("PROYECTOS",$A$8:$A$18,0)-1,0)-(OFFSET(I18,-MATCH("PROYECTOS",$A$8:$A$18,0),0))</f>
        <v>66.322641999999945</v>
      </c>
      <c r="J18" s="44">
        <f t="shared" ca="1" si="5"/>
        <v>49.876775306935855</v>
      </c>
      <c r="K18" s="44">
        <f t="shared" ca="1" si="5"/>
        <v>39.868656726935882</v>
      </c>
      <c r="L18" s="44">
        <f t="shared" ca="1" si="5"/>
        <v>3.0080708399999985</v>
      </c>
      <c r="M18" s="44">
        <f t="shared" ca="1" si="5"/>
        <v>7.0000477400000003</v>
      </c>
      <c r="N18" s="46">
        <f t="shared" ca="1" si="1"/>
        <v>0.60113191399908217</v>
      </c>
      <c r="O18" s="46">
        <f t="shared" ca="1" si="2"/>
        <v>0.64648702575714523</v>
      </c>
      <c r="P18" s="47">
        <f t="shared" ca="1" si="3"/>
        <v>0.75203239501429886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50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63.919644000000005</v>
      </c>
      <c r="E6" s="14">
        <v>312.04358500000001</v>
      </c>
      <c r="F6" s="14">
        <v>129.63116069637428</v>
      </c>
      <c r="G6" s="14">
        <v>88.083244576374284</v>
      </c>
      <c r="H6" s="14">
        <v>29.802234160000001</v>
      </c>
      <c r="I6" s="14">
        <v>11.745681960000004</v>
      </c>
      <c r="J6" s="15">
        <v>0.28227865852898171</v>
      </c>
      <c r="K6" s="15">
        <v>0.37778529796205962</v>
      </c>
      <c r="L6" s="16">
        <v>0.41542645619961799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63.509644000000009</v>
      </c>
      <c r="E7" s="38">
        <f ca="1">SUM(E8:OFFSET(E6,MATCH("GOBIERNOS REGIONALES",$A$8:$A$50,0),0))</f>
        <v>183.69085499999991</v>
      </c>
      <c r="F7" s="38">
        <f ca="1">SUM(F8:OFFSET(F6,MATCH("GOBIERNOS REGIONALES",$A$8:$A$50,0),0))</f>
        <v>56.079157097579561</v>
      </c>
      <c r="G7" s="38">
        <f ca="1">SUM(G8:OFFSET(G6,MATCH("GOBIERNOS REGIONALES",$A$8:$A$50,0),0))</f>
        <v>37.81543394757955</v>
      </c>
      <c r="H7" s="38">
        <f ca="1">SUM(H8:OFFSET(H6,MATCH("GOBIERNOS REGIONALES",$A$8:$A$50,0),0))</f>
        <v>16.489445400000005</v>
      </c>
      <c r="I7" s="38">
        <f ca="1">SUM(I8:OFFSET(I6,MATCH("GOBIERNOS REGIONALES",$A$8:$A$50,0),0))</f>
        <v>1.7742777500000002</v>
      </c>
      <c r="J7" s="39">
        <f ca="1">IFERROR(G7/E7,0)</f>
        <v>0.20586454316182243</v>
      </c>
      <c r="K7" s="39">
        <f ca="1">IFERROR(SUM(G7,H7)/E7,0)</f>
        <v>0.29563191563118146</v>
      </c>
      <c r="L7" s="40">
        <f ca="1">IFERROR(SUM(G7,H7,I7)/E7,0)</f>
        <v>0.30529095799341555</v>
      </c>
      <c r="M7" s="4"/>
    </row>
    <row r="8" spans="1:13" ht="25.5" x14ac:dyDescent="0.25">
      <c r="A8" s="17"/>
      <c r="B8" s="18">
        <v>12</v>
      </c>
      <c r="C8" s="19" t="s">
        <v>112</v>
      </c>
      <c r="D8" s="20">
        <v>63.509644000000009</v>
      </c>
      <c r="E8" s="21">
        <v>183.69085499999991</v>
      </c>
      <c r="F8" s="21">
        <f t="shared" ref="F8:F12" si="0">SUM(G8,H8,I8)</f>
        <v>56.079157097579561</v>
      </c>
      <c r="G8" s="21">
        <v>37.81543394757955</v>
      </c>
      <c r="H8" s="21">
        <v>16.489445400000005</v>
      </c>
      <c r="I8" s="21">
        <v>1.7742777500000002</v>
      </c>
      <c r="J8" s="22">
        <f t="shared" ref="J8:J12" si="1">IFERROR(G8/E8,0)</f>
        <v>0.20586454316182243</v>
      </c>
      <c r="K8" s="22">
        <f t="shared" ref="K8:K12" si="2">IFERROR(SUM(G8,H8)/E8,0)</f>
        <v>0.29563191563118146</v>
      </c>
      <c r="L8" s="23">
        <f t="shared" ref="L8:L12" si="3">IFERROR(SUM(G8,H8,I8)/E8,0)</f>
        <v>0.30529095799341555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0.53873800000000005</v>
      </c>
      <c r="F9" s="38">
        <f ca="1">SUM(F10:OFFSET(F8,(MATCH("GOBIERNOS LOCALES",$A$8:$A$50,0)-MATCH("GOBIERNOS REGIONALES",$A$8:$A$50,0)),0))</f>
        <v>0.4774362461033535</v>
      </c>
      <c r="G9" s="38">
        <f ca="1">SUM(G10:OFFSET(G8,(MATCH("GOBIERNOS LOCALES",$A$8:$A$50,0)-MATCH("GOBIERNOS REGIONALES",$A$8:$A$50,0)),0))</f>
        <v>0.5078924261033535</v>
      </c>
      <c r="H9" s="38">
        <f ca="1">SUM(H10:OFFSET(H8,(MATCH("GOBIERNOS LOCALES",$A$8:$A$50,0)-MATCH("GOBIERNOS REGIONALES",$A$8:$A$50,0)),0))</f>
        <v>-3.0456179999999999E-2</v>
      </c>
      <c r="I9" s="38">
        <f ca="1">SUM(I10:OFFSET(I8,(MATCH("GOBIERNOS LOCALES",$A$8:$A$50,0)-MATCH("GOBIERNOS REGIONALES",$A$8:$A$50,0)),0))</f>
        <v>0</v>
      </c>
      <c r="J9" s="39">
        <f t="shared" ca="1" si="1"/>
        <v>0.94274475923984102</v>
      </c>
      <c r="K9" s="39">
        <f t="shared" ca="1" si="2"/>
        <v>0.88621230747293389</v>
      </c>
      <c r="L9" s="40">
        <f t="shared" ca="1" si="3"/>
        <v>0.88621230747293389</v>
      </c>
      <c r="M9" s="4"/>
    </row>
    <row r="10" spans="1:13" x14ac:dyDescent="0.25">
      <c r="A10" s="17"/>
      <c r="B10" s="18">
        <v>448</v>
      </c>
      <c r="C10" s="19" t="s">
        <v>215</v>
      </c>
      <c r="D10" s="20">
        <v>0</v>
      </c>
      <c r="E10" s="21">
        <v>1.7292999999999999E-2</v>
      </c>
      <c r="F10" s="21">
        <f t="shared" si="0"/>
        <v>1.729195976793766E-2</v>
      </c>
      <c r="G10" s="21">
        <v>1.355195976793766E-2</v>
      </c>
      <c r="H10" s="21">
        <v>3.7399999999999998E-3</v>
      </c>
      <c r="I10" s="21">
        <v>0</v>
      </c>
      <c r="J10" s="22">
        <f t="shared" si="1"/>
        <v>0.78366736644524726</v>
      </c>
      <c r="K10" s="22">
        <f t="shared" si="2"/>
        <v>0.99993984663954549</v>
      </c>
      <c r="L10" s="23">
        <f t="shared" si="3"/>
        <v>0.99993984663954549</v>
      </c>
      <c r="M10" s="4"/>
    </row>
    <row r="11" spans="1:13" x14ac:dyDescent="0.25">
      <c r="A11" s="17"/>
      <c r="B11" s="18">
        <v>453</v>
      </c>
      <c r="C11" s="19" t="s">
        <v>220</v>
      </c>
      <c r="D11" s="20">
        <v>0</v>
      </c>
      <c r="E11" s="21">
        <v>0.52144500000000005</v>
      </c>
      <c r="F11" s="21">
        <f t="shared" si="0"/>
        <v>0.46014428633541582</v>
      </c>
      <c r="G11" s="21">
        <v>0.49434046633541584</v>
      </c>
      <c r="H11" s="21">
        <v>-3.419618E-2</v>
      </c>
      <c r="I11" s="21">
        <v>0</v>
      </c>
      <c r="J11" s="22">
        <f t="shared" si="1"/>
        <v>0.94802034027637772</v>
      </c>
      <c r="K11" s="22">
        <f t="shared" si="2"/>
        <v>0.88244069141599935</v>
      </c>
      <c r="L11" s="23">
        <f t="shared" si="3"/>
        <v>0.88244069141599935</v>
      </c>
      <c r="M11" s="4"/>
    </row>
    <row r="12" spans="1:13" ht="15.75" thickBot="1" x14ac:dyDescent="0.3">
      <c r="A12" s="41" t="s">
        <v>233</v>
      </c>
      <c r="B12" s="58"/>
      <c r="C12" s="43"/>
      <c r="D12" s="44">
        <v>0.41</v>
      </c>
      <c r="E12" s="45">
        <v>127.8139919999999</v>
      </c>
      <c r="F12" s="45">
        <f t="shared" si="0"/>
        <v>73.074567352691389</v>
      </c>
      <c r="G12" s="45">
        <v>49.759918202691388</v>
      </c>
      <c r="H12" s="45">
        <v>13.343244939999995</v>
      </c>
      <c r="I12" s="45">
        <v>9.9714042100000011</v>
      </c>
      <c r="J12" s="46">
        <f t="shared" si="1"/>
        <v>0.38931510880820802</v>
      </c>
      <c r="K12" s="46">
        <f t="shared" si="2"/>
        <v>0.49371091658487154</v>
      </c>
      <c r="L12" s="47">
        <f t="shared" si="3"/>
        <v>0.57172588234855737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73</v>
      </c>
      <c r="B1" s="51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1187</v>
      </c>
      <c r="N2" s="72" t="s">
        <v>1193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63.919644000000005</v>
      </c>
      <c r="E6" s="14">
        <f ca="1">SUM(E7:OFFSET(E7,50,0))</f>
        <v>312.04358500000001</v>
      </c>
      <c r="F6" s="14">
        <f ca="1">SUM(F7:OFFSET(F7,50,0))</f>
        <v>129.63116069637428</v>
      </c>
      <c r="G6" s="14">
        <f ca="1">SUM(G7:OFFSET(G7,50,0))</f>
        <v>88.083244576374284</v>
      </c>
      <c r="H6" s="14">
        <f ca="1">SUM(H7:OFFSET(H7,50,0))</f>
        <v>29.802234160000001</v>
      </c>
      <c r="I6" s="14">
        <f ca="1">SUM(I7:OFFSET(I7,50,0))</f>
        <v>11.745681960000004</v>
      </c>
      <c r="J6" s="15">
        <f ca="1">IFERROR(G6/E6,0)</f>
        <v>0.28227865852898171</v>
      </c>
      <c r="K6" s="15">
        <f ca="1">IFERROR(SUM(G6,H6)/E6,0)</f>
        <v>0.37778529796205962</v>
      </c>
      <c r="L6" s="16">
        <f ca="1">IFERROR(SUM(G6,H6,I6)/E6,0)</f>
        <v>0.41542645619961799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0.90495800000000004</v>
      </c>
      <c r="E7" s="21">
        <v>10.309193000000002</v>
      </c>
      <c r="F7" s="21">
        <f t="shared" ref="F7:F31" si="0">SUM(G7,H7,I7)</f>
        <v>2.7888777511296765</v>
      </c>
      <c r="G7" s="21">
        <v>1.3288306311296765</v>
      </c>
      <c r="H7" s="21">
        <v>1.3368363400000001</v>
      </c>
      <c r="I7" s="21">
        <v>0.12321078000000001</v>
      </c>
      <c r="J7" s="22">
        <f t="shared" ref="J7:J31" si="1">IFERROR(G7/E7,0)</f>
        <v>0.12889763836312659</v>
      </c>
      <c r="K7" s="22">
        <f t="shared" ref="K7:K31" si="2">IFERROR(SUM(G7,H7)/E7,0)</f>
        <v>0.25857183691581637</v>
      </c>
      <c r="L7" s="23">
        <f t="shared" ref="L7:L31" si="3">IFERROR(SUM(G7,H7,I7)/E7,0)</f>
        <v>0.2705233815226542</v>
      </c>
      <c r="M7" s="4"/>
      <c r="N7" t="s">
        <v>273</v>
      </c>
      <c r="O7" s="5">
        <v>7.7864848232488723E-2</v>
      </c>
      <c r="P7" s="71">
        <v>0.87398249261986183</v>
      </c>
    </row>
    <row r="8" spans="1:16" x14ac:dyDescent="0.25">
      <c r="A8" s="17"/>
      <c r="B8" s="55">
        <v>2</v>
      </c>
      <c r="C8" s="19" t="s">
        <v>251</v>
      </c>
      <c r="D8" s="20">
        <v>2.71048</v>
      </c>
      <c r="E8" s="21">
        <v>28.179971000000002</v>
      </c>
      <c r="F8" s="21">
        <f t="shared" si="0"/>
        <v>6.9290000815989909</v>
      </c>
      <c r="G8" s="21">
        <v>4.7916743415989913</v>
      </c>
      <c r="H8" s="21">
        <v>1.5846458999999999</v>
      </c>
      <c r="I8" s="21">
        <v>0.55267984000000003</v>
      </c>
      <c r="J8" s="22">
        <f t="shared" si="1"/>
        <v>0.17003829924448791</v>
      </c>
      <c r="K8" s="22">
        <f t="shared" si="2"/>
        <v>0.22627135569440404</v>
      </c>
      <c r="L8" s="23">
        <f t="shared" si="3"/>
        <v>0.24588386132828138</v>
      </c>
      <c r="M8" s="4"/>
      <c r="N8" t="s">
        <v>267</v>
      </c>
      <c r="O8" s="5">
        <v>2.0610806110522875</v>
      </c>
      <c r="P8" s="71">
        <v>0.70381977558974185</v>
      </c>
    </row>
    <row r="9" spans="1:16" x14ac:dyDescent="0.25">
      <c r="A9" s="17"/>
      <c r="B9" s="55">
        <v>3</v>
      </c>
      <c r="C9" s="19" t="s">
        <v>252</v>
      </c>
      <c r="D9" s="20">
        <v>0.72125300000000003</v>
      </c>
      <c r="E9" s="21">
        <v>11.628621000000001</v>
      </c>
      <c r="F9" s="21">
        <f t="shared" si="0"/>
        <v>5.0180913270538312</v>
      </c>
      <c r="G9" s="21">
        <v>2.4840339470538311</v>
      </c>
      <c r="H9" s="21">
        <v>2.3441722299999999</v>
      </c>
      <c r="I9" s="21">
        <v>0.18988515</v>
      </c>
      <c r="J9" s="22">
        <f t="shared" si="1"/>
        <v>0.2136138022774868</v>
      </c>
      <c r="K9" s="22">
        <f t="shared" si="2"/>
        <v>0.41520023544097195</v>
      </c>
      <c r="L9" s="23">
        <f t="shared" si="3"/>
        <v>0.43152935563501732</v>
      </c>
      <c r="M9" s="4"/>
      <c r="N9" t="s">
        <v>272</v>
      </c>
      <c r="O9" s="5">
        <v>2.785417346940839</v>
      </c>
      <c r="P9" s="71">
        <v>0.69723075579524441</v>
      </c>
    </row>
    <row r="10" spans="1:16" x14ac:dyDescent="0.25">
      <c r="A10" s="17"/>
      <c r="B10" s="55">
        <v>4</v>
      </c>
      <c r="C10" s="19" t="s">
        <v>253</v>
      </c>
      <c r="D10" s="20">
        <v>3.9894890000000003</v>
      </c>
      <c r="E10" s="21">
        <v>9.2317299999999989</v>
      </c>
      <c r="F10" s="21">
        <f t="shared" si="0"/>
        <v>4.1540649180215405</v>
      </c>
      <c r="G10" s="21">
        <v>3.195035088021541</v>
      </c>
      <c r="H10" s="21">
        <v>0.63431355000000011</v>
      </c>
      <c r="I10" s="21">
        <v>0.32471627999999997</v>
      </c>
      <c r="J10" s="22">
        <f t="shared" si="1"/>
        <v>0.34609277871228267</v>
      </c>
      <c r="K10" s="22">
        <f t="shared" si="2"/>
        <v>0.41480292838087135</v>
      </c>
      <c r="L10" s="23">
        <f t="shared" si="3"/>
        <v>0.4499768643603681</v>
      </c>
      <c r="M10" s="4"/>
      <c r="N10" t="s">
        <v>262</v>
      </c>
      <c r="O10" s="5">
        <v>6.435216376145366</v>
      </c>
      <c r="P10" s="71">
        <v>0.68078926754037838</v>
      </c>
    </row>
    <row r="11" spans="1:16" x14ac:dyDescent="0.25">
      <c r="A11" s="17"/>
      <c r="B11" s="55">
        <v>5</v>
      </c>
      <c r="C11" s="19" t="s">
        <v>254</v>
      </c>
      <c r="D11" s="20">
        <v>1.3748839999999998</v>
      </c>
      <c r="E11" s="21">
        <v>11.934013000000002</v>
      </c>
      <c r="F11" s="21">
        <f t="shared" si="0"/>
        <v>4.8591773105829823</v>
      </c>
      <c r="G11" s="21">
        <v>3.1196729505829821</v>
      </c>
      <c r="H11" s="21">
        <v>1.3148319500000001</v>
      </c>
      <c r="I11" s="21">
        <v>0.42467241</v>
      </c>
      <c r="J11" s="22">
        <f t="shared" si="1"/>
        <v>0.26141021889141414</v>
      </c>
      <c r="K11" s="22">
        <f t="shared" si="2"/>
        <v>0.37158539215459052</v>
      </c>
      <c r="L11" s="23">
        <f t="shared" si="3"/>
        <v>0.40717043886100857</v>
      </c>
      <c r="M11" s="4"/>
      <c r="N11" t="s">
        <v>268</v>
      </c>
      <c r="O11" s="5">
        <v>4.0041065953015726</v>
      </c>
      <c r="P11" s="71">
        <v>0.67866293999019545</v>
      </c>
    </row>
    <row r="12" spans="1:16" x14ac:dyDescent="0.25">
      <c r="A12" s="17"/>
      <c r="B12" s="55">
        <v>6</v>
      </c>
      <c r="C12" s="19" t="s">
        <v>255</v>
      </c>
      <c r="D12" s="20">
        <v>0.93682600000000005</v>
      </c>
      <c r="E12" s="21">
        <v>12.234172000000001</v>
      </c>
      <c r="F12" s="21">
        <f t="shared" si="0"/>
        <v>4.6576430168102947</v>
      </c>
      <c r="G12" s="21">
        <v>2.3078677368102944</v>
      </c>
      <c r="H12" s="21">
        <v>1.7837118200000002</v>
      </c>
      <c r="I12" s="21">
        <v>0.56606345999999996</v>
      </c>
      <c r="J12" s="22">
        <f t="shared" si="1"/>
        <v>0.18864110597842618</v>
      </c>
      <c r="K12" s="22">
        <f t="shared" si="2"/>
        <v>0.33443861642702871</v>
      </c>
      <c r="L12" s="23">
        <f t="shared" si="3"/>
        <v>0.38070766185159849</v>
      </c>
      <c r="M12" s="4"/>
      <c r="N12" t="s">
        <v>263</v>
      </c>
      <c r="O12" s="5">
        <v>6.516294993731008</v>
      </c>
      <c r="P12" s="71">
        <v>0.66196576379182781</v>
      </c>
    </row>
    <row r="13" spans="1:16" x14ac:dyDescent="0.25">
      <c r="A13" s="17"/>
      <c r="B13" s="55">
        <v>7</v>
      </c>
      <c r="C13" s="19" t="s">
        <v>256</v>
      </c>
      <c r="D13" s="20">
        <v>6.81182</v>
      </c>
      <c r="E13" s="21">
        <v>2.5557490000000005</v>
      </c>
      <c r="F13" s="21">
        <f t="shared" si="0"/>
        <v>1.3735618213363137</v>
      </c>
      <c r="G13" s="21">
        <v>0.19416935133631341</v>
      </c>
      <c r="H13" s="21">
        <v>1.1339014400000003</v>
      </c>
      <c r="I13" s="21">
        <v>4.5491029999999988E-2</v>
      </c>
      <c r="J13" s="22">
        <f t="shared" si="1"/>
        <v>7.597356052425859E-2</v>
      </c>
      <c r="K13" s="22">
        <f t="shared" si="2"/>
        <v>0.51964054034113416</v>
      </c>
      <c r="L13" s="23">
        <f t="shared" si="3"/>
        <v>0.5374400308231807</v>
      </c>
      <c r="M13" s="4"/>
      <c r="N13" t="s">
        <v>269</v>
      </c>
      <c r="O13" s="5">
        <v>5.5729852757677811</v>
      </c>
      <c r="P13" s="71">
        <v>0.64974139405372322</v>
      </c>
    </row>
    <row r="14" spans="1:16" x14ac:dyDescent="0.25">
      <c r="A14" s="17"/>
      <c r="B14" s="55">
        <v>8</v>
      </c>
      <c r="C14" s="19" t="s">
        <v>257</v>
      </c>
      <c r="D14" s="20">
        <v>1.023444</v>
      </c>
      <c r="E14" s="21">
        <v>28.249272999999999</v>
      </c>
      <c r="F14" s="21">
        <f t="shared" si="0"/>
        <v>12.156659191285289</v>
      </c>
      <c r="G14" s="21">
        <v>7.439077221285288</v>
      </c>
      <c r="H14" s="21">
        <v>3.2214411300000005</v>
      </c>
      <c r="I14" s="21">
        <v>1.4961408399999998</v>
      </c>
      <c r="J14" s="22">
        <f t="shared" si="1"/>
        <v>0.26333694397322327</v>
      </c>
      <c r="K14" s="22">
        <f t="shared" si="2"/>
        <v>0.37737319297687022</v>
      </c>
      <c r="L14" s="23">
        <f t="shared" si="3"/>
        <v>0.43033529362986755</v>
      </c>
      <c r="M14" s="4"/>
      <c r="N14" t="s">
        <v>265</v>
      </c>
      <c r="O14" s="5">
        <v>4.6922159669606938</v>
      </c>
      <c r="P14" s="71">
        <v>0.59736727038392634</v>
      </c>
    </row>
    <row r="15" spans="1:16" x14ac:dyDescent="0.25">
      <c r="A15" s="17"/>
      <c r="B15" s="55">
        <v>9</v>
      </c>
      <c r="C15" s="19" t="s">
        <v>258</v>
      </c>
      <c r="D15" s="20">
        <v>0.58222999999999991</v>
      </c>
      <c r="E15" s="21">
        <v>11.019777000000001</v>
      </c>
      <c r="F15" s="21">
        <f t="shared" si="0"/>
        <v>6.0602296361249124</v>
      </c>
      <c r="G15" s="21">
        <v>4.3351810061249125</v>
      </c>
      <c r="H15" s="21">
        <v>1.3253900599999997</v>
      </c>
      <c r="I15" s="21">
        <v>0.39965856999999999</v>
      </c>
      <c r="J15" s="22">
        <f t="shared" si="1"/>
        <v>0.39340006663700289</v>
      </c>
      <c r="K15" s="22">
        <f t="shared" si="2"/>
        <v>0.51367383079756623</v>
      </c>
      <c r="L15" s="23">
        <f t="shared" si="3"/>
        <v>0.54994122259687395</v>
      </c>
      <c r="M15" s="4"/>
      <c r="N15" t="s">
        <v>258</v>
      </c>
      <c r="O15" s="5">
        <v>6.0602296361249124</v>
      </c>
      <c r="P15" s="71">
        <v>0.54994122259687395</v>
      </c>
    </row>
    <row r="16" spans="1:16" x14ac:dyDescent="0.25">
      <c r="A16" s="17"/>
      <c r="B16" s="55">
        <v>10</v>
      </c>
      <c r="C16" s="19" t="s">
        <v>259</v>
      </c>
      <c r="D16" s="20">
        <v>1.151214</v>
      </c>
      <c r="E16" s="21">
        <v>20.079162999999998</v>
      </c>
      <c r="F16" s="21">
        <f t="shared" si="0"/>
        <v>7.269312682366456</v>
      </c>
      <c r="G16" s="21">
        <v>4.5674760723664551</v>
      </c>
      <c r="H16" s="21">
        <v>2.0570656800000005</v>
      </c>
      <c r="I16" s="21">
        <v>0.64477092999999996</v>
      </c>
      <c r="J16" s="22">
        <f t="shared" si="1"/>
        <v>0.22747342966270334</v>
      </c>
      <c r="K16" s="22">
        <f t="shared" si="2"/>
        <v>0.32992120998103641</v>
      </c>
      <c r="L16" s="23">
        <f t="shared" si="3"/>
        <v>0.36203265456664985</v>
      </c>
      <c r="M16" s="4"/>
      <c r="N16" t="s">
        <v>256</v>
      </c>
      <c r="O16" s="5">
        <v>1.3735618213363137</v>
      </c>
      <c r="P16" s="71">
        <v>0.5374400308231807</v>
      </c>
    </row>
    <row r="17" spans="1:16" x14ac:dyDescent="0.25">
      <c r="A17" s="17"/>
      <c r="B17" s="55">
        <v>11</v>
      </c>
      <c r="C17" s="19" t="s">
        <v>260</v>
      </c>
      <c r="D17" s="20">
        <v>1.8172009999999998</v>
      </c>
      <c r="E17" s="21">
        <v>8.0047709999999981</v>
      </c>
      <c r="F17" s="21">
        <f t="shared" si="0"/>
        <v>3.0454134137581144</v>
      </c>
      <c r="G17" s="21">
        <v>2.5990573737581144</v>
      </c>
      <c r="H17" s="21">
        <v>0.22649587999999998</v>
      </c>
      <c r="I17" s="21">
        <v>0.21986016</v>
      </c>
      <c r="J17" s="22">
        <f t="shared" si="1"/>
        <v>0.32468853559434929</v>
      </c>
      <c r="K17" s="22">
        <f t="shared" si="2"/>
        <v>0.35298364609782279</v>
      </c>
      <c r="L17" s="23">
        <f t="shared" si="3"/>
        <v>0.38044978597865137</v>
      </c>
      <c r="M17" s="4"/>
      <c r="N17" t="s">
        <v>271</v>
      </c>
      <c r="O17" s="5">
        <v>3.7029595975032725</v>
      </c>
      <c r="P17" s="71">
        <v>0.50460205330215746</v>
      </c>
    </row>
    <row r="18" spans="1:16" x14ac:dyDescent="0.25">
      <c r="A18" s="17"/>
      <c r="B18" s="55">
        <v>12</v>
      </c>
      <c r="C18" s="19" t="s">
        <v>261</v>
      </c>
      <c r="D18" s="20">
        <v>1.617864</v>
      </c>
      <c r="E18" s="21">
        <v>12.340764000000005</v>
      </c>
      <c r="F18" s="21">
        <f t="shared" si="0"/>
        <v>4.5201553837744299</v>
      </c>
      <c r="G18" s="21">
        <v>3.3872997737744299</v>
      </c>
      <c r="H18" s="21">
        <v>0.79452932999999992</v>
      </c>
      <c r="I18" s="21">
        <v>0.33832628000000003</v>
      </c>
      <c r="J18" s="22">
        <f t="shared" si="1"/>
        <v>0.27448055677707056</v>
      </c>
      <c r="K18" s="22">
        <f t="shared" si="2"/>
        <v>0.33886306421340101</v>
      </c>
      <c r="L18" s="23">
        <f t="shared" si="3"/>
        <v>0.36627840738016121</v>
      </c>
      <c r="M18" s="4"/>
      <c r="N18" t="s">
        <v>253</v>
      </c>
      <c r="O18" s="5">
        <v>4.1540649180215405</v>
      </c>
      <c r="P18" s="71">
        <v>0.4499768643603681</v>
      </c>
    </row>
    <row r="19" spans="1:16" x14ac:dyDescent="0.25">
      <c r="A19" s="17"/>
      <c r="B19" s="55">
        <v>13</v>
      </c>
      <c r="C19" s="19" t="s">
        <v>262</v>
      </c>
      <c r="D19" s="20">
        <v>3.4917020000000001</v>
      </c>
      <c r="E19" s="21">
        <v>9.4525820000000014</v>
      </c>
      <c r="F19" s="21">
        <f t="shared" si="0"/>
        <v>6.435216376145366</v>
      </c>
      <c r="G19" s="21">
        <v>4.8659057561453665</v>
      </c>
      <c r="H19" s="21">
        <v>0.81926409</v>
      </c>
      <c r="I19" s="21">
        <v>0.75004652999999999</v>
      </c>
      <c r="J19" s="22">
        <f t="shared" si="1"/>
        <v>0.5147700126955117</v>
      </c>
      <c r="K19" s="22">
        <f t="shared" si="2"/>
        <v>0.60144094451075547</v>
      </c>
      <c r="L19" s="23">
        <f t="shared" si="3"/>
        <v>0.68078926754037838</v>
      </c>
      <c r="M19" s="4"/>
      <c r="N19" t="s">
        <v>252</v>
      </c>
      <c r="O19" s="5">
        <v>5.0180913270538312</v>
      </c>
      <c r="P19" s="71">
        <v>0.43152935563501732</v>
      </c>
    </row>
    <row r="20" spans="1:16" x14ac:dyDescent="0.25">
      <c r="A20" s="17"/>
      <c r="B20" s="55">
        <v>14</v>
      </c>
      <c r="C20" s="19" t="s">
        <v>263</v>
      </c>
      <c r="D20" s="20">
        <v>2.3615039999999996</v>
      </c>
      <c r="E20" s="21">
        <v>9.8438550000000067</v>
      </c>
      <c r="F20" s="21">
        <f t="shared" si="0"/>
        <v>6.516294993731008</v>
      </c>
      <c r="G20" s="21">
        <v>4.7326527237310074</v>
      </c>
      <c r="H20" s="21">
        <v>0.9588787299999999</v>
      </c>
      <c r="I20" s="21">
        <v>0.82476353999999996</v>
      </c>
      <c r="J20" s="22">
        <f t="shared" si="1"/>
        <v>0.48077229131585181</v>
      </c>
      <c r="K20" s="22">
        <f t="shared" si="2"/>
        <v>0.57818115501813094</v>
      </c>
      <c r="L20" s="23">
        <f t="shared" si="3"/>
        <v>0.66196576379182781</v>
      </c>
      <c r="M20" s="4"/>
      <c r="N20" t="s">
        <v>257</v>
      </c>
      <c r="O20" s="5">
        <v>12.156659191285289</v>
      </c>
      <c r="P20" s="71">
        <v>0.43033529362986755</v>
      </c>
    </row>
    <row r="21" spans="1:16" x14ac:dyDescent="0.25">
      <c r="A21" s="17"/>
      <c r="B21" s="55">
        <v>15</v>
      </c>
      <c r="C21" s="19" t="s">
        <v>264</v>
      </c>
      <c r="D21" s="20">
        <v>21.318569</v>
      </c>
      <c r="E21" s="21">
        <v>64.854312999999991</v>
      </c>
      <c r="F21" s="21">
        <f t="shared" si="0"/>
        <v>23.652403580139744</v>
      </c>
      <c r="G21" s="21">
        <v>17.766563150139746</v>
      </c>
      <c r="H21" s="21">
        <v>4.2513221999999988</v>
      </c>
      <c r="I21" s="21">
        <v>1.6345182300000005</v>
      </c>
      <c r="J21" s="22">
        <f t="shared" si="1"/>
        <v>0.27394574590805931</v>
      </c>
      <c r="K21" s="22">
        <f t="shared" si="2"/>
        <v>0.3394976267829673</v>
      </c>
      <c r="L21" s="23">
        <f t="shared" si="3"/>
        <v>0.36470054937039803</v>
      </c>
      <c r="M21" s="4"/>
      <c r="N21" t="s">
        <v>254</v>
      </c>
      <c r="O21" s="5">
        <v>4.8591773105829823</v>
      </c>
      <c r="P21" s="71">
        <v>0.40717043886100857</v>
      </c>
    </row>
    <row r="22" spans="1:16" x14ac:dyDescent="0.25">
      <c r="A22" s="17"/>
      <c r="B22" s="55">
        <v>16</v>
      </c>
      <c r="C22" s="19" t="s">
        <v>265</v>
      </c>
      <c r="D22" s="20">
        <v>2.171691</v>
      </c>
      <c r="E22" s="21">
        <v>7.8548259999999992</v>
      </c>
      <c r="F22" s="21">
        <f t="shared" si="0"/>
        <v>4.6922159669606938</v>
      </c>
      <c r="G22" s="21">
        <v>3.8665947569606942</v>
      </c>
      <c r="H22" s="21">
        <v>0.57166539999999999</v>
      </c>
      <c r="I22" s="21">
        <v>0.25395581</v>
      </c>
      <c r="J22" s="22">
        <f t="shared" si="1"/>
        <v>0.49225721320379273</v>
      </c>
      <c r="K22" s="22">
        <f t="shared" si="2"/>
        <v>0.56503608825462137</v>
      </c>
      <c r="L22" s="23">
        <f t="shared" si="3"/>
        <v>0.59736727038392634</v>
      </c>
      <c r="M22" s="4"/>
      <c r="N22" t="s">
        <v>274</v>
      </c>
      <c r="O22" s="5">
        <v>1.6674949247359911</v>
      </c>
      <c r="P22" s="71">
        <v>0.40567931475287822</v>
      </c>
    </row>
    <row r="23" spans="1:16" x14ac:dyDescent="0.25">
      <c r="A23" s="17"/>
      <c r="B23" s="55">
        <v>17</v>
      </c>
      <c r="C23" s="19" t="s">
        <v>266</v>
      </c>
      <c r="D23" s="20">
        <v>2.66E-3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255</v>
      </c>
      <c r="O23" s="5">
        <v>4.6576430168102947</v>
      </c>
      <c r="P23" s="71">
        <v>0.38070766185159849</v>
      </c>
    </row>
    <row r="24" spans="1:16" x14ac:dyDescent="0.25">
      <c r="A24" s="17"/>
      <c r="B24" s="55">
        <v>18</v>
      </c>
      <c r="C24" s="19" t="s">
        <v>267</v>
      </c>
      <c r="D24" s="20">
        <v>0.82508400000000004</v>
      </c>
      <c r="E24" s="21">
        <v>2.9284210000000002</v>
      </c>
      <c r="F24" s="21">
        <f t="shared" si="0"/>
        <v>2.0610806110522875</v>
      </c>
      <c r="G24" s="21">
        <v>1.5609204210522876</v>
      </c>
      <c r="H24" s="21">
        <v>0.38791792999999997</v>
      </c>
      <c r="I24" s="21">
        <v>0.11224226000000001</v>
      </c>
      <c r="J24" s="22">
        <f t="shared" si="1"/>
        <v>0.53302459620808873</v>
      </c>
      <c r="K24" s="22">
        <f t="shared" si="2"/>
        <v>0.66549118144293029</v>
      </c>
      <c r="L24" s="23">
        <f t="shared" si="3"/>
        <v>0.70381977558974185</v>
      </c>
      <c r="M24" s="4"/>
      <c r="N24" t="s">
        <v>260</v>
      </c>
      <c r="O24" s="5">
        <v>3.0454134137581144</v>
      </c>
      <c r="P24" s="71">
        <v>0.38044978597865137</v>
      </c>
    </row>
    <row r="25" spans="1:16" x14ac:dyDescent="0.25">
      <c r="A25" s="17"/>
      <c r="B25" s="55">
        <v>19</v>
      </c>
      <c r="C25" s="19" t="s">
        <v>268</v>
      </c>
      <c r="D25" s="20">
        <v>0.80986900000000006</v>
      </c>
      <c r="E25" s="21">
        <v>5.8999929999999994</v>
      </c>
      <c r="F25" s="21">
        <f t="shared" si="0"/>
        <v>4.0041065953015726</v>
      </c>
      <c r="G25" s="21">
        <v>2.6962109453015728</v>
      </c>
      <c r="H25" s="21">
        <v>0.78323293000000005</v>
      </c>
      <c r="I25" s="21">
        <v>0.52466272000000003</v>
      </c>
      <c r="J25" s="22">
        <f t="shared" si="1"/>
        <v>0.45698544816944242</v>
      </c>
      <c r="K25" s="22">
        <f t="shared" si="2"/>
        <v>0.58973694973902058</v>
      </c>
      <c r="L25" s="23">
        <f t="shared" si="3"/>
        <v>0.67866293999019545</v>
      </c>
      <c r="M25" s="4"/>
      <c r="N25" t="s">
        <v>261</v>
      </c>
      <c r="O25" s="5">
        <v>4.5201553837744299</v>
      </c>
      <c r="P25" s="71">
        <v>0.36627840738016121</v>
      </c>
    </row>
    <row r="26" spans="1:16" x14ac:dyDescent="0.25">
      <c r="A26" s="17"/>
      <c r="B26" s="55">
        <v>20</v>
      </c>
      <c r="C26" s="19" t="s">
        <v>269</v>
      </c>
      <c r="D26" s="20">
        <v>4.6157610000000009</v>
      </c>
      <c r="E26" s="21">
        <v>8.577236000000001</v>
      </c>
      <c r="F26" s="21">
        <f t="shared" si="0"/>
        <v>5.5729852757677811</v>
      </c>
      <c r="G26" s="21">
        <v>3.8460511557677819</v>
      </c>
      <c r="H26" s="21">
        <v>0.54112157999999988</v>
      </c>
      <c r="I26" s="21">
        <v>1.1858125399999999</v>
      </c>
      <c r="J26" s="22">
        <f t="shared" si="1"/>
        <v>0.4484021607622527</v>
      </c>
      <c r="K26" s="22">
        <f t="shared" si="2"/>
        <v>0.51149026746702331</v>
      </c>
      <c r="L26" s="23">
        <f t="shared" si="3"/>
        <v>0.64974139405372322</v>
      </c>
      <c r="M26" s="4"/>
      <c r="N26" t="s">
        <v>264</v>
      </c>
      <c r="O26" s="5">
        <v>23.652403580139744</v>
      </c>
      <c r="P26" s="71">
        <v>0.36470054937039803</v>
      </c>
    </row>
    <row r="27" spans="1:16" x14ac:dyDescent="0.25">
      <c r="A27" s="17"/>
      <c r="B27" s="55">
        <v>21</v>
      </c>
      <c r="C27" s="19" t="s">
        <v>270</v>
      </c>
      <c r="D27" s="20">
        <v>0.90301600000000004</v>
      </c>
      <c r="E27" s="21">
        <v>21.332344999999986</v>
      </c>
      <c r="F27" s="21">
        <f t="shared" si="0"/>
        <v>5.6309340460204167</v>
      </c>
      <c r="G27" s="21">
        <v>3.2431312360204174</v>
      </c>
      <c r="H27" s="21">
        <v>1.9886329699999998</v>
      </c>
      <c r="I27" s="21">
        <v>0.39916984</v>
      </c>
      <c r="J27" s="22">
        <f t="shared" si="1"/>
        <v>0.15202881989862904</v>
      </c>
      <c r="K27" s="22">
        <f t="shared" si="2"/>
        <v>0.24525030914418552</v>
      </c>
      <c r="L27" s="23">
        <f t="shared" si="3"/>
        <v>0.26396226228388958</v>
      </c>
      <c r="M27" s="4"/>
      <c r="N27" t="s">
        <v>259</v>
      </c>
      <c r="O27" s="5">
        <v>7.269312682366456</v>
      </c>
      <c r="P27" s="71">
        <v>0.36203265456664985</v>
      </c>
    </row>
    <row r="28" spans="1:16" x14ac:dyDescent="0.25">
      <c r="A28" s="17"/>
      <c r="B28" s="55">
        <v>22</v>
      </c>
      <c r="C28" s="19" t="s">
        <v>271</v>
      </c>
      <c r="D28" s="20">
        <v>1.081032</v>
      </c>
      <c r="E28" s="21">
        <v>7.3383759999999985</v>
      </c>
      <c r="F28" s="21">
        <f t="shared" si="0"/>
        <v>3.7029595975032725</v>
      </c>
      <c r="G28" s="21">
        <v>2.5364359575032722</v>
      </c>
      <c r="H28" s="21">
        <v>0.77591188000000022</v>
      </c>
      <c r="I28" s="21">
        <v>0.39061176000000003</v>
      </c>
      <c r="J28" s="22">
        <f t="shared" si="1"/>
        <v>0.34563995596618008</v>
      </c>
      <c r="K28" s="22">
        <f t="shared" si="2"/>
        <v>0.45137341524926949</v>
      </c>
      <c r="L28" s="23">
        <f t="shared" si="3"/>
        <v>0.50460205330215746</v>
      </c>
      <c r="M28" s="4"/>
      <c r="N28" t="s">
        <v>250</v>
      </c>
      <c r="O28" s="5">
        <v>2.7888777511296765</v>
      </c>
      <c r="P28" s="71">
        <v>0.2705233815226542</v>
      </c>
    </row>
    <row r="29" spans="1:16" x14ac:dyDescent="0.25">
      <c r="A29" s="17"/>
      <c r="B29" s="55">
        <v>23</v>
      </c>
      <c r="C29" s="19" t="s">
        <v>272</v>
      </c>
      <c r="D29" s="20">
        <v>1.5480480000000001</v>
      </c>
      <c r="E29" s="21">
        <v>3.9949719999999997</v>
      </c>
      <c r="F29" s="21">
        <f t="shared" si="0"/>
        <v>2.785417346940839</v>
      </c>
      <c r="G29" s="21">
        <v>2.0344319969408389</v>
      </c>
      <c r="H29" s="21">
        <v>0.52601975999999995</v>
      </c>
      <c r="I29" s="21">
        <v>0.22496558999999999</v>
      </c>
      <c r="J29" s="22">
        <f t="shared" si="1"/>
        <v>0.50924812412723763</v>
      </c>
      <c r="K29" s="22">
        <f t="shared" si="2"/>
        <v>0.64091857388258022</v>
      </c>
      <c r="L29" s="23">
        <f t="shared" si="3"/>
        <v>0.69723075579524441</v>
      </c>
      <c r="M29" s="4"/>
      <c r="N29" t="s">
        <v>270</v>
      </c>
      <c r="O29" s="5">
        <v>5.6309340460204167</v>
      </c>
      <c r="P29" s="71">
        <v>0.26396226228388958</v>
      </c>
    </row>
    <row r="30" spans="1:16" x14ac:dyDescent="0.25">
      <c r="A30" s="17"/>
      <c r="B30" s="55">
        <v>24</v>
      </c>
      <c r="C30" s="19" t="s">
        <v>273</v>
      </c>
      <c r="D30" s="20">
        <v>0.42339100000000002</v>
      </c>
      <c r="E30" s="21">
        <v>8.9091999999999991E-2</v>
      </c>
      <c r="F30" s="21">
        <f t="shared" si="0"/>
        <v>7.7864848232488723E-2</v>
      </c>
      <c r="G30" s="21">
        <v>6.6199278232488723E-2</v>
      </c>
      <c r="H30" s="21">
        <v>5.6039499999999999E-3</v>
      </c>
      <c r="I30" s="21">
        <v>6.0616200000000011E-3</v>
      </c>
      <c r="J30" s="22">
        <f t="shared" si="1"/>
        <v>0.74304402451947127</v>
      </c>
      <c r="K30" s="22">
        <f t="shared" si="2"/>
        <v>0.80594473389854004</v>
      </c>
      <c r="L30" s="23">
        <f t="shared" si="3"/>
        <v>0.87398249261986183</v>
      </c>
      <c r="M30" s="4"/>
      <c r="N30" t="s">
        <v>251</v>
      </c>
      <c r="O30" s="5">
        <v>6.9290000815989909</v>
      </c>
      <c r="P30" s="71">
        <v>0.24588386132828138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0.72565399999999991</v>
      </c>
      <c r="E31" s="28">
        <v>4.1103769999999997</v>
      </c>
      <c r="F31" s="28">
        <f t="shared" si="0"/>
        <v>1.6674949247359911</v>
      </c>
      <c r="G31" s="28">
        <v>1.1187717047359911</v>
      </c>
      <c r="H31" s="28">
        <v>0.43532743000000007</v>
      </c>
      <c r="I31" s="28">
        <v>0.11339579</v>
      </c>
      <c r="J31" s="29">
        <f t="shared" si="1"/>
        <v>0.27218226083300662</v>
      </c>
      <c r="K31" s="29">
        <f t="shared" si="2"/>
        <v>0.3780916287571654</v>
      </c>
      <c r="L31" s="30">
        <f t="shared" si="3"/>
        <v>0.40567931475287822</v>
      </c>
      <c r="M31" s="4"/>
      <c r="N31" t="s">
        <v>266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5" sqref="A15:D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49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63.919644000000005</v>
      </c>
      <c r="E6" s="14">
        <v>312.04358500000001</v>
      </c>
      <c r="F6" s="14">
        <v>129.63116069637428</v>
      </c>
      <c r="G6" s="14">
        <v>88.083244576374284</v>
      </c>
      <c r="H6" s="14">
        <v>29.802234160000001</v>
      </c>
      <c r="I6" s="14">
        <v>11.745681960000004</v>
      </c>
      <c r="J6" s="15">
        <v>0.28227865852898171</v>
      </c>
      <c r="K6" s="15">
        <v>0.37778529796205962</v>
      </c>
      <c r="L6" s="16">
        <v>0.41542645619961799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63.509643999999994</v>
      </c>
      <c r="E7" s="38">
        <f ca="1">SUM(E8:OFFSET(E6,MATCH("PROYECTOS",$A$8:$A$50,0),0))</f>
        <v>183.69085499999994</v>
      </c>
      <c r="F7" s="38">
        <f ca="1">SUM(F8:OFFSET(F6,MATCH("PROYECTOS",$A$8:$A$50,0),0))</f>
        <v>56.079157097579554</v>
      </c>
      <c r="G7" s="38">
        <f ca="1">SUM(G8:OFFSET(G6,MATCH("PROYECTOS",$A$8:$A$50,0),0))</f>
        <v>37.81543394757955</v>
      </c>
      <c r="H7" s="38">
        <f ca="1">SUM(H8:OFFSET(H6,MATCH("PROYECTOS",$A$8:$A$50,0),0))</f>
        <v>16.489445400000001</v>
      </c>
      <c r="I7" s="38">
        <f ca="1">SUM(I8:OFFSET(I6,MATCH("PROYECTOS",$A$8:$A$50,0),0))</f>
        <v>1.7742777500000007</v>
      </c>
      <c r="J7" s="39">
        <f ca="1">IFERROR(G7/E7,0)</f>
        <v>0.2058645431618224</v>
      </c>
      <c r="K7" s="39">
        <f ca="1">IFERROR(SUM(G7,H7)/E7,0)</f>
        <v>0.29563191563118135</v>
      </c>
      <c r="L7" s="40">
        <f ca="1">IFERROR(SUM(G7,H7,I7)/E7,0)</f>
        <v>0.30529095799341549</v>
      </c>
      <c r="M7" s="4"/>
    </row>
    <row r="8" spans="1:13" x14ac:dyDescent="0.25">
      <c r="A8" s="17"/>
      <c r="B8" s="19">
        <v>3000194</v>
      </c>
      <c r="C8" s="19" t="s">
        <v>1190</v>
      </c>
      <c r="D8" s="20">
        <v>63.509643999999994</v>
      </c>
      <c r="E8" s="21">
        <v>183.69085499999994</v>
      </c>
      <c r="F8" s="21">
        <f t="shared" ref="F8" si="0">SUM(G8,H8,I8)</f>
        <v>56.079157097579554</v>
      </c>
      <c r="G8" s="21">
        <v>37.81543394757955</v>
      </c>
      <c r="H8" s="21">
        <v>16.489445400000001</v>
      </c>
      <c r="I8" s="21">
        <v>1.7742777500000007</v>
      </c>
      <c r="J8" s="22">
        <f t="shared" ref="J8:J9" si="1">IFERROR(G8/E8,0)</f>
        <v>0.2058645431618224</v>
      </c>
      <c r="K8" s="22">
        <f t="shared" ref="K8:K9" si="2">IFERROR(SUM(G8,H8)/E8,0)</f>
        <v>0.29563191563118135</v>
      </c>
      <c r="L8" s="23">
        <f t="shared" ref="L8:L9" si="3">IFERROR(SUM(G8,H8,I8)/E8,0)</f>
        <v>0.30529095799341549</v>
      </c>
      <c r="M8" s="4"/>
    </row>
    <row r="9" spans="1:13" ht="15.75" thickBot="1" x14ac:dyDescent="0.3">
      <c r="A9" s="41" t="s">
        <v>294</v>
      </c>
      <c r="B9" s="43"/>
      <c r="C9" s="43"/>
      <c r="D9" s="44">
        <f ca="1">OFFSET(D9,-MATCH("PROYECTOS",$A$8:$A$50,0)-1,0)-(OFFSET(D9,-MATCH("PROYECTOS",$A$8:$A$50,0),0))</f>
        <v>0.4100000000000108</v>
      </c>
      <c r="E9" s="45">
        <f t="shared" ref="E9:I9" ca="1" si="4">OFFSET(E9,-MATCH("PROYECTOS",$A$8:$A$50,0)-1,0)-(OFFSET(E9,-MATCH("PROYECTOS",$A$8:$A$50,0),0))</f>
        <v>128.35273000000007</v>
      </c>
      <c r="F9" s="45">
        <f t="shared" ca="1" si="4"/>
        <v>73.552003598794727</v>
      </c>
      <c r="G9" s="45">
        <f t="shared" ca="1" si="4"/>
        <v>50.267810628794734</v>
      </c>
      <c r="H9" s="45">
        <f t="shared" ca="1" si="4"/>
        <v>13.31278876</v>
      </c>
      <c r="I9" s="45">
        <f t="shared" ca="1" si="4"/>
        <v>9.9714042100000029</v>
      </c>
      <c r="J9" s="46">
        <f t="shared" ca="1" si="1"/>
        <v>0.39163803238773892</v>
      </c>
      <c r="K9" s="46">
        <f t="shared" ca="1" si="2"/>
        <v>0.49535837211093764</v>
      </c>
      <c r="L9" s="47">
        <f t="shared" ca="1" si="3"/>
        <v>0.5730458837828748</v>
      </c>
      <c r="M9" s="4"/>
    </row>
    <row r="10" spans="1:13" ht="15.75" thickBot="1" x14ac:dyDescent="0.3"/>
    <row r="11" spans="1:13" ht="15.75" thickBot="1" x14ac:dyDescent="0.3">
      <c r="A11" s="87" t="s">
        <v>316</v>
      </c>
      <c r="B11" s="88"/>
      <c r="C11" s="88"/>
      <c r="D11" s="89"/>
    </row>
    <row r="12" spans="1:13" ht="15.75" thickBot="1" x14ac:dyDescent="0.3">
      <c r="A12" s="1" t="s">
        <v>1194</v>
      </c>
    </row>
    <row r="13" spans="1:13" ht="45" customHeight="1" x14ac:dyDescent="0.25">
      <c r="A13" s="80" t="s">
        <v>318</v>
      </c>
      <c r="B13" s="81"/>
      <c r="C13" s="81"/>
      <c r="D13" s="92" t="s">
        <v>319</v>
      </c>
    </row>
    <row r="14" spans="1:13" ht="15.75" thickBot="1" x14ac:dyDescent="0.3">
      <c r="A14" s="83"/>
      <c r="B14" s="84"/>
      <c r="C14" s="84"/>
      <c r="D14" s="103"/>
    </row>
    <row r="15" spans="1:13" ht="15.75" thickBot="1" x14ac:dyDescent="0.3">
      <c r="A15" s="73"/>
      <c r="B15" s="74">
        <v>3000194</v>
      </c>
      <c r="C15" s="74" t="s">
        <v>1190</v>
      </c>
      <c r="D15" s="75">
        <v>0.30529095799341549</v>
      </c>
    </row>
  </sheetData>
  <mergeCells count="10">
    <mergeCell ref="A11:D11"/>
    <mergeCell ref="A13:C14"/>
    <mergeCell ref="D13:D1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73</v>
      </c>
      <c r="B1" s="49" t="s">
        <v>45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1189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63.919644000000005</v>
      </c>
      <c r="I6" s="14">
        <v>312.04358500000001</v>
      </c>
      <c r="J6" s="14">
        <v>129.63116069637428</v>
      </c>
      <c r="K6" s="14">
        <v>88.083244576374284</v>
      </c>
      <c r="L6" s="14">
        <v>29.802234160000001</v>
      </c>
      <c r="M6" s="14">
        <v>11.745681960000004</v>
      </c>
      <c r="N6" s="15">
        <v>0.28227865852898171</v>
      </c>
      <c r="O6" s="15">
        <v>0.37778529796205962</v>
      </c>
      <c r="P6" s="16">
        <v>0.41542645619961799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SUM(H8:OFFSET(H6,MATCH("PROYECTOS",$A$8:$A$12,0),0))</f>
        <v>63.509644000000002</v>
      </c>
      <c r="I7" s="13">
        <f ca="1">SUM(I8:OFFSET(I6,MATCH("PROYECTOS",$A$8:$A$12,0),0))</f>
        <v>183.690855</v>
      </c>
      <c r="J7" s="13">
        <f ca="1">SUM(J8:OFFSET(J6,MATCH("PROYECTOS",$A$8:$A$12,0),0))</f>
        <v>56.079157097579554</v>
      </c>
      <c r="K7" s="13">
        <f ca="1">SUM(K8:OFFSET(K6,MATCH("PROYECTOS",$A$8:$A$12,0),0))</f>
        <v>37.81543394757955</v>
      </c>
      <c r="L7" s="13">
        <f ca="1">SUM(L8:OFFSET(L6,MATCH("PROYECTOS",$A$8:$A$12,0),0))</f>
        <v>16.489445400000001</v>
      </c>
      <c r="M7" s="13">
        <f ca="1">SUM(M8:OFFSET(M6,MATCH("PROYECTOS",$A$8:$A$12,0),0))</f>
        <v>1.7742777500000002</v>
      </c>
      <c r="N7" s="39">
        <f ca="1">IFERROR(K7/I7,0)</f>
        <v>0.20586454316182234</v>
      </c>
      <c r="O7" s="39">
        <f ca="1">IFERROR(SUM(K7,L7)/I7,0)</f>
        <v>0.29563191563118124</v>
      </c>
      <c r="P7" s="40">
        <f ca="1">IFERROR(SUM(K7,L7,M7)/I7,0)</f>
        <v>0.30529095799341538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871</v>
      </c>
      <c r="D8" s="68">
        <v>3000194</v>
      </c>
      <c r="E8" s="19" t="s">
        <v>1190</v>
      </c>
      <c r="F8" s="69">
        <v>177</v>
      </c>
      <c r="G8" s="19" t="s">
        <v>883</v>
      </c>
      <c r="H8" s="20">
        <v>43.015000000000001</v>
      </c>
      <c r="I8" s="21">
        <v>162.94709699999999</v>
      </c>
      <c r="J8" s="21">
        <f t="shared" ref="J8:J11" si="0">SUM(K8,L8,M8)</f>
        <v>41.112968233016204</v>
      </c>
      <c r="K8" s="21">
        <v>26.304536283016205</v>
      </c>
      <c r="L8" s="21">
        <v>14.808431950000001</v>
      </c>
      <c r="M8" s="21">
        <v>0</v>
      </c>
      <c r="N8" s="22">
        <f t="shared" ref="N8:N12" si="1">IFERROR(K8/I8,0)</f>
        <v>0.16142991662512532</v>
      </c>
      <c r="O8" s="22">
        <f t="shared" ref="O8:O12" si="2">IFERROR(SUM(K8,L8)/I8,0)</f>
        <v>0.25230868784987442</v>
      </c>
      <c r="P8" s="23">
        <f t="shared" ref="P8:P12" si="3">IFERROR(SUM(K8,L8,M8)/I8,0)</f>
        <v>0.25230868784987442</v>
      </c>
      <c r="Q8" s="70">
        <v>198</v>
      </c>
      <c r="R8" s="21">
        <v>222</v>
      </c>
      <c r="S8" s="23">
        <f>IFERROR(R8/Q8,0)</f>
        <v>1.1212121212121211</v>
      </c>
    </row>
    <row r="9" spans="1:19" ht="51" x14ac:dyDescent="0.25">
      <c r="A9" s="17"/>
      <c r="B9" s="19">
        <v>5004341</v>
      </c>
      <c r="C9" s="19" t="s">
        <v>1191</v>
      </c>
      <c r="D9" s="68">
        <v>3000194</v>
      </c>
      <c r="E9" s="19" t="s">
        <v>1190</v>
      </c>
      <c r="F9" s="69">
        <v>117</v>
      </c>
      <c r="G9" s="19" t="s">
        <v>689</v>
      </c>
      <c r="H9" s="20">
        <v>7.3616729999999997</v>
      </c>
      <c r="I9" s="21">
        <v>7.1805570000000003</v>
      </c>
      <c r="J9" s="21">
        <f t="shared" si="0"/>
        <v>6.2610552030736635</v>
      </c>
      <c r="K9" s="21">
        <v>5.0759487030736636</v>
      </c>
      <c r="L9" s="21">
        <v>0.57576404000000003</v>
      </c>
      <c r="M9" s="21">
        <v>0.60934246000000014</v>
      </c>
      <c r="N9" s="22">
        <f t="shared" si="1"/>
        <v>0.70690180484239085</v>
      </c>
      <c r="O9" s="22">
        <f t="shared" si="2"/>
        <v>0.78708556217486525</v>
      </c>
      <c r="P9" s="23">
        <f t="shared" si="3"/>
        <v>0.87194561690321004</v>
      </c>
      <c r="Q9" s="70">
        <v>42</v>
      </c>
      <c r="R9" s="21">
        <v>82</v>
      </c>
      <c r="S9" s="23">
        <f t="shared" ref="S9:S11" si="4">IFERROR(R9/Q9,0)</f>
        <v>1.9523809523809523</v>
      </c>
    </row>
    <row r="10" spans="1:19" ht="25.5" x14ac:dyDescent="0.25">
      <c r="A10" s="17"/>
      <c r="B10" s="19">
        <v>5004342</v>
      </c>
      <c r="C10" s="19" t="s">
        <v>1192</v>
      </c>
      <c r="D10" s="68">
        <v>3000194</v>
      </c>
      <c r="E10" s="19" t="s">
        <v>1190</v>
      </c>
      <c r="F10" s="69">
        <v>60</v>
      </c>
      <c r="G10" s="19" t="s">
        <v>310</v>
      </c>
      <c r="H10" s="20">
        <v>13.132971000000003</v>
      </c>
      <c r="I10" s="21">
        <v>11.687834000000002</v>
      </c>
      <c r="J10" s="21">
        <f t="shared" si="0"/>
        <v>8.7051336614896808</v>
      </c>
      <c r="K10" s="21">
        <v>6.4349489614896811</v>
      </c>
      <c r="L10" s="21">
        <v>1.1052494100000001</v>
      </c>
      <c r="M10" s="21">
        <v>1.1649352900000001</v>
      </c>
      <c r="N10" s="22">
        <f t="shared" si="1"/>
        <v>0.55056813447980868</v>
      </c>
      <c r="O10" s="22">
        <f t="shared" si="2"/>
        <v>0.64513222650917867</v>
      </c>
      <c r="P10" s="23">
        <f t="shared" si="3"/>
        <v>0.74480298586459037</v>
      </c>
      <c r="Q10" s="70">
        <v>112</v>
      </c>
      <c r="R10" s="21">
        <v>11</v>
      </c>
      <c r="S10" s="23">
        <f t="shared" si="4"/>
        <v>9.8214285714285712E-2</v>
      </c>
    </row>
    <row r="11" spans="1:19" ht="25.5" x14ac:dyDescent="0.25">
      <c r="A11" s="17"/>
      <c r="B11" s="19">
        <v>5005827</v>
      </c>
      <c r="C11" s="19" t="s">
        <v>420</v>
      </c>
      <c r="D11" s="68">
        <v>3000194</v>
      </c>
      <c r="E11" s="19" t="s">
        <v>1190</v>
      </c>
      <c r="F11" s="69">
        <v>177</v>
      </c>
      <c r="G11" s="19" t="s">
        <v>883</v>
      </c>
      <c r="H11" s="20">
        <v>0</v>
      </c>
      <c r="I11" s="21">
        <v>1.875367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15.75" thickBot="1" x14ac:dyDescent="0.3">
      <c r="A12" s="41" t="s">
        <v>294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0.41000000000000369</v>
      </c>
      <c r="I12" s="44">
        <f t="shared" ref="I12:M12" ca="1" si="5">OFFSET(I12,-MATCH("PROYECTOS",$A$8:$A$12,0)-1,0)-(OFFSET(I12,-MATCH("PROYECTOS",$A$8:$A$12,0),0))</f>
        <v>128.35273000000001</v>
      </c>
      <c r="J12" s="44">
        <f t="shared" ca="1" si="5"/>
        <v>73.552003598794727</v>
      </c>
      <c r="K12" s="44">
        <f t="shared" ca="1" si="5"/>
        <v>50.267810628794734</v>
      </c>
      <c r="L12" s="44">
        <f t="shared" ca="1" si="5"/>
        <v>13.31278876</v>
      </c>
      <c r="M12" s="44">
        <f t="shared" ca="1" si="5"/>
        <v>9.9714042100000047</v>
      </c>
      <c r="N12" s="46">
        <f t="shared" ca="1" si="1"/>
        <v>0.39163803238773909</v>
      </c>
      <c r="O12" s="46">
        <f t="shared" ca="1" si="2"/>
        <v>0.49535837211093786</v>
      </c>
      <c r="P12" s="47">
        <f t="shared" ca="1" si="3"/>
        <v>0.57304588378287502</v>
      </c>
      <c r="Q12" s="67"/>
      <c r="R12" s="45"/>
      <c r="S1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18" sqref="A18:L1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50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84.496460000000027</v>
      </c>
      <c r="E6" s="14">
        <v>142.80937499999999</v>
      </c>
      <c r="F6" s="14">
        <v>130.35164496948855</v>
      </c>
      <c r="G6" s="14">
        <v>91.232314869488562</v>
      </c>
      <c r="H6" s="14">
        <v>35.969707870000001</v>
      </c>
      <c r="I6" s="14">
        <v>3.1496222299999994</v>
      </c>
      <c r="J6" s="15">
        <v>0.63883981614994512</v>
      </c>
      <c r="K6" s="15">
        <v>0.89071199099841014</v>
      </c>
      <c r="L6" s="16">
        <v>0.91276672115880753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84.010460000000009</v>
      </c>
      <c r="E7" s="38">
        <f ca="1">SUM(E8:OFFSET(E6,MATCH("GOBIERNOS REGIONALES",$A$8:$A$50,0),0))</f>
        <v>141.88774999999998</v>
      </c>
      <c r="F7" s="38">
        <f ca="1">SUM(F8:OFFSET(F6,MATCH("GOBIERNOS REGIONALES",$A$8:$A$50,0),0))</f>
        <v>129.60446677112373</v>
      </c>
      <c r="G7" s="38">
        <f ca="1">SUM(G8:OFFSET(G6,MATCH("GOBIERNOS REGIONALES",$A$8:$A$50,0),0))</f>
        <v>90.830947241123738</v>
      </c>
      <c r="H7" s="38">
        <f ca="1">SUM(H8:OFFSET(H6,MATCH("GOBIERNOS REGIONALES",$A$8:$A$50,0),0))</f>
        <v>35.839153659999994</v>
      </c>
      <c r="I7" s="38">
        <f ca="1">SUM(I8:OFFSET(I6,MATCH("GOBIERNOS REGIONALES",$A$8:$A$50,0),0))</f>
        <v>2.9343658699999997</v>
      </c>
      <c r="J7" s="39">
        <f ca="1">IFERROR(G7/E7,0)</f>
        <v>0.64016060048259094</v>
      </c>
      <c r="K7" s="39">
        <f ca="1">IFERROR(SUM(G7,H7)/E7,0)</f>
        <v>0.89274867563354654</v>
      </c>
      <c r="L7" s="40">
        <f ca="1">IFERROR(SUM(G7,H7,I7)/E7,0)</f>
        <v>0.91342957211685816</v>
      </c>
      <c r="M7" s="4"/>
    </row>
    <row r="8" spans="1:13" ht="25.5" x14ac:dyDescent="0.25">
      <c r="A8" s="17"/>
      <c r="B8" s="18">
        <v>2</v>
      </c>
      <c r="C8" s="19" t="s">
        <v>101</v>
      </c>
      <c r="D8" s="20">
        <v>0</v>
      </c>
      <c r="E8" s="21">
        <v>0.102892</v>
      </c>
      <c r="F8" s="21">
        <f t="shared" ref="F8:F19" si="0">SUM(G8,H8,I8)</f>
        <v>8.3667790649564935E-2</v>
      </c>
      <c r="G8" s="21">
        <v>2.5706790649564937E-2</v>
      </c>
      <c r="H8" s="21">
        <v>3.8200999999999999E-2</v>
      </c>
      <c r="I8" s="21">
        <v>1.976E-2</v>
      </c>
      <c r="J8" s="22">
        <f t="shared" ref="J8:J19" si="1">IFERROR(G8/E8,0)</f>
        <v>0.24984246248070732</v>
      </c>
      <c r="K8" s="22">
        <f t="shared" ref="K8:K19" si="2">IFERROR(SUM(G8,H8)/E8,0)</f>
        <v>0.62111525336823992</v>
      </c>
      <c r="L8" s="23">
        <f t="shared" ref="L8:L19" si="3">IFERROR(SUM(G8,H8,I8)/E8,0)</f>
        <v>0.81316128221401995</v>
      </c>
      <c r="M8" s="4"/>
    </row>
    <row r="9" spans="1:13" x14ac:dyDescent="0.25">
      <c r="A9" s="17"/>
      <c r="B9" s="18">
        <v>4</v>
      </c>
      <c r="C9" s="19" t="s">
        <v>103</v>
      </c>
      <c r="D9" s="20">
        <v>0.25</v>
      </c>
      <c r="E9" s="21">
        <v>0.75468799999999991</v>
      </c>
      <c r="F9" s="21">
        <f t="shared" si="0"/>
        <v>0.40933497680559161</v>
      </c>
      <c r="G9" s="21">
        <v>0.34260732680559158</v>
      </c>
      <c r="H9" s="21">
        <v>4.2215799999999998E-2</v>
      </c>
      <c r="I9" s="21">
        <v>2.4511850000000002E-2</v>
      </c>
      <c r="J9" s="22">
        <f t="shared" si="1"/>
        <v>0.45397214054760593</v>
      </c>
      <c r="K9" s="22">
        <f t="shared" si="2"/>
        <v>0.50991022356999405</v>
      </c>
      <c r="L9" s="23">
        <f t="shared" si="3"/>
        <v>0.5423896720308149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0.58818400000000004</v>
      </c>
      <c r="E10" s="21">
        <v>0.58818400000000004</v>
      </c>
      <c r="F10" s="21">
        <f t="shared" si="0"/>
        <v>0.11474040519670009</v>
      </c>
      <c r="G10" s="21">
        <v>0.1347272451967001</v>
      </c>
      <c r="H10" s="21">
        <v>-1.9986839999999999E-2</v>
      </c>
      <c r="I10" s="21">
        <v>0</v>
      </c>
      <c r="J10" s="22">
        <f t="shared" si="1"/>
        <v>0.22905629054292548</v>
      </c>
      <c r="K10" s="22">
        <f t="shared" si="2"/>
        <v>0.19507569943538092</v>
      </c>
      <c r="L10" s="23">
        <f t="shared" si="3"/>
        <v>0.19507569943538092</v>
      </c>
      <c r="M10" s="4"/>
    </row>
    <row r="11" spans="1:13" ht="25.5" x14ac:dyDescent="0.25">
      <c r="A11" s="17"/>
      <c r="B11" s="18">
        <v>12</v>
      </c>
      <c r="C11" s="19" t="s">
        <v>113</v>
      </c>
      <c r="D11" s="20">
        <v>79.132056000000006</v>
      </c>
      <c r="E11" s="21">
        <v>130.317114</v>
      </c>
      <c r="F11" s="21">
        <f t="shared" si="0"/>
        <v>123.69586935290019</v>
      </c>
      <c r="G11" s="21">
        <v>87.345198792900192</v>
      </c>
      <c r="H11" s="21">
        <v>34.931865869999996</v>
      </c>
      <c r="I11" s="21">
        <v>1.41880469</v>
      </c>
      <c r="J11" s="22">
        <f t="shared" si="1"/>
        <v>0.67025117509048115</v>
      </c>
      <c r="K11" s="22">
        <f t="shared" si="2"/>
        <v>0.93830396415086492</v>
      </c>
      <c r="L11" s="23">
        <f t="shared" si="3"/>
        <v>0.9491912885125755</v>
      </c>
      <c r="M11" s="4"/>
    </row>
    <row r="12" spans="1:13" x14ac:dyDescent="0.25">
      <c r="A12" s="17"/>
      <c r="B12" s="18">
        <v>22</v>
      </c>
      <c r="C12" s="19" t="s">
        <v>117</v>
      </c>
      <c r="D12" s="20">
        <v>2.0402199999999997</v>
      </c>
      <c r="E12" s="21">
        <v>2.9674759999999996</v>
      </c>
      <c r="F12" s="21">
        <f t="shared" si="0"/>
        <v>2.0531576081599554</v>
      </c>
      <c r="G12" s="21">
        <v>1.4084763181599556</v>
      </c>
      <c r="H12" s="21">
        <v>0.45850299</v>
      </c>
      <c r="I12" s="21">
        <v>0.18617830000000002</v>
      </c>
      <c r="J12" s="22">
        <f t="shared" si="1"/>
        <v>0.47463781279442724</v>
      </c>
      <c r="K12" s="22">
        <f t="shared" si="2"/>
        <v>0.62914723089924085</v>
      </c>
      <c r="L12" s="23">
        <f t="shared" si="3"/>
        <v>0.69188684530555788</v>
      </c>
      <c r="M12" s="4"/>
    </row>
    <row r="13" spans="1:13" x14ac:dyDescent="0.25">
      <c r="A13" s="17"/>
      <c r="B13" s="18">
        <v>26</v>
      </c>
      <c r="C13" s="19" t="s">
        <v>119</v>
      </c>
      <c r="D13" s="20">
        <v>2</v>
      </c>
      <c r="E13" s="21">
        <v>7.1378369999999993</v>
      </c>
      <c r="F13" s="21">
        <f t="shared" si="0"/>
        <v>3.2312059074117387</v>
      </c>
      <c r="G13" s="21">
        <v>1.5742307674117386</v>
      </c>
      <c r="H13" s="21">
        <v>0.37129884000000002</v>
      </c>
      <c r="I13" s="21">
        <v>1.2856763</v>
      </c>
      <c r="J13" s="22">
        <f t="shared" si="1"/>
        <v>0.22054731249981455</v>
      </c>
      <c r="K13" s="22">
        <f t="shared" si="2"/>
        <v>0.2725657096697135</v>
      </c>
      <c r="L13" s="23">
        <f t="shared" si="3"/>
        <v>0.45268698450409262</v>
      </c>
      <c r="M13" s="4"/>
    </row>
    <row r="14" spans="1:13" x14ac:dyDescent="0.25">
      <c r="A14" s="17"/>
      <c r="B14" s="18">
        <v>332</v>
      </c>
      <c r="C14" s="19" t="s">
        <v>160</v>
      </c>
      <c r="D14" s="20">
        <v>0</v>
      </c>
      <c r="E14" s="21">
        <v>1.9559E-2</v>
      </c>
      <c r="F14" s="21">
        <f t="shared" si="0"/>
        <v>1.6490730000000002E-2</v>
      </c>
      <c r="G14" s="21">
        <v>0</v>
      </c>
      <c r="H14" s="21">
        <v>1.7056000000000002E-2</v>
      </c>
      <c r="I14" s="21">
        <v>-5.6526999999999999E-4</v>
      </c>
      <c r="J14" s="22">
        <f t="shared" si="1"/>
        <v>0</v>
      </c>
      <c r="K14" s="22">
        <f t="shared" si="2"/>
        <v>0.87202822230175381</v>
      </c>
      <c r="L14" s="23">
        <f t="shared" si="3"/>
        <v>0.84312746050411591</v>
      </c>
      <c r="M14" s="4"/>
    </row>
    <row r="15" spans="1:13" x14ac:dyDescent="0.25">
      <c r="A15" s="34" t="s">
        <v>206</v>
      </c>
      <c r="B15" s="57"/>
      <c r="C15" s="36"/>
      <c r="D15" s="37">
        <f ca="1">SUM(D16:OFFSET(D14,(MATCH("GOBIERNOS LOCALES",$A$8:$A$50,0)-MATCH("GOBIERNOS REGIONALES",$A$8:$A$50,0)),0))</f>
        <v>0.4860000000000001</v>
      </c>
      <c r="E15" s="38">
        <f ca="1">SUM(E16:OFFSET(E14,(MATCH("GOBIERNOS LOCALES",$A$8:$A$50,0)-MATCH("GOBIERNOS REGIONALES",$A$8:$A$50,0)),0))</f>
        <v>0.48599999999999999</v>
      </c>
      <c r="F15" s="38">
        <f ca="1">SUM(F16:OFFSET(F14,(MATCH("GOBIERNOS LOCALES",$A$8:$A$50,0)-MATCH("GOBIERNOS REGIONALES",$A$8:$A$50,0)),0))</f>
        <v>0.35655320324456485</v>
      </c>
      <c r="G15" s="38">
        <f ca="1">SUM(G16:OFFSET(G14,(MATCH("GOBIERNOS LOCALES",$A$8:$A$50,0)-MATCH("GOBIERNOS REGIONALES",$A$8:$A$50,0)),0))</f>
        <v>0.13952071324456483</v>
      </c>
      <c r="H15" s="38">
        <f ca="1">SUM(H16:OFFSET(H14,(MATCH("GOBIERNOS LOCALES",$A$8:$A$50,0)-MATCH("GOBIERNOS REGIONALES",$A$8:$A$50,0)),0))</f>
        <v>8.0190000000000011E-2</v>
      </c>
      <c r="I15" s="38">
        <f ca="1">SUM(I16:OFFSET(I14,(MATCH("GOBIERNOS LOCALES",$A$8:$A$50,0)-MATCH("GOBIERNOS REGIONALES",$A$8:$A$50,0)),0))</f>
        <v>0.13684249000000001</v>
      </c>
      <c r="J15" s="39">
        <f t="shared" ca="1" si="1"/>
        <v>0.28707965688182063</v>
      </c>
      <c r="K15" s="39">
        <f t="shared" ca="1" si="2"/>
        <v>0.45207965688182067</v>
      </c>
      <c r="L15" s="40">
        <f t="shared" ca="1" si="3"/>
        <v>0.73364856634684128</v>
      </c>
      <c r="M15" s="4"/>
    </row>
    <row r="16" spans="1:13" x14ac:dyDescent="0.25">
      <c r="A16" s="17"/>
      <c r="B16" s="18">
        <v>448</v>
      </c>
      <c r="C16" s="19" t="s">
        <v>215</v>
      </c>
      <c r="D16" s="20">
        <v>0.16200000000000001</v>
      </c>
      <c r="E16" s="21">
        <v>0.16200000000000001</v>
      </c>
      <c r="F16" s="21">
        <f t="shared" si="0"/>
        <v>0.16122900076241792</v>
      </c>
      <c r="G16" s="21">
        <v>6.7890000762417912E-2</v>
      </c>
      <c r="H16" s="21">
        <v>4.2570000000000004E-2</v>
      </c>
      <c r="I16" s="21">
        <v>5.0768999999999995E-2</v>
      </c>
      <c r="J16" s="22">
        <f t="shared" si="1"/>
        <v>0.41907407878035746</v>
      </c>
      <c r="K16" s="22">
        <f t="shared" si="2"/>
        <v>0.68185185655813518</v>
      </c>
      <c r="L16" s="23">
        <f t="shared" si="3"/>
        <v>0.99524074544702412</v>
      </c>
      <c r="M16" s="4"/>
    </row>
    <row r="17" spans="1:13" x14ac:dyDescent="0.25">
      <c r="A17" s="17"/>
      <c r="B17" s="18">
        <v>458</v>
      </c>
      <c r="C17" s="19" t="s">
        <v>225</v>
      </c>
      <c r="D17" s="20">
        <v>0.16200000000000003</v>
      </c>
      <c r="E17" s="21">
        <v>0.16200000000000001</v>
      </c>
      <c r="F17" s="21">
        <f t="shared" si="0"/>
        <v>0.13882071248618888</v>
      </c>
      <c r="G17" s="21">
        <v>7.1470712486188859E-2</v>
      </c>
      <c r="H17" s="21">
        <v>3.3619999999999997E-2</v>
      </c>
      <c r="I17" s="21">
        <v>3.373000000000001E-2</v>
      </c>
      <c r="J17" s="22">
        <f t="shared" si="1"/>
        <v>0.44117723756906702</v>
      </c>
      <c r="K17" s="22">
        <f t="shared" si="2"/>
        <v>0.64870810176659788</v>
      </c>
      <c r="L17" s="23">
        <f t="shared" si="3"/>
        <v>0.85691797830980787</v>
      </c>
      <c r="M17" s="4"/>
    </row>
    <row r="18" spans="1:13" x14ac:dyDescent="0.25">
      <c r="A18" s="17"/>
      <c r="B18" s="18">
        <v>462</v>
      </c>
      <c r="C18" s="19" t="s">
        <v>229</v>
      </c>
      <c r="D18" s="20">
        <v>0.16200000000000003</v>
      </c>
      <c r="E18" s="21">
        <v>0.16200000000000001</v>
      </c>
      <c r="F18" s="21">
        <f t="shared" si="0"/>
        <v>5.6503489995958056E-2</v>
      </c>
      <c r="G18" s="21">
        <v>1.5999999595806003E-4</v>
      </c>
      <c r="H18" s="21">
        <v>4.0000000000000001E-3</v>
      </c>
      <c r="I18" s="21">
        <v>5.2343489999999999E-2</v>
      </c>
      <c r="J18" s="22">
        <f t="shared" si="1"/>
        <v>9.8765429603740761E-4</v>
      </c>
      <c r="K18" s="22">
        <f t="shared" si="2"/>
        <v>2.5679012320728764E-2</v>
      </c>
      <c r="L18" s="23">
        <f t="shared" si="3"/>
        <v>0.34878697528369168</v>
      </c>
      <c r="M18" s="4"/>
    </row>
    <row r="19" spans="1:13" ht="15.75" thickBot="1" x14ac:dyDescent="0.3">
      <c r="A19" s="41" t="s">
        <v>233</v>
      </c>
      <c r="B19" s="58"/>
      <c r="C19" s="43"/>
      <c r="D19" s="44">
        <v>0</v>
      </c>
      <c r="E19" s="45">
        <v>0.43562500000000004</v>
      </c>
      <c r="F19" s="45">
        <f t="shared" si="0"/>
        <v>0.39062499512025894</v>
      </c>
      <c r="G19" s="45">
        <v>0.26184691512025893</v>
      </c>
      <c r="H19" s="45">
        <v>5.036421E-2</v>
      </c>
      <c r="I19" s="45">
        <v>7.8413869999999997E-2</v>
      </c>
      <c r="J19" s="46">
        <f t="shared" si="1"/>
        <v>0.60108330587146952</v>
      </c>
      <c r="K19" s="46">
        <f t="shared" si="2"/>
        <v>0.71669698736357856</v>
      </c>
      <c r="L19" s="47">
        <f t="shared" si="3"/>
        <v>0.89670013227032175</v>
      </c>
      <c r="M19" s="4"/>
    </row>
    <row r="20" spans="1:13" x14ac:dyDescent="0.25">
      <c r="D20" s="5"/>
      <c r="E20" s="5"/>
      <c r="F20" s="5"/>
      <c r="G20" s="5"/>
      <c r="H20" s="5"/>
      <c r="I20" s="5"/>
      <c r="J20" s="4"/>
      <c r="K20" s="4"/>
      <c r="L20" s="4"/>
      <c r="M2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74</v>
      </c>
      <c r="B1" s="51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1196</v>
      </c>
      <c r="N2" s="72" t="s">
        <v>1210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84.496460000000027</v>
      </c>
      <c r="E6" s="14">
        <f ca="1">SUM(E7:OFFSET(E7,50,0))</f>
        <v>142.80937499999999</v>
      </c>
      <c r="F6" s="14">
        <f ca="1">SUM(F7:OFFSET(F7,50,0))</f>
        <v>130.35164496948855</v>
      </c>
      <c r="G6" s="14">
        <f ca="1">SUM(G7:OFFSET(G7,50,0))</f>
        <v>91.232314869488562</v>
      </c>
      <c r="H6" s="14">
        <f ca="1">SUM(H7:OFFSET(H7,50,0))</f>
        <v>35.969707870000001</v>
      </c>
      <c r="I6" s="14">
        <f ca="1">SUM(I7:OFFSET(I7,50,0))</f>
        <v>3.1496222299999994</v>
      </c>
      <c r="J6" s="15">
        <f ca="1">IFERROR(G6/E6,0)</f>
        <v>0.63883981614994512</v>
      </c>
      <c r="K6" s="15">
        <f ca="1">IFERROR(SUM(G6,H6)/E6,0)</f>
        <v>0.89071199099841014</v>
      </c>
      <c r="L6" s="16">
        <f ca="1">IFERROR(SUM(G6,H6,I6)/E6,0)</f>
        <v>0.91276672115880753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7</v>
      </c>
      <c r="C7" s="19" t="s">
        <v>256</v>
      </c>
      <c r="D7" s="20">
        <v>0</v>
      </c>
      <c r="E7" s="21">
        <v>2.5153160000000003</v>
      </c>
      <c r="F7" s="21">
        <f t="shared" ref="F7:F12" si="0">SUM(G7,H7,I7)</f>
        <v>1.9047438319209289</v>
      </c>
      <c r="G7" s="21">
        <v>0.80000001192092896</v>
      </c>
      <c r="H7" s="21">
        <v>0</v>
      </c>
      <c r="I7" s="21">
        <v>1.1047438199999999</v>
      </c>
      <c r="J7" s="22">
        <f t="shared" ref="J7:J12" si="1">IFERROR(G7/E7,0)</f>
        <v>0.31805149409494826</v>
      </c>
      <c r="K7" s="22">
        <f t="shared" ref="K7:K12" si="2">IFERROR(SUM(G7,H7)/E7,0)</f>
        <v>0.31805149409494826</v>
      </c>
      <c r="L7" s="23">
        <f t="shared" ref="L7:L12" si="3">IFERROR(SUM(G7,H7,I7)/E7,0)</f>
        <v>0.75725826572920807</v>
      </c>
      <c r="M7" s="4"/>
      <c r="N7" t="s">
        <v>259</v>
      </c>
      <c r="O7" s="5">
        <v>0.46459699660773007</v>
      </c>
      <c r="P7" s="71">
        <v>0.92392209374853107</v>
      </c>
    </row>
    <row r="8" spans="1:16" x14ac:dyDescent="0.25">
      <c r="A8" s="17"/>
      <c r="B8" s="55">
        <v>8</v>
      </c>
      <c r="C8" s="19" t="s">
        <v>257</v>
      </c>
      <c r="D8" s="20">
        <v>0.58818400000000004</v>
      </c>
      <c r="E8" s="21">
        <v>0.58818400000000004</v>
      </c>
      <c r="F8" s="21">
        <f t="shared" si="0"/>
        <v>0.11474040519670009</v>
      </c>
      <c r="G8" s="21">
        <v>0.1347272451967001</v>
      </c>
      <c r="H8" s="21">
        <v>-1.9986839999999999E-2</v>
      </c>
      <c r="I8" s="21">
        <v>0</v>
      </c>
      <c r="J8" s="22">
        <f t="shared" si="1"/>
        <v>0.22905629054292548</v>
      </c>
      <c r="K8" s="22">
        <f t="shared" si="2"/>
        <v>0.19507569943538092</v>
      </c>
      <c r="L8" s="23">
        <f t="shared" si="3"/>
        <v>0.19507569943538092</v>
      </c>
      <c r="M8" s="4"/>
      <c r="N8" t="s">
        <v>264</v>
      </c>
      <c r="O8" s="5">
        <v>127.5849825340061</v>
      </c>
      <c r="P8" s="71">
        <v>0.91930447823874928</v>
      </c>
    </row>
    <row r="9" spans="1:16" x14ac:dyDescent="0.25">
      <c r="A9" s="17"/>
      <c r="B9" s="55">
        <v>10</v>
      </c>
      <c r="C9" s="19" t="s">
        <v>259</v>
      </c>
      <c r="D9" s="20">
        <v>0.16200000000000001</v>
      </c>
      <c r="E9" s="21">
        <v>0.50285299999999999</v>
      </c>
      <c r="F9" s="21">
        <f t="shared" si="0"/>
        <v>0.46459699660773007</v>
      </c>
      <c r="G9" s="21">
        <v>0.27288191660773009</v>
      </c>
      <c r="H9" s="21">
        <v>7.7389210000000014E-2</v>
      </c>
      <c r="I9" s="21">
        <v>0.11432587</v>
      </c>
      <c r="J9" s="22">
        <f t="shared" si="1"/>
        <v>0.54266737318407188</v>
      </c>
      <c r="K9" s="22">
        <f t="shared" si="2"/>
        <v>0.69656763827148305</v>
      </c>
      <c r="L9" s="23">
        <f t="shared" si="3"/>
        <v>0.92392209374853107</v>
      </c>
      <c r="M9" s="4"/>
      <c r="N9" t="s">
        <v>270</v>
      </c>
      <c r="O9" s="5">
        <v>0.13882071248618888</v>
      </c>
      <c r="P9" s="71">
        <v>0.85691797830980787</v>
      </c>
    </row>
    <row r="10" spans="1:16" x14ac:dyDescent="0.25">
      <c r="A10" s="17"/>
      <c r="B10" s="55">
        <v>15</v>
      </c>
      <c r="C10" s="19" t="s">
        <v>264</v>
      </c>
      <c r="D10" s="20">
        <v>83.422276000000011</v>
      </c>
      <c r="E10" s="21">
        <v>138.78424999999996</v>
      </c>
      <c r="F10" s="21">
        <f t="shared" si="0"/>
        <v>127.5849825340061</v>
      </c>
      <c r="G10" s="21">
        <v>89.896219984006109</v>
      </c>
      <c r="H10" s="21">
        <v>35.859140500000002</v>
      </c>
      <c r="I10" s="21">
        <v>1.82962205</v>
      </c>
      <c r="J10" s="22">
        <f t="shared" si="1"/>
        <v>0.64774079179738431</v>
      </c>
      <c r="K10" s="22">
        <f t="shared" si="2"/>
        <v>0.90612126724758857</v>
      </c>
      <c r="L10" s="23">
        <f t="shared" si="3"/>
        <v>0.91930447823874928</v>
      </c>
      <c r="M10" s="4"/>
      <c r="N10" t="s">
        <v>256</v>
      </c>
      <c r="O10" s="5">
        <v>1.9047438319209289</v>
      </c>
      <c r="P10" s="71">
        <v>0.75725826572920807</v>
      </c>
    </row>
    <row r="11" spans="1:16" x14ac:dyDescent="0.25">
      <c r="A11" s="17"/>
      <c r="B11" s="55">
        <v>21</v>
      </c>
      <c r="C11" s="19" t="s">
        <v>270</v>
      </c>
      <c r="D11" s="20">
        <v>0.16200000000000003</v>
      </c>
      <c r="E11" s="21">
        <v>0.16200000000000001</v>
      </c>
      <c r="F11" s="21">
        <f t="shared" si="0"/>
        <v>0.13882071248618888</v>
      </c>
      <c r="G11" s="21">
        <v>7.1470712486188859E-2</v>
      </c>
      <c r="H11" s="21">
        <v>3.3619999999999997E-2</v>
      </c>
      <c r="I11" s="21">
        <v>3.373000000000001E-2</v>
      </c>
      <c r="J11" s="22">
        <f t="shared" si="1"/>
        <v>0.44117723756906702</v>
      </c>
      <c r="K11" s="22">
        <f t="shared" si="2"/>
        <v>0.64870810176659788</v>
      </c>
      <c r="L11" s="23">
        <f t="shared" si="3"/>
        <v>0.85691797830980787</v>
      </c>
      <c r="M11" s="4"/>
      <c r="N11" t="s">
        <v>274</v>
      </c>
      <c r="O11" s="5">
        <v>0.14376048927090482</v>
      </c>
      <c r="P11" s="71">
        <v>0.55987603504628547</v>
      </c>
    </row>
    <row r="12" spans="1:16" ht="15.75" thickBot="1" x14ac:dyDescent="0.3">
      <c r="A12" s="24"/>
      <c r="B12" s="56">
        <v>25</v>
      </c>
      <c r="C12" s="26" t="s">
        <v>274</v>
      </c>
      <c r="D12" s="27">
        <v>0.16200000000000003</v>
      </c>
      <c r="E12" s="28">
        <v>0.256772</v>
      </c>
      <c r="F12" s="28">
        <f t="shared" si="0"/>
        <v>0.14376048927090482</v>
      </c>
      <c r="G12" s="28">
        <v>5.7014999270904809E-2</v>
      </c>
      <c r="H12" s="28">
        <v>1.9545E-2</v>
      </c>
      <c r="I12" s="28">
        <v>6.7200490000000002E-2</v>
      </c>
      <c r="J12" s="29">
        <f t="shared" si="1"/>
        <v>0.22204523573794965</v>
      </c>
      <c r="K12" s="29">
        <f t="shared" si="2"/>
        <v>0.29816334830474045</v>
      </c>
      <c r="L12" s="30">
        <f t="shared" si="3"/>
        <v>0.55987603504628547</v>
      </c>
      <c r="M12" s="4"/>
      <c r="N12" t="s">
        <v>257</v>
      </c>
      <c r="O12" s="5">
        <v>0.11474040519670009</v>
      </c>
      <c r="P12" s="71">
        <v>0.19507569943538092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49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84.496460000000027</v>
      </c>
      <c r="E6" s="14">
        <v>142.80937499999999</v>
      </c>
      <c r="F6" s="14">
        <v>130.35164496948855</v>
      </c>
      <c r="G6" s="14">
        <v>91.232314869488562</v>
      </c>
      <c r="H6" s="14">
        <v>35.969707870000001</v>
      </c>
      <c r="I6" s="14">
        <v>3.1496222299999994</v>
      </c>
      <c r="J6" s="15">
        <v>0.63883981614994512</v>
      </c>
      <c r="K6" s="15">
        <v>0.89071199099841014</v>
      </c>
      <c r="L6" s="16">
        <v>0.91276672115880753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84.496460000000013</v>
      </c>
      <c r="E7" s="38">
        <f ca="1">SUM(E8:OFFSET(E6,MATCH("PROYECTOS",$A$8:$A$50,0),0))</f>
        <v>141.794059</v>
      </c>
      <c r="F7" s="38">
        <f ca="1">SUM(F8:OFFSET(F6,MATCH("PROYECTOS",$A$8:$A$50,0),0))</f>
        <v>129.34966896948856</v>
      </c>
      <c r="G7" s="38">
        <f ca="1">SUM(G8:OFFSET(G6,MATCH("PROYECTOS",$A$8:$A$50,0),0))</f>
        <v>91.232314869488562</v>
      </c>
      <c r="H7" s="38">
        <f ca="1">SUM(H8:OFFSET(H6,MATCH("PROYECTOS",$A$8:$A$50,0),0))</f>
        <v>35.969707870000001</v>
      </c>
      <c r="I7" s="38">
        <f ca="1">SUM(I8:OFFSET(I6,MATCH("PROYECTOS",$A$8:$A$50,0),0))</f>
        <v>2.1476462300000003</v>
      </c>
      <c r="J7" s="39">
        <f ca="1">IFERROR(G7/E7,0)</f>
        <v>0.6434142270339307</v>
      </c>
      <c r="K7" s="39">
        <f ca="1">IFERROR(SUM(G7,H7)/E7,0)</f>
        <v>0.89708993195186382</v>
      </c>
      <c r="L7" s="40">
        <f ca="1">IFERROR(SUM(G7,H7,I7)/E7,0)</f>
        <v>0.91223616759210313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1.9020559999999997</v>
      </c>
      <c r="E8" s="21">
        <v>2.3348940000000002</v>
      </c>
      <c r="F8" s="21">
        <f t="shared" ref="F8:F10" si="0">SUM(G8,H8,I8)</f>
        <v>1.6413379624377245</v>
      </c>
      <c r="G8" s="21">
        <v>1.3088030524377245</v>
      </c>
      <c r="H8" s="21">
        <v>0.19062168999999998</v>
      </c>
      <c r="I8" s="21">
        <v>0.14191322000000001</v>
      </c>
      <c r="J8" s="22">
        <f t="shared" ref="J8:J11" si="1">IFERROR(G8/E8,0)</f>
        <v>0.56054067226937254</v>
      </c>
      <c r="K8" s="22">
        <f t="shared" ref="K8:K11" si="2">IFERROR(SUM(G8,H8)/E8,0)</f>
        <v>0.64218107650185585</v>
      </c>
      <c r="L8" s="23">
        <f t="shared" ref="L8:L11" si="3">IFERROR(SUM(G8,H8,I8)/E8,0)</f>
        <v>0.70296037526231347</v>
      </c>
      <c r="M8" s="4"/>
    </row>
    <row r="9" spans="1:13" ht="51" x14ac:dyDescent="0.25">
      <c r="A9" s="17"/>
      <c r="B9" s="19">
        <v>3000569</v>
      </c>
      <c r="C9" s="19" t="s">
        <v>1199</v>
      </c>
      <c r="D9" s="20">
        <v>3.0659999999999998</v>
      </c>
      <c r="E9" s="21">
        <v>4.8462960000000006</v>
      </c>
      <c r="F9" s="21">
        <f t="shared" si="0"/>
        <v>2.4956742386534079</v>
      </c>
      <c r="G9" s="21">
        <v>1.9507244186534081</v>
      </c>
      <c r="H9" s="21">
        <v>0.23035872999999998</v>
      </c>
      <c r="I9" s="21">
        <v>0.31459108999999996</v>
      </c>
      <c r="J9" s="22">
        <f t="shared" si="1"/>
        <v>0.40251862838204844</v>
      </c>
      <c r="K9" s="22">
        <f t="shared" si="2"/>
        <v>0.4500515751933864</v>
      </c>
      <c r="L9" s="23">
        <f t="shared" si="3"/>
        <v>0.51496529280370151</v>
      </c>
      <c r="M9" s="4"/>
    </row>
    <row r="10" spans="1:13" ht="38.25" x14ac:dyDescent="0.25">
      <c r="A10" s="17"/>
      <c r="B10" s="19">
        <v>3000570</v>
      </c>
      <c r="C10" s="19" t="s">
        <v>1200</v>
      </c>
      <c r="D10" s="20">
        <v>79.528404000000009</v>
      </c>
      <c r="E10" s="21">
        <v>134.61286900000002</v>
      </c>
      <c r="F10" s="21">
        <f t="shared" si="0"/>
        <v>125.21265676839744</v>
      </c>
      <c r="G10" s="21">
        <v>87.972787398397429</v>
      </c>
      <c r="H10" s="21">
        <v>35.548727450000001</v>
      </c>
      <c r="I10" s="21">
        <v>1.6911419200000002</v>
      </c>
      <c r="J10" s="22">
        <f t="shared" si="1"/>
        <v>0.65352434764909006</v>
      </c>
      <c r="K10" s="22">
        <f t="shared" si="2"/>
        <v>0.91760554370472125</v>
      </c>
      <c r="L10" s="23">
        <f t="shared" si="3"/>
        <v>0.93016854702351992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1.0153159999999843</v>
      </c>
      <c r="F11" s="45">
        <f t="shared" ca="1" si="4"/>
        <v>1.0019759999999849</v>
      </c>
      <c r="G11" s="45">
        <f t="shared" ca="1" si="4"/>
        <v>0</v>
      </c>
      <c r="H11" s="45">
        <f t="shared" ca="1" si="4"/>
        <v>0</v>
      </c>
      <c r="I11" s="45">
        <f t="shared" ca="1" si="4"/>
        <v>1.0019759999999991</v>
      </c>
      <c r="J11" s="46">
        <f t="shared" ca="1" si="1"/>
        <v>0</v>
      </c>
      <c r="K11" s="46">
        <f t="shared" ca="1" si="2"/>
        <v>0</v>
      </c>
      <c r="L11" s="47">
        <f t="shared" ca="1" si="3"/>
        <v>0.98686123335002551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1211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3000569</v>
      </c>
      <c r="C17" s="74" t="s">
        <v>1199</v>
      </c>
      <c r="D17" s="75">
        <v>0.51496529280370151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74</v>
      </c>
      <c r="B1" s="49" t="s">
        <v>46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1198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84.496460000000027</v>
      </c>
      <c r="I6" s="14">
        <v>142.80937499999999</v>
      </c>
      <c r="J6" s="14">
        <v>130.35164496948855</v>
      </c>
      <c r="K6" s="14">
        <v>91.232314869488562</v>
      </c>
      <c r="L6" s="14">
        <v>35.969707870000001</v>
      </c>
      <c r="M6" s="14">
        <v>3.1496222299999994</v>
      </c>
      <c r="N6" s="15">
        <v>0.63883981614994512</v>
      </c>
      <c r="O6" s="15">
        <v>0.89071199099841014</v>
      </c>
      <c r="P6" s="16">
        <v>0.91276672115880753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84.496459999999999</v>
      </c>
      <c r="I7" s="13">
        <f ca="1">SUM(I8:OFFSET(I6,MATCH("PROYECTOS",$A$8:$A$18,0),0))</f>
        <v>141.794059</v>
      </c>
      <c r="J7" s="13">
        <f ca="1">SUM(J8:OFFSET(J6,MATCH("PROYECTOS",$A$8:$A$18,0),0))</f>
        <v>129.34966896948856</v>
      </c>
      <c r="K7" s="13">
        <f ca="1">SUM(K8:OFFSET(K6,MATCH("PROYECTOS",$A$8:$A$18,0),0))</f>
        <v>91.232314869488562</v>
      </c>
      <c r="L7" s="13">
        <f ca="1">SUM(L8:OFFSET(L6,MATCH("PROYECTOS",$A$8:$A$18,0),0))</f>
        <v>35.969707870000001</v>
      </c>
      <c r="M7" s="13">
        <f ca="1">SUM(M8:OFFSET(M6,MATCH("PROYECTOS",$A$8:$A$18,0),0))</f>
        <v>2.1476462299999999</v>
      </c>
      <c r="N7" s="39">
        <f ca="1">IFERROR(K7/I7,0)</f>
        <v>0.6434142270339307</v>
      </c>
      <c r="O7" s="39">
        <f ca="1">IFERROR(SUM(K7,L7)/I7,0)</f>
        <v>0.89708993195186382</v>
      </c>
      <c r="P7" s="40">
        <f ca="1">IFERROR(SUM(K7,L7,M7)/I7,0)</f>
        <v>0.91223616759210313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1.4664309999999998</v>
      </c>
      <c r="I8" s="21">
        <v>1.8992690000000001</v>
      </c>
      <c r="J8" s="21">
        <f t="shared" ref="J8:J17" si="0">SUM(K8,L8,M8)</f>
        <v>1.2057129755507463</v>
      </c>
      <c r="K8" s="21">
        <v>0.8731780655507464</v>
      </c>
      <c r="L8" s="21">
        <v>0.19062168999999998</v>
      </c>
      <c r="M8" s="21">
        <v>0.14191322000000001</v>
      </c>
      <c r="N8" s="22">
        <f t="shared" ref="N8:N18" si="1">IFERROR(K8/I8,0)</f>
        <v>0.45974428348524948</v>
      </c>
      <c r="O8" s="22">
        <f t="shared" ref="O8:O18" si="2">IFERROR(SUM(K8,L8)/I8,0)</f>
        <v>0.56011010317693088</v>
      </c>
      <c r="P8" s="23">
        <f t="shared" ref="P8:P18" si="3">IFERROR(SUM(K8,L8,M8)/I8,0)</f>
        <v>0.63483001910247905</v>
      </c>
      <c r="Q8" s="70">
        <v>6</v>
      </c>
      <c r="R8" s="21">
        <v>6</v>
      </c>
      <c r="S8" s="23">
        <f>IFERROR(R8/Q8,0)</f>
        <v>1</v>
      </c>
    </row>
    <row r="9" spans="1:19" ht="25.5" x14ac:dyDescent="0.25">
      <c r="A9" s="17"/>
      <c r="B9" s="19">
        <v>5001254</v>
      </c>
      <c r="C9" s="19" t="s">
        <v>872</v>
      </c>
      <c r="D9" s="68">
        <v>3000001</v>
      </c>
      <c r="E9" s="19" t="s">
        <v>276</v>
      </c>
      <c r="F9" s="69">
        <v>177</v>
      </c>
      <c r="G9" s="19" t="s">
        <v>883</v>
      </c>
      <c r="H9" s="20">
        <v>0.43562499999999998</v>
      </c>
      <c r="I9" s="21">
        <v>0.43562499999999998</v>
      </c>
      <c r="J9" s="21">
        <f t="shared" si="0"/>
        <v>0.43562498688697815</v>
      </c>
      <c r="K9" s="21">
        <v>0.43562498688697815</v>
      </c>
      <c r="L9" s="21">
        <v>0</v>
      </c>
      <c r="M9" s="21">
        <v>0</v>
      </c>
      <c r="N9" s="22">
        <f t="shared" si="1"/>
        <v>0.9999999698983717</v>
      </c>
      <c r="O9" s="22">
        <f t="shared" si="2"/>
        <v>0.9999999698983717</v>
      </c>
      <c r="P9" s="23">
        <f t="shared" si="3"/>
        <v>0.9999999698983717</v>
      </c>
      <c r="Q9" s="70">
        <v>3</v>
      </c>
      <c r="R9" s="21">
        <v>3</v>
      </c>
      <c r="S9" s="23">
        <f t="shared" ref="S9:S17" si="4">IFERROR(R9/Q9,0)</f>
        <v>1</v>
      </c>
    </row>
    <row r="10" spans="1:19" ht="51" x14ac:dyDescent="0.25">
      <c r="A10" s="17"/>
      <c r="B10" s="19">
        <v>5004295</v>
      </c>
      <c r="C10" s="19" t="s">
        <v>1201</v>
      </c>
      <c r="D10" s="68">
        <v>3000569</v>
      </c>
      <c r="E10" s="19" t="s">
        <v>1199</v>
      </c>
      <c r="F10" s="69">
        <v>117</v>
      </c>
      <c r="G10" s="19" t="s">
        <v>689</v>
      </c>
      <c r="H10" s="20">
        <v>0.28000000000000003</v>
      </c>
      <c r="I10" s="21">
        <v>0.27999999999999997</v>
      </c>
      <c r="J10" s="21">
        <f t="shared" si="0"/>
        <v>9.1337519639019371E-2</v>
      </c>
      <c r="K10" s="21">
        <v>2.364999963901937E-2</v>
      </c>
      <c r="L10" s="21">
        <v>4.454752E-2</v>
      </c>
      <c r="M10" s="21">
        <v>2.3139999999999997E-2</v>
      </c>
      <c r="N10" s="22">
        <f t="shared" si="1"/>
        <v>8.4464284425069189E-2</v>
      </c>
      <c r="O10" s="22">
        <f t="shared" si="2"/>
        <v>0.24356257013935495</v>
      </c>
      <c r="P10" s="23">
        <f t="shared" si="3"/>
        <v>0.32620542728221208</v>
      </c>
      <c r="Q10" s="70">
        <v>2</v>
      </c>
      <c r="R10" s="21">
        <v>2</v>
      </c>
      <c r="S10" s="23">
        <f t="shared" si="4"/>
        <v>1</v>
      </c>
    </row>
    <row r="11" spans="1:19" ht="51" x14ac:dyDescent="0.25">
      <c r="A11" s="17"/>
      <c r="B11" s="19">
        <v>5004296</v>
      </c>
      <c r="C11" s="19" t="s">
        <v>1202</v>
      </c>
      <c r="D11" s="68">
        <v>3000569</v>
      </c>
      <c r="E11" s="19" t="s">
        <v>1199</v>
      </c>
      <c r="F11" s="69">
        <v>36</v>
      </c>
      <c r="G11" s="19" t="s">
        <v>535</v>
      </c>
      <c r="H11" s="20">
        <v>1.7</v>
      </c>
      <c r="I11" s="21">
        <v>3.3446710000000004</v>
      </c>
      <c r="J11" s="21">
        <f t="shared" si="0"/>
        <v>1.6571585206495651</v>
      </c>
      <c r="K11" s="21">
        <v>1.5257067906495649</v>
      </c>
      <c r="L11" s="21">
        <v>5.5257000000000001E-2</v>
      </c>
      <c r="M11" s="21">
        <v>7.6194730000000002E-2</v>
      </c>
      <c r="N11" s="22">
        <f t="shared" si="1"/>
        <v>0.45616049849135082</v>
      </c>
      <c r="O11" s="22">
        <f t="shared" si="2"/>
        <v>0.47268140592888352</v>
      </c>
      <c r="P11" s="23">
        <f t="shared" si="3"/>
        <v>0.49546234013736029</v>
      </c>
      <c r="Q11" s="70">
        <v>1</v>
      </c>
      <c r="R11" s="21">
        <v>2</v>
      </c>
      <c r="S11" s="23">
        <f t="shared" si="4"/>
        <v>2</v>
      </c>
    </row>
    <row r="12" spans="1:19" ht="63.75" x14ac:dyDescent="0.25">
      <c r="A12" s="17"/>
      <c r="B12" s="19">
        <v>5004297</v>
      </c>
      <c r="C12" s="19" t="s">
        <v>1203</v>
      </c>
      <c r="D12" s="68">
        <v>3000569</v>
      </c>
      <c r="E12" s="19" t="s">
        <v>1199</v>
      </c>
      <c r="F12" s="69">
        <v>14</v>
      </c>
      <c r="G12" s="19" t="s">
        <v>692</v>
      </c>
      <c r="H12" s="20">
        <v>1.0860000000000001</v>
      </c>
      <c r="I12" s="21">
        <v>1.2216250000000002</v>
      </c>
      <c r="J12" s="21">
        <f t="shared" si="0"/>
        <v>0.7471781983648238</v>
      </c>
      <c r="K12" s="21">
        <v>0.40136762836482376</v>
      </c>
      <c r="L12" s="21">
        <v>0.13055421</v>
      </c>
      <c r="M12" s="21">
        <v>0.21525636000000001</v>
      </c>
      <c r="N12" s="22">
        <f t="shared" si="1"/>
        <v>0.32855223850594389</v>
      </c>
      <c r="O12" s="22">
        <f t="shared" si="2"/>
        <v>0.43542153964172614</v>
      </c>
      <c r="P12" s="23">
        <f t="shared" si="3"/>
        <v>0.6116264797829315</v>
      </c>
      <c r="Q12" s="70">
        <v>10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5004298</v>
      </c>
      <c r="C13" s="19" t="s">
        <v>1204</v>
      </c>
      <c r="D13" s="68">
        <v>3000570</v>
      </c>
      <c r="E13" s="19" t="s">
        <v>1200</v>
      </c>
      <c r="F13" s="69">
        <v>596</v>
      </c>
      <c r="G13" s="19" t="s">
        <v>1209</v>
      </c>
      <c r="H13" s="20">
        <v>5.7881839999999993</v>
      </c>
      <c r="I13" s="21">
        <v>7.8406570000000002</v>
      </c>
      <c r="J13" s="21">
        <f t="shared" si="0"/>
        <v>2.572522285897398</v>
      </c>
      <c r="K13" s="21">
        <v>0.94834513589739799</v>
      </c>
      <c r="L13" s="21">
        <v>0.58364800999999999</v>
      </c>
      <c r="M13" s="21">
        <v>1.0405291399999999</v>
      </c>
      <c r="N13" s="22">
        <f t="shared" si="1"/>
        <v>0.12095225386053719</v>
      </c>
      <c r="O13" s="22">
        <f t="shared" si="2"/>
        <v>0.19539091505946479</v>
      </c>
      <c r="P13" s="23">
        <f t="shared" si="3"/>
        <v>0.32810034744504163</v>
      </c>
      <c r="Q13" s="70">
        <v>1.5</v>
      </c>
      <c r="R13" s="21">
        <v>1.018</v>
      </c>
      <c r="S13" s="23">
        <f t="shared" si="4"/>
        <v>0.67866666666666664</v>
      </c>
    </row>
    <row r="14" spans="1:19" ht="38.25" x14ac:dyDescent="0.25">
      <c r="A14" s="17"/>
      <c r="B14" s="19">
        <v>5004299</v>
      </c>
      <c r="C14" s="19" t="s">
        <v>1205</v>
      </c>
      <c r="D14" s="68">
        <v>3000570</v>
      </c>
      <c r="E14" s="19" t="s">
        <v>1200</v>
      </c>
      <c r="F14" s="69">
        <v>86</v>
      </c>
      <c r="G14" s="19" t="s">
        <v>502</v>
      </c>
      <c r="H14" s="20">
        <v>1.0402199999999999</v>
      </c>
      <c r="I14" s="21">
        <v>1.8234669999999995</v>
      </c>
      <c r="J14" s="21">
        <f t="shared" si="0"/>
        <v>1.4386819025232107</v>
      </c>
      <c r="K14" s="21">
        <v>1.1290618025232106</v>
      </c>
      <c r="L14" s="21">
        <v>0.13881393</v>
      </c>
      <c r="M14" s="21">
        <v>0.17080617000000001</v>
      </c>
      <c r="N14" s="22">
        <f t="shared" si="1"/>
        <v>0.61918411604005497</v>
      </c>
      <c r="O14" s="22">
        <f t="shared" si="2"/>
        <v>0.69531048959109809</v>
      </c>
      <c r="P14" s="23">
        <f t="shared" si="3"/>
        <v>0.78898159523764955</v>
      </c>
      <c r="Q14" s="70">
        <v>35</v>
      </c>
      <c r="R14" s="21">
        <v>35</v>
      </c>
      <c r="S14" s="23">
        <f t="shared" si="4"/>
        <v>1</v>
      </c>
    </row>
    <row r="15" spans="1:19" ht="38.25" x14ac:dyDescent="0.25">
      <c r="A15" s="17"/>
      <c r="B15" s="19">
        <v>5004300</v>
      </c>
      <c r="C15" s="19" t="s">
        <v>1206</v>
      </c>
      <c r="D15" s="68">
        <v>3000570</v>
      </c>
      <c r="E15" s="19" t="s">
        <v>1200</v>
      </c>
      <c r="F15" s="69">
        <v>86</v>
      </c>
      <c r="G15" s="19" t="s">
        <v>502</v>
      </c>
      <c r="H15" s="20">
        <v>1.2</v>
      </c>
      <c r="I15" s="21">
        <v>1.276224</v>
      </c>
      <c r="J15" s="21">
        <f t="shared" si="0"/>
        <v>0.97979721650729945</v>
      </c>
      <c r="K15" s="21">
        <v>0.67695423650729936</v>
      </c>
      <c r="L15" s="21">
        <v>8.2816669999999995E-2</v>
      </c>
      <c r="M15" s="21">
        <v>0.22002631000000003</v>
      </c>
      <c r="N15" s="22">
        <f t="shared" si="1"/>
        <v>0.53043528135131401</v>
      </c>
      <c r="O15" s="22">
        <f t="shared" si="2"/>
        <v>0.59532723605519045</v>
      </c>
      <c r="P15" s="23">
        <f t="shared" si="3"/>
        <v>0.76773138297610721</v>
      </c>
      <c r="Q15" s="70">
        <v>416</v>
      </c>
      <c r="R15" s="21">
        <v>416</v>
      </c>
      <c r="S15" s="23">
        <f t="shared" si="4"/>
        <v>1</v>
      </c>
    </row>
    <row r="16" spans="1:19" ht="38.25" x14ac:dyDescent="0.25">
      <c r="A16" s="17"/>
      <c r="B16" s="19">
        <v>5005066</v>
      </c>
      <c r="C16" s="19" t="s">
        <v>1207</v>
      </c>
      <c r="D16" s="68">
        <v>3000570</v>
      </c>
      <c r="E16" s="19" t="s">
        <v>1200</v>
      </c>
      <c r="F16" s="69">
        <v>177</v>
      </c>
      <c r="G16" s="19" t="s">
        <v>883</v>
      </c>
      <c r="H16" s="20">
        <v>70</v>
      </c>
      <c r="I16" s="21">
        <v>117.05</v>
      </c>
      <c r="J16" s="21">
        <f t="shared" si="0"/>
        <v>117.05</v>
      </c>
      <c r="K16" s="21">
        <v>83</v>
      </c>
      <c r="L16" s="21">
        <v>34.049999999999997</v>
      </c>
      <c r="M16" s="21">
        <v>0</v>
      </c>
      <c r="N16" s="22">
        <f t="shared" si="1"/>
        <v>0.70909867577958141</v>
      </c>
      <c r="O16" s="22">
        <f t="shared" si="2"/>
        <v>1</v>
      </c>
      <c r="P16" s="23">
        <f t="shared" si="3"/>
        <v>1</v>
      </c>
      <c r="Q16" s="70">
        <v>1</v>
      </c>
      <c r="R16" s="21">
        <v>1</v>
      </c>
      <c r="S16" s="23">
        <f t="shared" si="4"/>
        <v>1</v>
      </c>
    </row>
    <row r="17" spans="1:19" ht="38.25" x14ac:dyDescent="0.25">
      <c r="A17" s="17"/>
      <c r="B17" s="19">
        <v>5005067</v>
      </c>
      <c r="C17" s="19" t="s">
        <v>1208</v>
      </c>
      <c r="D17" s="68">
        <v>3000570</v>
      </c>
      <c r="E17" s="19" t="s">
        <v>1200</v>
      </c>
      <c r="F17" s="69">
        <v>177</v>
      </c>
      <c r="G17" s="19" t="s">
        <v>883</v>
      </c>
      <c r="H17" s="20">
        <v>1.5</v>
      </c>
      <c r="I17" s="21">
        <v>6.622520999999999</v>
      </c>
      <c r="J17" s="21">
        <f t="shared" si="0"/>
        <v>3.1716553634695259</v>
      </c>
      <c r="K17" s="21">
        <v>2.2184262234695256</v>
      </c>
      <c r="L17" s="21">
        <v>0.69344884000000007</v>
      </c>
      <c r="M17" s="21">
        <v>0.25978029999999996</v>
      </c>
      <c r="N17" s="22">
        <f t="shared" si="1"/>
        <v>0.33498213497088586</v>
      </c>
      <c r="O17" s="22">
        <f t="shared" si="2"/>
        <v>0.43969283955000316</v>
      </c>
      <c r="P17" s="23">
        <f t="shared" si="3"/>
        <v>0.47891963852882102</v>
      </c>
      <c r="Q17" s="70">
        <v>4</v>
      </c>
      <c r="R17" s="21">
        <v>4</v>
      </c>
      <c r="S17" s="23">
        <f t="shared" si="4"/>
        <v>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1.0153159999999843</v>
      </c>
      <c r="J18" s="44">
        <f t="shared" ca="1" si="5"/>
        <v>1.0019759999999849</v>
      </c>
      <c r="K18" s="44">
        <f t="shared" ca="1" si="5"/>
        <v>0</v>
      </c>
      <c r="L18" s="44">
        <f t="shared" ca="1" si="5"/>
        <v>0</v>
      </c>
      <c r="M18" s="44">
        <f t="shared" ca="1" si="5"/>
        <v>1.0019759999999995</v>
      </c>
      <c r="N18" s="46">
        <f t="shared" ca="1" si="1"/>
        <v>0</v>
      </c>
      <c r="O18" s="46">
        <f t="shared" ca="1" si="2"/>
        <v>0</v>
      </c>
      <c r="P18" s="47">
        <f t="shared" ca="1" si="3"/>
        <v>0.98686123335002596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50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1212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134.33611800000003</v>
      </c>
      <c r="E6" s="14">
        <v>197.78148900000002</v>
      </c>
      <c r="F6" s="14">
        <v>165.7984521640476</v>
      </c>
      <c r="G6" s="14">
        <v>129.92126303404763</v>
      </c>
      <c r="H6" s="14">
        <v>16.605911810000002</v>
      </c>
      <c r="I6" s="14">
        <v>19.271277319999999</v>
      </c>
      <c r="J6" s="15">
        <v>0.6568929361940824</v>
      </c>
      <c r="K6" s="15">
        <v>0.7408538361446334</v>
      </c>
      <c r="L6" s="16">
        <v>0.83829105040283936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134.33611799999991</v>
      </c>
      <c r="E7" s="38">
        <f ca="1">SUM(E8:OFFSET(E6,MATCH("GOBIERNOS REGIONALES",$A$8:$A$50,0),0))</f>
        <v>197.78148899999991</v>
      </c>
      <c r="F7" s="38">
        <f ca="1">SUM(F8:OFFSET(F6,MATCH("GOBIERNOS REGIONALES",$A$8:$A$50,0),0))</f>
        <v>165.7984521640476</v>
      </c>
      <c r="G7" s="38">
        <f ca="1">SUM(G8:OFFSET(G6,MATCH("GOBIERNOS REGIONALES",$A$8:$A$50,0),0))</f>
        <v>129.92126303404763</v>
      </c>
      <c r="H7" s="38">
        <f ca="1">SUM(H8:OFFSET(H6,MATCH("GOBIERNOS REGIONALES",$A$8:$A$50,0),0))</f>
        <v>16.605911809999991</v>
      </c>
      <c r="I7" s="38">
        <f ca="1">SUM(I8:OFFSET(I6,MATCH("GOBIERNOS REGIONALES",$A$8:$A$50,0),0))</f>
        <v>19.271277319999992</v>
      </c>
      <c r="J7" s="39">
        <f ca="1">IFERROR(G7/E7,0)</f>
        <v>0.65689293619408284</v>
      </c>
      <c r="K7" s="39">
        <f ca="1">IFERROR(SUM(G7,H7)/E7,0)</f>
        <v>0.74085383614463374</v>
      </c>
      <c r="L7" s="40">
        <f ca="1">IFERROR(SUM(G7,H7,I7)/E7,0)</f>
        <v>0.83829105040283969</v>
      </c>
      <c r="M7" s="4"/>
    </row>
    <row r="8" spans="1:13" ht="25.5" x14ac:dyDescent="0.25">
      <c r="A8" s="17"/>
      <c r="B8" s="18">
        <v>33</v>
      </c>
      <c r="C8" s="19" t="s">
        <v>121</v>
      </c>
      <c r="D8" s="20">
        <v>134.33611799999991</v>
      </c>
      <c r="E8" s="21">
        <v>197.78148899999991</v>
      </c>
      <c r="F8" s="21">
        <f t="shared" ref="F8:F10" si="0">SUM(G8,H8,I8)</f>
        <v>165.7984521640476</v>
      </c>
      <c r="G8" s="21">
        <v>129.92126303404763</v>
      </c>
      <c r="H8" s="21">
        <v>16.605911809999991</v>
      </c>
      <c r="I8" s="21">
        <v>19.271277319999992</v>
      </c>
      <c r="J8" s="22">
        <f t="shared" ref="J8:J10" si="1">IFERROR(G8/E8,0)</f>
        <v>0.65689293619408284</v>
      </c>
      <c r="K8" s="22">
        <f t="shared" ref="K8:K10" si="2">IFERROR(SUM(G8,H8)/E8,0)</f>
        <v>0.74085383614463374</v>
      </c>
      <c r="L8" s="23">
        <f t="shared" ref="L8:L10" si="3">IFERROR(SUM(G8,H8,I8)/E8,0)</f>
        <v>0.83829105040283969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H18" sqref="H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16</v>
      </c>
      <c r="B1" s="49" t="s">
        <v>358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362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508.64130799999992</v>
      </c>
      <c r="I6" s="14">
        <v>608.06776499999989</v>
      </c>
      <c r="J6" s="14">
        <v>501.61592542783274</v>
      </c>
      <c r="K6" s="14">
        <v>405.82599583783281</v>
      </c>
      <c r="L6" s="14">
        <v>48.344240389999996</v>
      </c>
      <c r="M6" s="14">
        <v>47.445689200000011</v>
      </c>
      <c r="N6" s="15">
        <v>0.6674025810886931</v>
      </c>
      <c r="O6" s="15">
        <v>0.74690727311919403</v>
      </c>
      <c r="P6" s="16">
        <v>0.82493424960264561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504.48946600000022</v>
      </c>
      <c r="I7" s="38">
        <f ca="1">SUM(I8:OFFSET(I6,MATCH("PROYECTOS",$A$8:$A$50,0),0))</f>
        <v>606.8246290000003</v>
      </c>
      <c r="J7" s="38">
        <f ca="1">SUM(J8:OFFSET(J6,MATCH("PROYECTOS",$A$8:$A$50,0),0))</f>
        <v>500.95336092436867</v>
      </c>
      <c r="K7" s="38">
        <f ca="1">SUM(K8:OFFSET(K6,MATCH("PROYECTOS",$A$8:$A$50,0),0))</f>
        <v>405.44822314436868</v>
      </c>
      <c r="L7" s="38">
        <f ca="1">SUM(L8:OFFSET(L6,MATCH("PROYECTOS",$A$8:$A$50,0),0))</f>
        <v>48.074155389999987</v>
      </c>
      <c r="M7" s="38">
        <f ca="1">SUM(M8:OFFSET(M6,MATCH("PROYECTOS",$A$8:$A$50,0),0))</f>
        <v>47.430982389999976</v>
      </c>
      <c r="N7" s="39">
        <f ca="1">IFERROR(K7/I7,0)</f>
        <v>0.66814727644215066</v>
      </c>
      <c r="O7" s="39">
        <f ca="1">IFERROR(SUM(K7,L7)/I7,0)</f>
        <v>0.74736976197182081</v>
      </c>
      <c r="P7" s="40">
        <f ca="1">IFERROR(SUM(K7,L7,M7)/I7,0)</f>
        <v>0.82553234820066679</v>
      </c>
      <c r="Q7" s="64"/>
      <c r="R7" s="38"/>
      <c r="S7" s="40"/>
    </row>
    <row r="8" spans="1:19" ht="38.25" x14ac:dyDescent="0.25">
      <c r="A8" s="17"/>
      <c r="B8" s="19">
        <v>5000069</v>
      </c>
      <c r="C8" s="19" t="s">
        <v>387</v>
      </c>
      <c r="D8" s="68">
        <v>3043959</v>
      </c>
      <c r="E8" s="19" t="s">
        <v>378</v>
      </c>
      <c r="F8" s="69">
        <v>259</v>
      </c>
      <c r="G8" s="19" t="s">
        <v>394</v>
      </c>
      <c r="H8" s="20">
        <v>37.323976999999971</v>
      </c>
      <c r="I8" s="21">
        <v>41.160646000000021</v>
      </c>
      <c r="J8" s="21">
        <f t="shared" ref="J8:J15" si="0">SUM(K8,L8,M8)</f>
        <v>33.240833444095983</v>
      </c>
      <c r="K8" s="21">
        <v>25.65637671409598</v>
      </c>
      <c r="L8" s="21">
        <v>3.0944078399999992</v>
      </c>
      <c r="M8" s="21">
        <v>4.4900488900000024</v>
      </c>
      <c r="N8" s="22">
        <f t="shared" ref="N8:N16" si="1">IFERROR(K8/I8,0)</f>
        <v>0.62332298463187308</v>
      </c>
      <c r="O8" s="22">
        <f t="shared" ref="O8:O16" si="2">IFERROR(SUM(K8,L8)/I8,0)</f>
        <v>0.69850178138836705</v>
      </c>
      <c r="P8" s="23">
        <f t="shared" ref="P8:P16" si="3">IFERROR(SUM(K8,L8,M8)/I8,0)</f>
        <v>0.80758774884378559</v>
      </c>
      <c r="Q8" s="70">
        <v>905964.8</v>
      </c>
      <c r="R8" s="21">
        <v>822104.52399999998</v>
      </c>
      <c r="S8" s="23">
        <f>IFERROR(R8/Q8,0)</f>
        <v>0.90743539263335615</v>
      </c>
    </row>
    <row r="9" spans="1:19" ht="25.5" x14ac:dyDescent="0.25">
      <c r="A9" s="17"/>
      <c r="B9" s="19">
        <v>5000071</v>
      </c>
      <c r="C9" s="19" t="s">
        <v>388</v>
      </c>
      <c r="D9" s="68">
        <v>3043961</v>
      </c>
      <c r="E9" s="19" t="s">
        <v>380</v>
      </c>
      <c r="F9" s="69">
        <v>394</v>
      </c>
      <c r="G9" s="19" t="s">
        <v>395</v>
      </c>
      <c r="H9" s="20">
        <v>29.001204999999999</v>
      </c>
      <c r="I9" s="21">
        <v>30.537352000000023</v>
      </c>
      <c r="J9" s="21">
        <f t="shared" si="0"/>
        <v>27.051611014479782</v>
      </c>
      <c r="K9" s="21">
        <v>23.577926424479784</v>
      </c>
      <c r="L9" s="21">
        <v>1.6319476599999991</v>
      </c>
      <c r="M9" s="21">
        <v>1.8417369300000004</v>
      </c>
      <c r="N9" s="22">
        <f t="shared" si="1"/>
        <v>0.77210120983901176</v>
      </c>
      <c r="O9" s="22">
        <f t="shared" si="2"/>
        <v>0.82554224362609319</v>
      </c>
      <c r="P9" s="23">
        <f t="shared" si="3"/>
        <v>0.88585320084333974</v>
      </c>
      <c r="Q9" s="70">
        <v>99726.001000000004</v>
      </c>
      <c r="R9" s="21">
        <v>93127</v>
      </c>
      <c r="S9" s="23">
        <f t="shared" ref="S9:S15" si="4">IFERROR(R9/Q9,0)</f>
        <v>0.93382868124833363</v>
      </c>
    </row>
    <row r="10" spans="1:19" ht="38.25" x14ac:dyDescent="0.25">
      <c r="A10" s="17"/>
      <c r="B10" s="19">
        <v>5000079</v>
      </c>
      <c r="C10" s="19" t="s">
        <v>389</v>
      </c>
      <c r="D10" s="68">
        <v>3043969</v>
      </c>
      <c r="E10" s="19" t="s">
        <v>382</v>
      </c>
      <c r="F10" s="69">
        <v>87</v>
      </c>
      <c r="G10" s="19" t="s">
        <v>396</v>
      </c>
      <c r="H10" s="20">
        <v>87.953305</v>
      </c>
      <c r="I10" s="21">
        <v>119.21030300000002</v>
      </c>
      <c r="J10" s="21">
        <f t="shared" si="0"/>
        <v>103.46248635910769</v>
      </c>
      <c r="K10" s="21">
        <v>87.178499889107684</v>
      </c>
      <c r="L10" s="21">
        <v>9.9248191400000003</v>
      </c>
      <c r="M10" s="21">
        <v>6.3591673300000018</v>
      </c>
      <c r="N10" s="22">
        <f t="shared" si="1"/>
        <v>0.73130004450292918</v>
      </c>
      <c r="O10" s="22">
        <f t="shared" si="2"/>
        <v>0.81455475395534949</v>
      </c>
      <c r="P10" s="23">
        <f t="shared" si="3"/>
        <v>0.86789886239201708</v>
      </c>
      <c r="Q10" s="70">
        <v>96818</v>
      </c>
      <c r="R10" s="21">
        <v>95175</v>
      </c>
      <c r="S10" s="23">
        <f t="shared" si="4"/>
        <v>0.98303001507984056</v>
      </c>
    </row>
    <row r="11" spans="1:19" ht="25.5" x14ac:dyDescent="0.25">
      <c r="A11" s="17"/>
      <c r="B11" s="19">
        <v>5004433</v>
      </c>
      <c r="C11" s="19" t="s">
        <v>390</v>
      </c>
      <c r="D11" s="68">
        <v>3000001</v>
      </c>
      <c r="E11" s="19" t="s">
        <v>276</v>
      </c>
      <c r="F11" s="69">
        <v>60</v>
      </c>
      <c r="G11" s="19" t="s">
        <v>310</v>
      </c>
      <c r="H11" s="20">
        <v>18.499218000000003</v>
      </c>
      <c r="I11" s="21">
        <v>24.527688999999992</v>
      </c>
      <c r="J11" s="21">
        <f t="shared" si="0"/>
        <v>19.641795169619737</v>
      </c>
      <c r="K11" s="21">
        <v>15.381557859619736</v>
      </c>
      <c r="L11" s="21">
        <v>2.1645796600000002</v>
      </c>
      <c r="M11" s="21">
        <v>2.0956576499999993</v>
      </c>
      <c r="N11" s="22">
        <f t="shared" si="1"/>
        <v>0.62710995151723192</v>
      </c>
      <c r="O11" s="22">
        <f t="shared" si="2"/>
        <v>0.71536040430143022</v>
      </c>
      <c r="P11" s="23">
        <f t="shared" si="3"/>
        <v>0.80080088954241646</v>
      </c>
      <c r="Q11" s="70">
        <v>1342</v>
      </c>
      <c r="R11" s="21">
        <v>842.52600000000007</v>
      </c>
      <c r="S11" s="23">
        <f t="shared" si="4"/>
        <v>0.62781371087928473</v>
      </c>
    </row>
    <row r="12" spans="1:19" ht="25.5" x14ac:dyDescent="0.25">
      <c r="A12" s="17"/>
      <c r="B12" s="19">
        <v>5004434</v>
      </c>
      <c r="C12" s="19" t="s">
        <v>391</v>
      </c>
      <c r="D12" s="68">
        <v>3000001</v>
      </c>
      <c r="E12" s="19" t="s">
        <v>276</v>
      </c>
      <c r="F12" s="69">
        <v>80</v>
      </c>
      <c r="G12" s="19" t="s">
        <v>311</v>
      </c>
      <c r="H12" s="20">
        <v>1.3469370000000001</v>
      </c>
      <c r="I12" s="21">
        <v>2.4996699999999992</v>
      </c>
      <c r="J12" s="21">
        <f t="shared" si="0"/>
        <v>2.0894088989798205</v>
      </c>
      <c r="K12" s="21">
        <v>1.8048516489798203</v>
      </c>
      <c r="L12" s="21">
        <v>0.15087771</v>
      </c>
      <c r="M12" s="21">
        <v>0.13367954000000001</v>
      </c>
      <c r="N12" s="22">
        <f t="shared" si="1"/>
        <v>0.72203596833974926</v>
      </c>
      <c r="O12" s="22">
        <f t="shared" si="2"/>
        <v>0.7823950197345334</v>
      </c>
      <c r="P12" s="23">
        <f t="shared" si="3"/>
        <v>0.83587389494606135</v>
      </c>
      <c r="Q12" s="70">
        <v>86.5</v>
      </c>
      <c r="R12" s="21">
        <v>47.4</v>
      </c>
      <c r="S12" s="23">
        <f t="shared" si="4"/>
        <v>0.54797687861271671</v>
      </c>
    </row>
    <row r="13" spans="1:19" ht="25.5" x14ac:dyDescent="0.25">
      <c r="A13" s="17"/>
      <c r="B13" s="19">
        <v>5004436</v>
      </c>
      <c r="C13" s="19" t="s">
        <v>392</v>
      </c>
      <c r="D13" s="68">
        <v>3000612</v>
      </c>
      <c r="E13" s="19" t="s">
        <v>363</v>
      </c>
      <c r="F13" s="69">
        <v>87</v>
      </c>
      <c r="G13" s="19" t="s">
        <v>396</v>
      </c>
      <c r="H13" s="20">
        <v>60.636024000000006</v>
      </c>
      <c r="I13" s="21">
        <v>75.762635000000046</v>
      </c>
      <c r="J13" s="21">
        <f t="shared" si="0"/>
        <v>64.023354241405684</v>
      </c>
      <c r="K13" s="21">
        <v>51.923588341405697</v>
      </c>
      <c r="L13" s="21">
        <v>6.1389572599999989</v>
      </c>
      <c r="M13" s="21">
        <v>5.9608086399999962</v>
      </c>
      <c r="N13" s="22">
        <f t="shared" si="1"/>
        <v>0.68534559735687206</v>
      </c>
      <c r="O13" s="22">
        <f t="shared" si="2"/>
        <v>0.76637442192190997</v>
      </c>
      <c r="P13" s="23">
        <f t="shared" si="3"/>
        <v>0.8450518417344598</v>
      </c>
      <c r="Q13" s="70">
        <v>1778855.5</v>
      </c>
      <c r="R13" s="21">
        <v>1640236</v>
      </c>
      <c r="S13" s="23">
        <f t="shared" si="4"/>
        <v>0.92207377159077841</v>
      </c>
    </row>
    <row r="14" spans="1:19" ht="38.25" x14ac:dyDescent="0.25">
      <c r="A14" s="17"/>
      <c r="B14" s="19">
        <v>5004438</v>
      </c>
      <c r="C14" s="19" t="s">
        <v>393</v>
      </c>
      <c r="D14" s="68">
        <v>3000614</v>
      </c>
      <c r="E14" s="19" t="s">
        <v>365</v>
      </c>
      <c r="F14" s="69">
        <v>393</v>
      </c>
      <c r="G14" s="19" t="s">
        <v>397</v>
      </c>
      <c r="H14" s="20">
        <v>74.926122000000021</v>
      </c>
      <c r="I14" s="21">
        <v>69.142621999999974</v>
      </c>
      <c r="J14" s="21">
        <f t="shared" si="0"/>
        <v>45.408369847983558</v>
      </c>
      <c r="K14" s="21">
        <v>34.75494227798356</v>
      </c>
      <c r="L14" s="21">
        <v>3.9445829999999997</v>
      </c>
      <c r="M14" s="21">
        <v>6.7088445699999966</v>
      </c>
      <c r="N14" s="22">
        <f t="shared" si="1"/>
        <v>0.50265583330038555</v>
      </c>
      <c r="O14" s="22">
        <f t="shared" si="2"/>
        <v>0.55970578144958949</v>
      </c>
      <c r="P14" s="23">
        <f t="shared" si="3"/>
        <v>0.65673485520962127</v>
      </c>
      <c r="Q14" s="70">
        <v>65660</v>
      </c>
      <c r="R14" s="21">
        <v>64978.247000000003</v>
      </c>
      <c r="S14" s="23">
        <f t="shared" si="4"/>
        <v>0.9896169204995432</v>
      </c>
    </row>
    <row r="15" spans="1:19" x14ac:dyDescent="0.25">
      <c r="A15" s="17"/>
      <c r="B15" s="19">
        <v>9000000</v>
      </c>
      <c r="C15" s="19" t="s">
        <v>304</v>
      </c>
      <c r="D15" s="68">
        <v>9000000</v>
      </c>
      <c r="E15" s="19" t="s">
        <v>305</v>
      </c>
      <c r="F15" s="69"/>
      <c r="G15" s="19" t="s">
        <v>312</v>
      </c>
      <c r="H15" s="20">
        <v>194.80267800000016</v>
      </c>
      <c r="I15" s="21">
        <v>243.98371200000022</v>
      </c>
      <c r="J15" s="21">
        <f t="shared" si="0"/>
        <v>206.03550194869641</v>
      </c>
      <c r="K15" s="21">
        <v>165.17047998869643</v>
      </c>
      <c r="L15" s="21">
        <v>21.023983119999993</v>
      </c>
      <c r="M15" s="21">
        <v>19.841038839999978</v>
      </c>
      <c r="N15" s="22">
        <f t="shared" si="1"/>
        <v>0.67697338742307633</v>
      </c>
      <c r="O15" s="22">
        <f t="shared" si="2"/>
        <v>0.76314300484409492</v>
      </c>
      <c r="P15" s="23">
        <f t="shared" si="3"/>
        <v>0.84446416631572607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4.1518419999997036</v>
      </c>
      <c r="I16" s="45">
        <f t="shared" ref="I16:M16" ca="1" si="5">OFFSET(I16,-MATCH("PROYECTOS",$A$8:$A$50,0)-1,0)-(OFFSET(I16,-MATCH("PROYECTOS",$A$8:$A$50,0),0))</f>
        <v>1.2431359999995948</v>
      </c>
      <c r="J16" s="45">
        <f t="shared" ca="1" si="5"/>
        <v>0.66256450346406837</v>
      </c>
      <c r="K16" s="45">
        <f t="shared" ca="1" si="5"/>
        <v>0.37777269346412368</v>
      </c>
      <c r="L16" s="45">
        <f t="shared" ca="1" si="5"/>
        <v>0.27008500000000879</v>
      </c>
      <c r="M16" s="45">
        <f t="shared" ca="1" si="5"/>
        <v>1.4706810000035375E-2</v>
      </c>
      <c r="N16" s="46">
        <f t="shared" ca="1" si="1"/>
        <v>0.30388685828762646</v>
      </c>
      <c r="O16" s="46">
        <f t="shared" ca="1" si="2"/>
        <v>0.52114788202122986</v>
      </c>
      <c r="P16" s="47">
        <f t="shared" ca="1" si="3"/>
        <v>0.53297829317498957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79</v>
      </c>
      <c r="B1" s="51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1213</v>
      </c>
      <c r="N2" s="72" t="s">
        <v>1233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134.33611800000003</v>
      </c>
      <c r="E6" s="14">
        <f ca="1">SUM(E7:OFFSET(E7,50,0))</f>
        <v>197.78148900000002</v>
      </c>
      <c r="F6" s="14">
        <f ca="1">SUM(F7:OFFSET(F7,50,0))</f>
        <v>165.7984521640476</v>
      </c>
      <c r="G6" s="14">
        <f ca="1">SUM(G7:OFFSET(G7,50,0))</f>
        <v>129.92126303404763</v>
      </c>
      <c r="H6" s="14">
        <f ca="1">SUM(H7:OFFSET(H7,50,0))</f>
        <v>16.605911810000002</v>
      </c>
      <c r="I6" s="14">
        <f ca="1">SUM(I7:OFFSET(I7,50,0))</f>
        <v>19.271277319999999</v>
      </c>
      <c r="J6" s="15">
        <f ca="1">IFERROR(G6/E6,0)</f>
        <v>0.6568929361940824</v>
      </c>
      <c r="K6" s="15">
        <f ca="1">IFERROR(SUM(G6,H6)/E6,0)</f>
        <v>0.7408538361446334</v>
      </c>
      <c r="L6" s="16">
        <f ca="1">IFERROR(SUM(G6,H6,I6)/E6,0)</f>
        <v>0.83829105040283936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0.22346800000000003</v>
      </c>
      <c r="E7" s="21">
        <v>1.880889</v>
      </c>
      <c r="F7" s="21">
        <f t="shared" ref="F7:F31" si="0">SUM(G7,H7,I7)</f>
        <v>1.5677844007817154</v>
      </c>
      <c r="G7" s="21">
        <v>1.2793366507817154</v>
      </c>
      <c r="H7" s="21">
        <v>9.1845830000000003E-2</v>
      </c>
      <c r="I7" s="21">
        <v>0.19660192000000001</v>
      </c>
      <c r="J7" s="22">
        <f t="shared" ref="J7:J31" si="1">IFERROR(G7/E7,0)</f>
        <v>0.68017658180876994</v>
      </c>
      <c r="K7" s="22">
        <f t="shared" ref="K7:K31" si="2">IFERROR(SUM(G7,H7)/E7,0)</f>
        <v>0.72900765583812521</v>
      </c>
      <c r="L7" s="23">
        <f t="shared" ref="L7:L31" si="3">IFERROR(SUM(G7,H7,I7)/E7,0)</f>
        <v>0.83353371771631146</v>
      </c>
      <c r="M7" s="4"/>
      <c r="N7" t="s">
        <v>251</v>
      </c>
      <c r="O7" s="5">
        <v>4.5381397186402612</v>
      </c>
      <c r="P7" s="71">
        <v>0.89298407645508071</v>
      </c>
    </row>
    <row r="8" spans="1:16" x14ac:dyDescent="0.25">
      <c r="A8" s="17"/>
      <c r="B8" s="55">
        <v>2</v>
      </c>
      <c r="C8" s="19" t="s">
        <v>251</v>
      </c>
      <c r="D8" s="20">
        <v>3.947287999999999</v>
      </c>
      <c r="E8" s="21">
        <v>5.0819939999999999</v>
      </c>
      <c r="F8" s="21">
        <f t="shared" si="0"/>
        <v>4.5381397186402612</v>
      </c>
      <c r="G8" s="21">
        <v>3.6120252086402616</v>
      </c>
      <c r="H8" s="21">
        <v>0.35012225000000013</v>
      </c>
      <c r="I8" s="21">
        <v>0.57599226000000003</v>
      </c>
      <c r="J8" s="22">
        <f t="shared" si="1"/>
        <v>0.71074960116841179</v>
      </c>
      <c r="K8" s="22">
        <f t="shared" si="2"/>
        <v>0.7796442614139768</v>
      </c>
      <c r="L8" s="23">
        <f t="shared" si="3"/>
        <v>0.89298407645508071</v>
      </c>
      <c r="M8" s="4"/>
      <c r="N8" t="s">
        <v>255</v>
      </c>
      <c r="O8" s="5">
        <v>1.0150048642044447</v>
      </c>
      <c r="P8" s="71">
        <v>0.89223588336154602</v>
      </c>
    </row>
    <row r="9" spans="1:16" x14ac:dyDescent="0.25">
      <c r="A9" s="17"/>
      <c r="B9" s="55">
        <v>3</v>
      </c>
      <c r="C9" s="19" t="s">
        <v>252</v>
      </c>
      <c r="D9" s="20">
        <v>0.19529199999999999</v>
      </c>
      <c r="E9" s="21">
        <v>0.155753</v>
      </c>
      <c r="F9" s="21">
        <f t="shared" si="0"/>
        <v>0.1315801736711936</v>
      </c>
      <c r="G9" s="21">
        <v>0.10690334367119358</v>
      </c>
      <c r="H9" s="21">
        <v>8.9639899999999998E-3</v>
      </c>
      <c r="I9" s="21">
        <v>1.5712839999999999E-2</v>
      </c>
      <c r="J9" s="22">
        <f t="shared" si="1"/>
        <v>0.68636458797707645</v>
      </c>
      <c r="K9" s="22">
        <f t="shared" si="2"/>
        <v>0.74391718728495493</v>
      </c>
      <c r="L9" s="23">
        <f t="shared" si="3"/>
        <v>0.84480025213763843</v>
      </c>
      <c r="M9" s="4"/>
      <c r="N9" t="s">
        <v>256</v>
      </c>
      <c r="O9" s="5">
        <v>0.37120641937490645</v>
      </c>
      <c r="P9" s="71">
        <v>0.88897451037775121</v>
      </c>
    </row>
    <row r="10" spans="1:16" x14ac:dyDescent="0.25">
      <c r="A10" s="17"/>
      <c r="B10" s="55">
        <v>4</v>
      </c>
      <c r="C10" s="19" t="s">
        <v>253</v>
      </c>
      <c r="D10" s="20">
        <v>4.7026340000000006</v>
      </c>
      <c r="E10" s="21">
        <v>4.5838149999999995</v>
      </c>
      <c r="F10" s="21">
        <f t="shared" si="0"/>
        <v>3.9241011914820048</v>
      </c>
      <c r="G10" s="21">
        <v>3.2079938714820049</v>
      </c>
      <c r="H10" s="21">
        <v>0.19622847000000004</v>
      </c>
      <c r="I10" s="21">
        <v>0.51987884999999989</v>
      </c>
      <c r="J10" s="22">
        <f t="shared" si="1"/>
        <v>0.69985238747244494</v>
      </c>
      <c r="K10" s="22">
        <f t="shared" si="2"/>
        <v>0.74266137300087487</v>
      </c>
      <c r="L10" s="23">
        <f t="shared" si="3"/>
        <v>0.85607756671724433</v>
      </c>
      <c r="M10" s="4"/>
      <c r="N10" t="s">
        <v>261</v>
      </c>
      <c r="O10" s="5">
        <v>3.3646444747681832</v>
      </c>
      <c r="P10" s="71">
        <v>0.87549428364593385</v>
      </c>
    </row>
    <row r="11" spans="1:16" x14ac:dyDescent="0.25">
      <c r="A11" s="17"/>
      <c r="B11" s="55">
        <v>5</v>
      </c>
      <c r="C11" s="19" t="s">
        <v>254</v>
      </c>
      <c r="D11" s="20">
        <v>2.8688039999999999</v>
      </c>
      <c r="E11" s="21">
        <v>3.2790429999999984</v>
      </c>
      <c r="F11" s="21">
        <f t="shared" si="0"/>
        <v>2.7928850930906912</v>
      </c>
      <c r="G11" s="21">
        <v>2.227569763090691</v>
      </c>
      <c r="H11" s="21">
        <v>0.28834143000000007</v>
      </c>
      <c r="I11" s="21">
        <v>0.27697390000000005</v>
      </c>
      <c r="J11" s="22">
        <f t="shared" si="1"/>
        <v>0.67933533140330638</v>
      </c>
      <c r="K11" s="22">
        <f t="shared" si="2"/>
        <v>0.76726996050088159</v>
      </c>
      <c r="L11" s="23">
        <f t="shared" si="3"/>
        <v>0.85173786775308913</v>
      </c>
      <c r="M11" s="4"/>
      <c r="N11" t="s">
        <v>259</v>
      </c>
      <c r="O11" s="5">
        <v>2.8238435069663335</v>
      </c>
      <c r="P11" s="71">
        <v>0.87388240584937438</v>
      </c>
    </row>
    <row r="12" spans="1:16" x14ac:dyDescent="0.25">
      <c r="A12" s="17"/>
      <c r="B12" s="55">
        <v>6</v>
      </c>
      <c r="C12" s="19" t="s">
        <v>255</v>
      </c>
      <c r="D12" s="20">
        <v>3.6958200000000003</v>
      </c>
      <c r="E12" s="21">
        <v>1.137597</v>
      </c>
      <c r="F12" s="21">
        <f t="shared" si="0"/>
        <v>1.0150048642044447</v>
      </c>
      <c r="G12" s="21">
        <v>0.81849136420444468</v>
      </c>
      <c r="H12" s="21">
        <v>8.0458459999999996E-2</v>
      </c>
      <c r="I12" s="21">
        <v>0.11605504</v>
      </c>
      <c r="J12" s="22">
        <f t="shared" si="1"/>
        <v>0.7194914932128379</v>
      </c>
      <c r="K12" s="22">
        <f t="shared" si="2"/>
        <v>0.79021817410246753</v>
      </c>
      <c r="L12" s="23">
        <f t="shared" si="3"/>
        <v>0.89223588336154602</v>
      </c>
      <c r="M12" s="4"/>
      <c r="N12" t="s">
        <v>262</v>
      </c>
      <c r="O12" s="5">
        <v>6.2237945334520974</v>
      </c>
      <c r="P12" s="71">
        <v>0.87301902490376015</v>
      </c>
    </row>
    <row r="13" spans="1:16" x14ac:dyDescent="0.25">
      <c r="A13" s="17"/>
      <c r="B13" s="55">
        <v>7</v>
      </c>
      <c r="C13" s="19" t="s">
        <v>256</v>
      </c>
      <c r="D13" s="20">
        <v>0.673508</v>
      </c>
      <c r="E13" s="21">
        <v>0.41756700000000002</v>
      </c>
      <c r="F13" s="21">
        <f t="shared" si="0"/>
        <v>0.37120641937490645</v>
      </c>
      <c r="G13" s="21">
        <v>0.30916206937490642</v>
      </c>
      <c r="H13" s="21">
        <v>3.1098860000000002E-2</v>
      </c>
      <c r="I13" s="21">
        <v>3.0945489999999999E-2</v>
      </c>
      <c r="J13" s="22">
        <f t="shared" si="1"/>
        <v>0.74038913365976333</v>
      </c>
      <c r="K13" s="22">
        <f t="shared" si="2"/>
        <v>0.81486546919394109</v>
      </c>
      <c r="L13" s="23">
        <f t="shared" si="3"/>
        <v>0.88897451037775121</v>
      </c>
      <c r="M13" s="4"/>
      <c r="N13" t="s">
        <v>269</v>
      </c>
      <c r="O13" s="5">
        <v>6.6631526629706244</v>
      </c>
      <c r="P13" s="71">
        <v>0.8675096706260671</v>
      </c>
    </row>
    <row r="14" spans="1:16" x14ac:dyDescent="0.25">
      <c r="A14" s="17"/>
      <c r="B14" s="55">
        <v>8</v>
      </c>
      <c r="C14" s="19" t="s">
        <v>257</v>
      </c>
      <c r="D14" s="20">
        <v>4.7939909999999983</v>
      </c>
      <c r="E14" s="21">
        <v>4.1347239999999994</v>
      </c>
      <c r="F14" s="21">
        <f t="shared" si="0"/>
        <v>3.5183565645469939</v>
      </c>
      <c r="G14" s="21">
        <v>2.8290696845469938</v>
      </c>
      <c r="H14" s="21">
        <v>0.23855846999999994</v>
      </c>
      <c r="I14" s="21">
        <v>0.45072840999999991</v>
      </c>
      <c r="J14" s="22">
        <f t="shared" si="1"/>
        <v>0.68422213539452559</v>
      </c>
      <c r="K14" s="22">
        <f t="shared" si="2"/>
        <v>0.74191848223653967</v>
      </c>
      <c r="L14" s="23">
        <f t="shared" si="3"/>
        <v>0.85092900143927241</v>
      </c>
      <c r="M14" s="4"/>
      <c r="N14" t="s">
        <v>271</v>
      </c>
      <c r="O14" s="5">
        <v>2.8275318782589327</v>
      </c>
      <c r="P14" s="71">
        <v>0.86187214450237926</v>
      </c>
    </row>
    <row r="15" spans="1:16" x14ac:dyDescent="0.25">
      <c r="A15" s="17"/>
      <c r="B15" s="55">
        <v>9</v>
      </c>
      <c r="C15" s="19" t="s">
        <v>258</v>
      </c>
      <c r="D15" s="20">
        <v>2.4025090000000002</v>
      </c>
      <c r="E15" s="21">
        <v>1.6899839999999999</v>
      </c>
      <c r="F15" s="21">
        <f t="shared" si="0"/>
        <v>1.4361760638386434</v>
      </c>
      <c r="G15" s="21">
        <v>1.1380001138386433</v>
      </c>
      <c r="H15" s="21">
        <v>0.14580024000000005</v>
      </c>
      <c r="I15" s="21">
        <v>0.15237570999999994</v>
      </c>
      <c r="J15" s="22">
        <f t="shared" si="1"/>
        <v>0.67337922361314861</v>
      </c>
      <c r="K15" s="22">
        <f t="shared" si="2"/>
        <v>0.75965237176129674</v>
      </c>
      <c r="L15" s="23">
        <f t="shared" si="3"/>
        <v>0.84981636739675848</v>
      </c>
      <c r="M15" s="4"/>
      <c r="N15" t="s">
        <v>265</v>
      </c>
      <c r="O15" s="5">
        <v>2.4008216374696927</v>
      </c>
      <c r="P15" s="71">
        <v>0.86022403942981363</v>
      </c>
    </row>
    <row r="16" spans="1:16" x14ac:dyDescent="0.25">
      <c r="A16" s="17"/>
      <c r="B16" s="55">
        <v>10</v>
      </c>
      <c r="C16" s="19" t="s">
        <v>259</v>
      </c>
      <c r="D16" s="20">
        <v>2.1889720000000001</v>
      </c>
      <c r="E16" s="21">
        <v>3.2313769999999997</v>
      </c>
      <c r="F16" s="21">
        <f t="shared" si="0"/>
        <v>2.8238435069663335</v>
      </c>
      <c r="G16" s="21">
        <v>2.1934096869663335</v>
      </c>
      <c r="H16" s="21">
        <v>0.24737159000000006</v>
      </c>
      <c r="I16" s="21">
        <v>0.38306222999999989</v>
      </c>
      <c r="J16" s="22">
        <f t="shared" si="1"/>
        <v>0.67878482980052579</v>
      </c>
      <c r="K16" s="22">
        <f t="shared" si="2"/>
        <v>0.75533782562862017</v>
      </c>
      <c r="L16" s="23">
        <f t="shared" si="3"/>
        <v>0.87388240584937438</v>
      </c>
      <c r="M16" s="4"/>
      <c r="N16" t="s">
        <v>263</v>
      </c>
      <c r="O16" s="5">
        <v>0.13191867741707625</v>
      </c>
      <c r="P16" s="71">
        <v>0.85934908095287765</v>
      </c>
    </row>
    <row r="17" spans="1:16" x14ac:dyDescent="0.25">
      <c r="A17" s="17"/>
      <c r="B17" s="55">
        <v>11</v>
      </c>
      <c r="C17" s="19" t="s">
        <v>260</v>
      </c>
      <c r="D17" s="20">
        <v>2.6988919999999998</v>
      </c>
      <c r="E17" s="21">
        <v>2.7614719999999999</v>
      </c>
      <c r="F17" s="21">
        <f t="shared" si="0"/>
        <v>2.3725862700874618</v>
      </c>
      <c r="G17" s="21">
        <v>1.8815863700874615</v>
      </c>
      <c r="H17" s="21">
        <v>0.14483323000000001</v>
      </c>
      <c r="I17" s="21">
        <v>0.3461666699999999</v>
      </c>
      <c r="J17" s="22">
        <f t="shared" si="1"/>
        <v>0.6813707943037125</v>
      </c>
      <c r="K17" s="22">
        <f t="shared" si="2"/>
        <v>0.73381863009563808</v>
      </c>
      <c r="L17" s="23">
        <f t="shared" si="3"/>
        <v>0.85917448016400744</v>
      </c>
      <c r="M17" s="4"/>
      <c r="N17" t="s">
        <v>260</v>
      </c>
      <c r="O17" s="5">
        <v>2.3725862700874618</v>
      </c>
      <c r="P17" s="71">
        <v>0.85917448016400744</v>
      </c>
    </row>
    <row r="18" spans="1:16" x14ac:dyDescent="0.25">
      <c r="A18" s="17"/>
      <c r="B18" s="55">
        <v>12</v>
      </c>
      <c r="C18" s="19" t="s">
        <v>261</v>
      </c>
      <c r="D18" s="20">
        <v>4.3070010000000005</v>
      </c>
      <c r="E18" s="21">
        <v>3.843137</v>
      </c>
      <c r="F18" s="21">
        <f t="shared" si="0"/>
        <v>3.3646444747681832</v>
      </c>
      <c r="G18" s="21">
        <v>2.683757614768183</v>
      </c>
      <c r="H18" s="21">
        <v>0.18688077</v>
      </c>
      <c r="I18" s="21">
        <v>0.49400608999999995</v>
      </c>
      <c r="J18" s="22">
        <f t="shared" si="1"/>
        <v>0.69832473179285126</v>
      </c>
      <c r="K18" s="22">
        <f t="shared" si="2"/>
        <v>0.74695187415077402</v>
      </c>
      <c r="L18" s="23">
        <f t="shared" si="3"/>
        <v>0.87549428364593385</v>
      </c>
      <c r="M18" s="4"/>
      <c r="N18" t="s">
        <v>253</v>
      </c>
      <c r="O18" s="5">
        <v>3.9241011914820048</v>
      </c>
      <c r="P18" s="71">
        <v>0.85607756671724433</v>
      </c>
    </row>
    <row r="19" spans="1:16" x14ac:dyDescent="0.25">
      <c r="A19" s="17"/>
      <c r="B19" s="55">
        <v>13</v>
      </c>
      <c r="C19" s="19" t="s">
        <v>262</v>
      </c>
      <c r="D19" s="20">
        <v>6.8284259999999986</v>
      </c>
      <c r="E19" s="21">
        <v>7.1290479999999956</v>
      </c>
      <c r="F19" s="21">
        <f t="shared" si="0"/>
        <v>6.2237945334520974</v>
      </c>
      <c r="G19" s="21">
        <v>5.0632442334520977</v>
      </c>
      <c r="H19" s="21">
        <v>0.41518868000000009</v>
      </c>
      <c r="I19" s="21">
        <v>0.74536162000000006</v>
      </c>
      <c r="J19" s="22">
        <f t="shared" si="1"/>
        <v>0.71022726084213506</v>
      </c>
      <c r="K19" s="22">
        <f t="shared" si="2"/>
        <v>0.76846626835057097</v>
      </c>
      <c r="L19" s="23">
        <f t="shared" si="3"/>
        <v>0.87301902490376015</v>
      </c>
      <c r="M19" s="4"/>
      <c r="N19" t="s">
        <v>270</v>
      </c>
      <c r="O19" s="5">
        <v>2.6747441550052198</v>
      </c>
      <c r="P19" s="71">
        <v>0.85239697996507191</v>
      </c>
    </row>
    <row r="20" spans="1:16" x14ac:dyDescent="0.25">
      <c r="A20" s="17"/>
      <c r="B20" s="55">
        <v>14</v>
      </c>
      <c r="C20" s="19" t="s">
        <v>263</v>
      </c>
      <c r="D20" s="20">
        <v>0.32496799999999998</v>
      </c>
      <c r="E20" s="21">
        <v>0.15351000000000001</v>
      </c>
      <c r="F20" s="21">
        <f t="shared" si="0"/>
        <v>0.13191867741707625</v>
      </c>
      <c r="G20" s="21">
        <v>0.11273943741707626</v>
      </c>
      <c r="H20" s="21">
        <v>9.3389000000000007E-3</v>
      </c>
      <c r="I20" s="21">
        <v>9.8403399999999995E-3</v>
      </c>
      <c r="J20" s="22">
        <f t="shared" si="1"/>
        <v>0.73441103131441765</v>
      </c>
      <c r="K20" s="22">
        <f t="shared" si="2"/>
        <v>0.79524680748535115</v>
      </c>
      <c r="L20" s="23">
        <f t="shared" si="3"/>
        <v>0.85934908095287765</v>
      </c>
      <c r="M20" s="4"/>
      <c r="N20" t="s">
        <v>254</v>
      </c>
      <c r="O20" s="5">
        <v>2.7928850930906912</v>
      </c>
      <c r="P20" s="71">
        <v>0.85173786775308913</v>
      </c>
    </row>
    <row r="21" spans="1:16" x14ac:dyDescent="0.25">
      <c r="A21" s="17"/>
      <c r="B21" s="55">
        <v>15</v>
      </c>
      <c r="C21" s="19" t="s">
        <v>264</v>
      </c>
      <c r="D21" s="20">
        <v>78.103515999999999</v>
      </c>
      <c r="E21" s="21">
        <v>138.87333899999999</v>
      </c>
      <c r="F21" s="21">
        <f t="shared" si="0"/>
        <v>115.2007901479744</v>
      </c>
      <c r="G21" s="21">
        <v>89.03918166797439</v>
      </c>
      <c r="H21" s="21">
        <v>13.266963310000003</v>
      </c>
      <c r="I21" s="21">
        <v>12.89464517</v>
      </c>
      <c r="J21" s="22">
        <f t="shared" si="1"/>
        <v>0.64115389108613852</v>
      </c>
      <c r="K21" s="22">
        <f t="shared" si="2"/>
        <v>0.73668672269753954</v>
      </c>
      <c r="L21" s="23">
        <f t="shared" si="3"/>
        <v>0.82953856353935884</v>
      </c>
      <c r="M21" s="4"/>
      <c r="N21" t="s">
        <v>257</v>
      </c>
      <c r="O21" s="5">
        <v>3.5183565645469939</v>
      </c>
      <c r="P21" s="71">
        <v>0.85092900143927241</v>
      </c>
    </row>
    <row r="22" spans="1:16" x14ac:dyDescent="0.25">
      <c r="A22" s="17"/>
      <c r="B22" s="55">
        <v>16</v>
      </c>
      <c r="C22" s="19" t="s">
        <v>265</v>
      </c>
      <c r="D22" s="20">
        <v>2.632752</v>
      </c>
      <c r="E22" s="21">
        <v>2.7909260000000007</v>
      </c>
      <c r="F22" s="21">
        <f t="shared" si="0"/>
        <v>2.4008216374696927</v>
      </c>
      <c r="G22" s="21">
        <v>1.9329902874696927</v>
      </c>
      <c r="H22" s="21">
        <v>0.23239024999999999</v>
      </c>
      <c r="I22" s="21">
        <v>0.23544109999999999</v>
      </c>
      <c r="J22" s="22">
        <f t="shared" si="1"/>
        <v>0.69259818693497865</v>
      </c>
      <c r="K22" s="22">
        <f t="shared" si="2"/>
        <v>0.77586454727559673</v>
      </c>
      <c r="L22" s="23">
        <f t="shared" si="3"/>
        <v>0.86022403942981363</v>
      </c>
      <c r="M22" s="4"/>
      <c r="N22" t="s">
        <v>258</v>
      </c>
      <c r="O22" s="5">
        <v>1.4361760638386434</v>
      </c>
      <c r="P22" s="71">
        <v>0.84981636739675848</v>
      </c>
    </row>
    <row r="23" spans="1:16" x14ac:dyDescent="0.25">
      <c r="A23" s="17"/>
      <c r="B23" s="55">
        <v>17</v>
      </c>
      <c r="C23" s="19" t="s">
        <v>266</v>
      </c>
      <c r="D23" s="20">
        <v>0.12953699999999999</v>
      </c>
      <c r="E23" s="21">
        <v>0.14076</v>
      </c>
      <c r="F23" s="21">
        <f t="shared" si="0"/>
        <v>0.11949340170907873</v>
      </c>
      <c r="G23" s="21">
        <v>0.10076930170907872</v>
      </c>
      <c r="H23" s="21">
        <v>7.3975199999999994E-3</v>
      </c>
      <c r="I23" s="21">
        <v>1.1326580000000001E-2</v>
      </c>
      <c r="J23" s="22">
        <f t="shared" si="1"/>
        <v>0.71589444237765498</v>
      </c>
      <c r="K23" s="22">
        <f t="shared" si="2"/>
        <v>0.76844857707501224</v>
      </c>
      <c r="L23" s="23">
        <f t="shared" si="3"/>
        <v>0.84891589733645023</v>
      </c>
      <c r="M23" s="4"/>
      <c r="N23" t="s">
        <v>266</v>
      </c>
      <c r="O23" s="5">
        <v>0.11949340170907873</v>
      </c>
      <c r="P23" s="71">
        <v>0.84891589733645023</v>
      </c>
    </row>
    <row r="24" spans="1:16" x14ac:dyDescent="0.25">
      <c r="A24" s="17"/>
      <c r="B24" s="55">
        <v>18</v>
      </c>
      <c r="C24" s="19" t="s">
        <v>267</v>
      </c>
      <c r="D24" s="20">
        <v>5.0767999999999994E-2</v>
      </c>
      <c r="E24" s="21">
        <v>2.2400000000000003E-2</v>
      </c>
      <c r="F24" s="21">
        <f t="shared" si="0"/>
        <v>1.5695260166206596E-2</v>
      </c>
      <c r="G24" s="21">
        <v>1.2798600166206597E-2</v>
      </c>
      <c r="H24" s="21">
        <v>1.8380000000000002E-3</v>
      </c>
      <c r="I24" s="21">
        <v>1.0586600000000001E-3</v>
      </c>
      <c r="J24" s="22">
        <f t="shared" si="1"/>
        <v>0.57136607884850876</v>
      </c>
      <c r="K24" s="22">
        <f t="shared" si="2"/>
        <v>0.65341965027708016</v>
      </c>
      <c r="L24" s="23">
        <f t="shared" si="3"/>
        <v>0.70068125741993725</v>
      </c>
      <c r="M24" s="4"/>
      <c r="N24" t="s">
        <v>252</v>
      </c>
      <c r="O24" s="5">
        <v>0.1315801736711936</v>
      </c>
      <c r="P24" s="71">
        <v>0.84480025213763843</v>
      </c>
    </row>
    <row r="25" spans="1:16" x14ac:dyDescent="0.25">
      <c r="A25" s="17"/>
      <c r="B25" s="55">
        <v>19</v>
      </c>
      <c r="C25" s="19" t="s">
        <v>268</v>
      </c>
      <c r="D25" s="20">
        <v>0.229409</v>
      </c>
      <c r="E25" s="21">
        <v>0.26675799999999994</v>
      </c>
      <c r="F25" s="21">
        <f t="shared" si="0"/>
        <v>0.21909898084708979</v>
      </c>
      <c r="G25" s="21">
        <v>0.18244999084708979</v>
      </c>
      <c r="H25" s="21">
        <v>1.3505700000000001E-2</v>
      </c>
      <c r="I25" s="21">
        <v>2.3143289999999997E-2</v>
      </c>
      <c r="J25" s="22">
        <f t="shared" si="1"/>
        <v>0.68395321170157908</v>
      </c>
      <c r="K25" s="22">
        <f t="shared" si="2"/>
        <v>0.73458224625724378</v>
      </c>
      <c r="L25" s="23">
        <f t="shared" si="3"/>
        <v>0.82133986927136149</v>
      </c>
      <c r="M25" s="4"/>
      <c r="N25" t="s">
        <v>250</v>
      </c>
      <c r="O25" s="5">
        <v>1.5677844007817154</v>
      </c>
      <c r="P25" s="71">
        <v>0.83353371771631146</v>
      </c>
    </row>
    <row r="26" spans="1:16" x14ac:dyDescent="0.25">
      <c r="A26" s="17"/>
      <c r="B26" s="55">
        <v>20</v>
      </c>
      <c r="C26" s="19" t="s">
        <v>269</v>
      </c>
      <c r="D26" s="20">
        <v>3.7408529999999995</v>
      </c>
      <c r="E26" s="21">
        <v>7.6807819999999998</v>
      </c>
      <c r="F26" s="21">
        <f t="shared" si="0"/>
        <v>6.6631526629706244</v>
      </c>
      <c r="G26" s="21">
        <v>5.4698398729706241</v>
      </c>
      <c r="H26" s="21">
        <v>0.27188387999999991</v>
      </c>
      <c r="I26" s="21">
        <v>0.92142890999999993</v>
      </c>
      <c r="J26" s="22">
        <f t="shared" si="1"/>
        <v>0.71214622065443656</v>
      </c>
      <c r="K26" s="22">
        <f t="shared" si="2"/>
        <v>0.74754416320768169</v>
      </c>
      <c r="L26" s="23">
        <f t="shared" si="3"/>
        <v>0.8675096706260671</v>
      </c>
      <c r="M26" s="4"/>
      <c r="N26" t="s">
        <v>264</v>
      </c>
      <c r="O26" s="5">
        <v>115.2007901479744</v>
      </c>
      <c r="P26" s="71">
        <v>0.82953856353935884</v>
      </c>
    </row>
    <row r="27" spans="1:16" x14ac:dyDescent="0.25">
      <c r="A27" s="17"/>
      <c r="B27" s="55">
        <v>21</v>
      </c>
      <c r="C27" s="19" t="s">
        <v>270</v>
      </c>
      <c r="D27" s="20">
        <v>3.9557109999999995</v>
      </c>
      <c r="E27" s="21">
        <v>3.1379090000000009</v>
      </c>
      <c r="F27" s="21">
        <f t="shared" si="0"/>
        <v>2.6747441550052198</v>
      </c>
      <c r="G27" s="21">
        <v>2.1861307150052198</v>
      </c>
      <c r="H27" s="21">
        <v>0.11445725999999999</v>
      </c>
      <c r="I27" s="21">
        <v>0.37415618000000006</v>
      </c>
      <c r="J27" s="22">
        <f t="shared" si="1"/>
        <v>0.6966839111667098</v>
      </c>
      <c r="K27" s="22">
        <f t="shared" si="2"/>
        <v>0.73315955784734965</v>
      </c>
      <c r="L27" s="23">
        <f t="shared" si="3"/>
        <v>0.85239697996507191</v>
      </c>
      <c r="M27" s="4"/>
      <c r="N27" t="s">
        <v>268</v>
      </c>
      <c r="O27" s="5">
        <v>0.21909898084708979</v>
      </c>
      <c r="P27" s="71">
        <v>0.82133986927136149</v>
      </c>
    </row>
    <row r="28" spans="1:16" x14ac:dyDescent="0.25">
      <c r="A28" s="17"/>
      <c r="B28" s="55">
        <v>22</v>
      </c>
      <c r="C28" s="19" t="s">
        <v>271</v>
      </c>
      <c r="D28" s="20">
        <v>3.6166209999999994</v>
      </c>
      <c r="E28" s="21">
        <v>3.2806860000000002</v>
      </c>
      <c r="F28" s="21">
        <f t="shared" si="0"/>
        <v>2.8275318782589327</v>
      </c>
      <c r="G28" s="21">
        <v>2.3462517082589329</v>
      </c>
      <c r="H28" s="21">
        <v>0.14373012999999998</v>
      </c>
      <c r="I28" s="21">
        <v>0.33755004000000005</v>
      </c>
      <c r="J28" s="22">
        <f t="shared" si="1"/>
        <v>0.71517106734961311</v>
      </c>
      <c r="K28" s="22">
        <f t="shared" si="2"/>
        <v>0.75898206602489005</v>
      </c>
      <c r="L28" s="23">
        <f t="shared" si="3"/>
        <v>0.86187214450237926</v>
      </c>
      <c r="M28" s="4"/>
      <c r="N28" t="s">
        <v>274</v>
      </c>
      <c r="O28" s="5">
        <v>1.4332265869765142</v>
      </c>
      <c r="P28" s="71">
        <v>0.70083778535872476</v>
      </c>
    </row>
    <row r="29" spans="1:16" x14ac:dyDescent="0.25">
      <c r="A29" s="17"/>
      <c r="B29" s="55">
        <v>23</v>
      </c>
      <c r="C29" s="19" t="s">
        <v>272</v>
      </c>
      <c r="D29" s="20">
        <v>0.13364300000000001</v>
      </c>
      <c r="E29" s="21">
        <v>2.6955999999999997E-2</v>
      </c>
      <c r="F29" s="21">
        <f t="shared" si="0"/>
        <v>1.1569530047024677E-2</v>
      </c>
      <c r="G29" s="21">
        <v>1.1413300047024677E-2</v>
      </c>
      <c r="H29" s="21">
        <v>-4.9999999999999792E-6</v>
      </c>
      <c r="I29" s="21">
        <v>1.6122999999999995E-4</v>
      </c>
      <c r="J29" s="22">
        <f t="shared" si="1"/>
        <v>0.42340480957948801</v>
      </c>
      <c r="K29" s="22">
        <f t="shared" si="2"/>
        <v>0.42321932211844038</v>
      </c>
      <c r="L29" s="23">
        <f t="shared" si="3"/>
        <v>0.42920055078738234</v>
      </c>
      <c r="M29" s="4"/>
      <c r="N29" t="s">
        <v>267</v>
      </c>
      <c r="O29" s="5">
        <v>1.5695260166206596E-2</v>
      </c>
      <c r="P29" s="71">
        <v>0.70068125741993725</v>
      </c>
    </row>
    <row r="30" spans="1:16" x14ac:dyDescent="0.25">
      <c r="A30" s="17"/>
      <c r="B30" s="55">
        <v>24</v>
      </c>
      <c r="C30" s="19" t="s">
        <v>273</v>
      </c>
      <c r="D30" s="20">
        <v>0.143155</v>
      </c>
      <c r="E30" s="21">
        <v>3.6044E-2</v>
      </c>
      <c r="F30" s="21">
        <f t="shared" si="0"/>
        <v>2.0305970300840772E-2</v>
      </c>
      <c r="G30" s="21">
        <v>1.7303070300840773E-2</v>
      </c>
      <c r="H30" s="21">
        <v>1.41073E-3</v>
      </c>
      <c r="I30" s="21">
        <v>1.59217E-3</v>
      </c>
      <c r="J30" s="22">
        <f t="shared" si="1"/>
        <v>0.48005410889026667</v>
      </c>
      <c r="K30" s="22">
        <f t="shared" si="2"/>
        <v>0.51919321664745233</v>
      </c>
      <c r="L30" s="23">
        <f t="shared" si="3"/>
        <v>0.56336617192433613</v>
      </c>
      <c r="M30" s="4"/>
      <c r="N30" t="s">
        <v>273</v>
      </c>
      <c r="O30" s="5">
        <v>2.0305970300840772E-2</v>
      </c>
      <c r="P30" s="71">
        <v>0.56336617192433613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1.74858</v>
      </c>
      <c r="E31" s="28">
        <v>2.0450190000000004</v>
      </c>
      <c r="F31" s="28">
        <f t="shared" si="0"/>
        <v>1.4332265869765142</v>
      </c>
      <c r="G31" s="28">
        <v>1.1588451069765142</v>
      </c>
      <c r="H31" s="28">
        <v>0.11730886000000001</v>
      </c>
      <c r="I31" s="28">
        <v>0.15707261999999994</v>
      </c>
      <c r="J31" s="29">
        <f t="shared" si="1"/>
        <v>0.56666715907114507</v>
      </c>
      <c r="K31" s="29">
        <f t="shared" si="2"/>
        <v>0.62403037183347154</v>
      </c>
      <c r="L31" s="30">
        <f t="shared" si="3"/>
        <v>0.70083778535872476</v>
      </c>
      <c r="M31" s="4"/>
      <c r="N31" t="s">
        <v>272</v>
      </c>
      <c r="O31" s="5">
        <v>1.1569530047024677E-2</v>
      </c>
      <c r="P31" s="71">
        <v>0.42920055078738234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2" workbookViewId="0">
      <selection activeCell="D21" sqref="D21:G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49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1214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134.33611800000003</v>
      </c>
      <c r="E6" s="14">
        <v>197.78148900000002</v>
      </c>
      <c r="F6" s="14">
        <v>165.7984521640476</v>
      </c>
      <c r="G6" s="14">
        <v>129.92126303404763</v>
      </c>
      <c r="H6" s="14">
        <v>16.605911810000002</v>
      </c>
      <c r="I6" s="14">
        <v>19.271277319999999</v>
      </c>
      <c r="J6" s="15">
        <v>0.6568929361940824</v>
      </c>
      <c r="K6" s="15">
        <v>0.7408538361446334</v>
      </c>
      <c r="L6" s="16">
        <v>0.83829105040283936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134.336118</v>
      </c>
      <c r="E7" s="38">
        <f ca="1">SUM(E8:OFFSET(E6,MATCH("PROYECTOS",$A$8:$A$50,0),0))</f>
        <v>197.78148899999999</v>
      </c>
      <c r="F7" s="38">
        <f ca="1">SUM(F8:OFFSET(F6,MATCH("PROYECTOS",$A$8:$A$50,0),0))</f>
        <v>165.79845216404757</v>
      </c>
      <c r="G7" s="38">
        <f ca="1">SUM(G8:OFFSET(G6,MATCH("PROYECTOS",$A$8:$A$50,0),0))</f>
        <v>129.92126303404763</v>
      </c>
      <c r="H7" s="38">
        <f ca="1">SUM(H8:OFFSET(H6,MATCH("PROYECTOS",$A$8:$A$50,0),0))</f>
        <v>16.605911810000002</v>
      </c>
      <c r="I7" s="38">
        <f ca="1">SUM(I8:OFFSET(I6,MATCH("PROYECTOS",$A$8:$A$50,0),0))</f>
        <v>19.271277319999999</v>
      </c>
      <c r="J7" s="39">
        <f ca="1">IFERROR(G7/E7,0)</f>
        <v>0.65689293619408251</v>
      </c>
      <c r="K7" s="39">
        <f ca="1">IFERROR(SUM(G7,H7)/E7,0)</f>
        <v>0.74085383614463352</v>
      </c>
      <c r="L7" s="40">
        <f ca="1">IFERROR(SUM(G7,H7,I7)/E7,0)</f>
        <v>0.83829105040283947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18.500000000000004</v>
      </c>
      <c r="E8" s="21">
        <v>35.332276000000007</v>
      </c>
      <c r="F8" s="21">
        <f t="shared" ref="F8:F16" si="0">SUM(G8,H8,I8)</f>
        <v>27.454665492955108</v>
      </c>
      <c r="G8" s="21">
        <v>16.612460702955104</v>
      </c>
      <c r="H8" s="21">
        <v>8.2841359300000015</v>
      </c>
      <c r="I8" s="21">
        <v>2.5580688600000006</v>
      </c>
      <c r="J8" s="22">
        <f t="shared" ref="J8:J17" si="1">IFERROR(G8/E8,0)</f>
        <v>0.47017805201553109</v>
      </c>
      <c r="K8" s="22">
        <f t="shared" ref="K8:K17" si="2">IFERROR(SUM(G8,H8)/E8,0)</f>
        <v>0.70464174549511327</v>
      </c>
      <c r="L8" s="23">
        <f t="shared" ref="L8:L17" si="3">IFERROR(SUM(G8,H8,I8)/E8,0)</f>
        <v>0.77704208732421043</v>
      </c>
      <c r="M8" s="4"/>
    </row>
    <row r="9" spans="1:13" ht="25.5" x14ac:dyDescent="0.25">
      <c r="A9" s="17"/>
      <c r="B9" s="19">
        <v>3000216</v>
      </c>
      <c r="C9" s="19" t="s">
        <v>1216</v>
      </c>
      <c r="D9" s="20">
        <v>20.225617</v>
      </c>
      <c r="E9" s="21">
        <v>21.009179999999997</v>
      </c>
      <c r="F9" s="21">
        <f t="shared" si="0"/>
        <v>17.752594862057631</v>
      </c>
      <c r="G9" s="21">
        <v>14.68726484205763</v>
      </c>
      <c r="H9" s="21">
        <v>1.3397602900000001</v>
      </c>
      <c r="I9" s="21">
        <v>1.7255697299999999</v>
      </c>
      <c r="J9" s="22">
        <f t="shared" si="1"/>
        <v>0.69908796259814199</v>
      </c>
      <c r="K9" s="22">
        <f t="shared" si="2"/>
        <v>0.7628581949441926</v>
      </c>
      <c r="L9" s="23">
        <f t="shared" si="3"/>
        <v>0.8449922777594191</v>
      </c>
      <c r="M9" s="4"/>
    </row>
    <row r="10" spans="1:13" ht="25.5" x14ac:dyDescent="0.25">
      <c r="A10" s="17"/>
      <c r="B10" s="19">
        <v>3000217</v>
      </c>
      <c r="C10" s="19" t="s">
        <v>1217</v>
      </c>
      <c r="D10" s="20">
        <v>71.331020999999993</v>
      </c>
      <c r="E10" s="21">
        <v>111.58963199999998</v>
      </c>
      <c r="F10" s="21">
        <f t="shared" si="0"/>
        <v>96.97231730993812</v>
      </c>
      <c r="G10" s="21">
        <v>80.19831099993813</v>
      </c>
      <c r="H10" s="21">
        <v>4.9513764700000005</v>
      </c>
      <c r="I10" s="21">
        <v>11.822629839999998</v>
      </c>
      <c r="J10" s="22">
        <f t="shared" si="1"/>
        <v>0.71868962700708738</v>
      </c>
      <c r="K10" s="22">
        <f t="shared" si="2"/>
        <v>0.76306092191376829</v>
      </c>
      <c r="L10" s="23">
        <f t="shared" si="3"/>
        <v>0.86900830813688978</v>
      </c>
      <c r="M10" s="4"/>
    </row>
    <row r="11" spans="1:13" ht="25.5" x14ac:dyDescent="0.25">
      <c r="A11" s="17"/>
      <c r="B11" s="19">
        <v>3000221</v>
      </c>
      <c r="C11" s="19" t="s">
        <v>1218</v>
      </c>
      <c r="D11" s="20">
        <v>4.6409849999999997</v>
      </c>
      <c r="E11" s="21">
        <v>6.3477199999999989</v>
      </c>
      <c r="F11" s="21">
        <f t="shared" si="0"/>
        <v>5.2956307507652607</v>
      </c>
      <c r="G11" s="21">
        <v>4.4248503407652606</v>
      </c>
      <c r="H11" s="21">
        <v>0.14196133999999999</v>
      </c>
      <c r="I11" s="21">
        <v>0.7288190699999999</v>
      </c>
      <c r="J11" s="22">
        <f t="shared" si="1"/>
        <v>0.69707711442301512</v>
      </c>
      <c r="K11" s="22">
        <f t="shared" si="2"/>
        <v>0.71944126091970995</v>
      </c>
      <c r="L11" s="23">
        <f t="shared" si="3"/>
        <v>0.83425714284266816</v>
      </c>
      <c r="M11" s="4"/>
    </row>
    <row r="12" spans="1:13" ht="25.5" x14ac:dyDescent="0.25">
      <c r="A12" s="17"/>
      <c r="B12" s="19">
        <v>3000464</v>
      </c>
      <c r="C12" s="19" t="s">
        <v>1219</v>
      </c>
      <c r="D12" s="20">
        <v>1.5469959999999996</v>
      </c>
      <c r="E12" s="21">
        <v>2.1391960000000001</v>
      </c>
      <c r="F12" s="21">
        <f t="shared" si="0"/>
        <v>1.8476013004817853</v>
      </c>
      <c r="G12" s="21">
        <v>1.4544601004817852</v>
      </c>
      <c r="H12" s="21">
        <v>0.19009689000000005</v>
      </c>
      <c r="I12" s="21">
        <v>0.20304431000000001</v>
      </c>
      <c r="J12" s="22">
        <f t="shared" si="1"/>
        <v>0.67990969526952427</v>
      </c>
      <c r="K12" s="22">
        <f t="shared" si="2"/>
        <v>0.76877340387780502</v>
      </c>
      <c r="L12" s="23">
        <f t="shared" si="3"/>
        <v>0.86368958266647156</v>
      </c>
      <c r="M12" s="4"/>
    </row>
    <row r="13" spans="1:13" ht="38.25" x14ac:dyDescent="0.25">
      <c r="A13" s="17"/>
      <c r="B13" s="19">
        <v>3000465</v>
      </c>
      <c r="C13" s="19" t="s">
        <v>1220</v>
      </c>
      <c r="D13" s="20">
        <v>10.583333999999999</v>
      </c>
      <c r="E13" s="21">
        <v>15.703655999999995</v>
      </c>
      <c r="F13" s="21">
        <f t="shared" si="0"/>
        <v>11.723006138332163</v>
      </c>
      <c r="G13" s="21">
        <v>9.1523108983321642</v>
      </c>
      <c r="H13" s="21">
        <v>1.22740479</v>
      </c>
      <c r="I13" s="21">
        <v>1.3432904499999996</v>
      </c>
      <c r="J13" s="22">
        <f t="shared" si="1"/>
        <v>0.58281402103638591</v>
      </c>
      <c r="K13" s="22">
        <f t="shared" si="2"/>
        <v>0.66097446915114333</v>
      </c>
      <c r="L13" s="23">
        <f t="shared" si="3"/>
        <v>0.74651445105089964</v>
      </c>
      <c r="M13" s="4"/>
    </row>
    <row r="14" spans="1:13" ht="38.25" x14ac:dyDescent="0.25">
      <c r="A14" s="17"/>
      <c r="B14" s="19">
        <v>3000466</v>
      </c>
      <c r="C14" s="19" t="s">
        <v>1221</v>
      </c>
      <c r="D14" s="20">
        <v>2.3951030000000002</v>
      </c>
      <c r="E14" s="21">
        <v>2.6174580000000001</v>
      </c>
      <c r="F14" s="21">
        <f t="shared" si="0"/>
        <v>2.2504872159454745</v>
      </c>
      <c r="G14" s="21">
        <v>1.5882607259454744</v>
      </c>
      <c r="H14" s="21">
        <v>0.20136282000000003</v>
      </c>
      <c r="I14" s="21">
        <v>0.46086367</v>
      </c>
      <c r="J14" s="22">
        <f t="shared" si="1"/>
        <v>0.60679511417011256</v>
      </c>
      <c r="K14" s="22">
        <f t="shared" si="2"/>
        <v>0.68372579271395162</v>
      </c>
      <c r="L14" s="23">
        <f t="shared" si="3"/>
        <v>0.85979878796354114</v>
      </c>
      <c r="M14" s="4"/>
    </row>
    <row r="15" spans="1:13" ht="38.25" x14ac:dyDescent="0.25">
      <c r="A15" s="17"/>
      <c r="B15" s="19">
        <v>3000467</v>
      </c>
      <c r="C15" s="19" t="s">
        <v>1222</v>
      </c>
      <c r="D15" s="20">
        <v>2.888347</v>
      </c>
      <c r="E15" s="21">
        <v>1.7161299999999993</v>
      </c>
      <c r="F15" s="21">
        <f t="shared" si="0"/>
        <v>1.3380675821431509</v>
      </c>
      <c r="G15" s="21">
        <v>0.91939504214315093</v>
      </c>
      <c r="H15" s="21">
        <v>0.15598713</v>
      </c>
      <c r="I15" s="21">
        <v>0.26268540999999995</v>
      </c>
      <c r="J15" s="22">
        <f t="shared" si="1"/>
        <v>0.53573741041946199</v>
      </c>
      <c r="K15" s="22">
        <f t="shared" si="2"/>
        <v>0.62663211536605701</v>
      </c>
      <c r="L15" s="23">
        <f t="shared" si="3"/>
        <v>0.77970059502668887</v>
      </c>
      <c r="M15" s="4"/>
    </row>
    <row r="16" spans="1:13" ht="38.25" x14ac:dyDescent="0.25">
      <c r="A16" s="17"/>
      <c r="B16" s="19">
        <v>3000468</v>
      </c>
      <c r="C16" s="19" t="s">
        <v>1223</v>
      </c>
      <c r="D16" s="20">
        <v>2.2247149999999993</v>
      </c>
      <c r="E16" s="21">
        <v>1.326241</v>
      </c>
      <c r="F16" s="21">
        <f t="shared" si="0"/>
        <v>1.1640815114289198</v>
      </c>
      <c r="G16" s="21">
        <v>0.88394938142891988</v>
      </c>
      <c r="H16" s="21">
        <v>0.11382614999999999</v>
      </c>
      <c r="I16" s="21">
        <v>0.16630598000000002</v>
      </c>
      <c r="J16" s="22">
        <f t="shared" si="1"/>
        <v>0.66650735532148375</v>
      </c>
      <c r="K16" s="22">
        <f t="shared" si="2"/>
        <v>0.75233349853376563</v>
      </c>
      <c r="L16" s="23">
        <f t="shared" si="3"/>
        <v>0.87772999886816938</v>
      </c>
      <c r="M16" s="4"/>
    </row>
    <row r="17" spans="1:13" ht="15.75" thickBot="1" x14ac:dyDescent="0.3">
      <c r="A17" s="41" t="s">
        <v>294</v>
      </c>
      <c r="B17" s="43"/>
      <c r="C17" s="43"/>
      <c r="D17" s="44">
        <f ca="1">OFFSET(D17,-MATCH("PROYECTOS",$A$8:$A$50,0)-1,0)-(OFFSET(D17,-MATCH("PROYECTOS",$A$8:$A$50,0),0))</f>
        <v>0</v>
      </c>
      <c r="E17" s="45">
        <f t="shared" ref="E17:I17" ca="1" si="4">OFFSET(E17,-MATCH("PROYECTOS",$A$8:$A$50,0)-1,0)-(OFFSET(E17,-MATCH("PROYECTOS",$A$8:$A$50,0),0))</f>
        <v>0</v>
      </c>
      <c r="F17" s="45">
        <f t="shared" ca="1" si="4"/>
        <v>0</v>
      </c>
      <c r="G17" s="45">
        <f t="shared" ca="1" si="4"/>
        <v>0</v>
      </c>
      <c r="H17" s="45">
        <f t="shared" ca="1" si="4"/>
        <v>0</v>
      </c>
      <c r="I17" s="45">
        <f t="shared" ca="1" si="4"/>
        <v>0</v>
      </c>
      <c r="J17" s="46">
        <f t="shared" ca="1" si="1"/>
        <v>0</v>
      </c>
      <c r="K17" s="46">
        <f t="shared" ca="1" si="2"/>
        <v>0</v>
      </c>
      <c r="L17" s="47">
        <f t="shared" ca="1" si="3"/>
        <v>0</v>
      </c>
      <c r="M17" s="4"/>
    </row>
    <row r="18" spans="1:13" ht="15.75" thickBot="1" x14ac:dyDescent="0.3"/>
    <row r="19" spans="1:13" ht="15.75" thickBot="1" x14ac:dyDescent="0.3">
      <c r="A19" s="87" t="s">
        <v>316</v>
      </c>
      <c r="B19" s="88"/>
      <c r="C19" s="88"/>
      <c r="D19" s="89"/>
    </row>
    <row r="20" spans="1:13" ht="15.75" thickBot="1" x14ac:dyDescent="0.3">
      <c r="A20" s="1" t="s">
        <v>1234</v>
      </c>
    </row>
    <row r="21" spans="1:13" ht="45" customHeight="1" x14ac:dyDescent="0.25">
      <c r="A21" s="80" t="s">
        <v>318</v>
      </c>
      <c r="B21" s="81"/>
      <c r="C21" s="81"/>
      <c r="D21" s="92" t="s">
        <v>319</v>
      </c>
      <c r="E21" s="6"/>
      <c r="F21" s="6"/>
      <c r="G21" s="6"/>
    </row>
    <row r="22" spans="1:13" ht="15.75" thickBot="1" x14ac:dyDescent="0.3">
      <c r="A22" s="90"/>
      <c r="B22" s="91"/>
      <c r="C22" s="91"/>
      <c r="D22" s="93"/>
      <c r="E22" s="7"/>
      <c r="F22" s="7"/>
      <c r="G22" s="7"/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79</v>
      </c>
      <c r="B1" s="49" t="s">
        <v>47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1215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134.33611800000003</v>
      </c>
      <c r="I6" s="14">
        <v>197.78148900000002</v>
      </c>
      <c r="J6" s="14">
        <v>165.7984521640476</v>
      </c>
      <c r="K6" s="14">
        <v>129.92126303404763</v>
      </c>
      <c r="L6" s="14">
        <v>16.605911810000002</v>
      </c>
      <c r="M6" s="14">
        <v>19.271277319999999</v>
      </c>
      <c r="N6" s="15">
        <v>0.6568929361940824</v>
      </c>
      <c r="O6" s="15">
        <v>0.7408538361446334</v>
      </c>
      <c r="P6" s="16">
        <v>0.83829105040283936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SUM(H8:OFFSET(H6,MATCH("PROYECTOS",$A$8:$A$17,0),0))</f>
        <v>134.33611799999997</v>
      </c>
      <c r="I7" s="13">
        <f ca="1">SUM(I8:OFFSET(I6,MATCH("PROYECTOS",$A$8:$A$17,0),0))</f>
        <v>197.78148900000002</v>
      </c>
      <c r="J7" s="13">
        <f ca="1">SUM(J8:OFFSET(J6,MATCH("PROYECTOS",$A$8:$A$17,0),0))</f>
        <v>165.7984521640476</v>
      </c>
      <c r="K7" s="13">
        <f ca="1">SUM(K8:OFFSET(K6,MATCH("PROYECTOS",$A$8:$A$17,0),0))</f>
        <v>129.9212630340476</v>
      </c>
      <c r="L7" s="13">
        <f ca="1">SUM(L8:OFFSET(L6,MATCH("PROYECTOS",$A$8:$A$17,0),0))</f>
        <v>16.605911810000002</v>
      </c>
      <c r="M7" s="13">
        <f ca="1">SUM(M8:OFFSET(M6,MATCH("PROYECTOS",$A$8:$A$17,0),0))</f>
        <v>19.271277319999999</v>
      </c>
      <c r="N7" s="39">
        <f ca="1">IFERROR(K7/I7,0)</f>
        <v>0.65689293619408229</v>
      </c>
      <c r="O7" s="39">
        <f ca="1">IFERROR(SUM(K7,L7)/I7,0)</f>
        <v>0.74085383614463329</v>
      </c>
      <c r="P7" s="40">
        <f ca="1">IFERROR(SUM(K7,L7,M7)/I7,0)</f>
        <v>0.83829105040283924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18.500000000000004</v>
      </c>
      <c r="I8" s="21">
        <v>35.332276</v>
      </c>
      <c r="J8" s="21">
        <f t="shared" ref="J8:J16" si="0">SUM(K8,L8,M8)</f>
        <v>27.454665492955101</v>
      </c>
      <c r="K8" s="21">
        <v>16.612460702955104</v>
      </c>
      <c r="L8" s="21">
        <v>8.2841359299999997</v>
      </c>
      <c r="M8" s="21">
        <v>2.5580688600000001</v>
      </c>
      <c r="N8" s="22">
        <f t="shared" ref="N8:N17" si="1">IFERROR(K8/I8,0)</f>
        <v>0.4701780520155312</v>
      </c>
      <c r="O8" s="22">
        <f t="shared" ref="O8:O17" si="2">IFERROR(SUM(K8,L8)/I8,0)</f>
        <v>0.70464174549511338</v>
      </c>
      <c r="P8" s="23">
        <f t="shared" ref="P8:P17" si="3">IFERROR(SUM(K8,L8,M8)/I8,0)</f>
        <v>0.77704208732421032</v>
      </c>
      <c r="Q8" s="70">
        <v>12</v>
      </c>
      <c r="R8" s="21">
        <v>12</v>
      </c>
      <c r="S8" s="23">
        <f>IFERROR(R8/Q8,0)</f>
        <v>1</v>
      </c>
    </row>
    <row r="9" spans="1:19" ht="25.5" x14ac:dyDescent="0.25">
      <c r="A9" s="17"/>
      <c r="B9" s="19">
        <v>5001693</v>
      </c>
      <c r="C9" s="19" t="s">
        <v>1224</v>
      </c>
      <c r="D9" s="68">
        <v>3000216</v>
      </c>
      <c r="E9" s="19" t="s">
        <v>1216</v>
      </c>
      <c r="F9" s="69">
        <v>231</v>
      </c>
      <c r="G9" s="19" t="s">
        <v>1231</v>
      </c>
      <c r="H9" s="20">
        <v>9.7050070000000002</v>
      </c>
      <c r="I9" s="21">
        <v>6.5638500000000004</v>
      </c>
      <c r="J9" s="21">
        <f t="shared" si="0"/>
        <v>5.8064482604207504</v>
      </c>
      <c r="K9" s="21">
        <v>4.7549091404207502</v>
      </c>
      <c r="L9" s="21">
        <v>0.55990191</v>
      </c>
      <c r="M9" s="21">
        <v>0.49163720999999999</v>
      </c>
      <c r="N9" s="22">
        <f t="shared" si="1"/>
        <v>0.72440856211228921</v>
      </c>
      <c r="O9" s="22">
        <f t="shared" si="2"/>
        <v>0.80970940079690268</v>
      </c>
      <c r="P9" s="23">
        <f t="shared" si="3"/>
        <v>0.88461013893077234</v>
      </c>
      <c r="Q9" s="70">
        <v>1297382</v>
      </c>
      <c r="R9" s="21">
        <v>1283667</v>
      </c>
      <c r="S9" s="23">
        <f t="shared" ref="S9:S16" si="4">IFERROR(R9/Q9,0)</f>
        <v>0.98942871105040764</v>
      </c>
    </row>
    <row r="10" spans="1:19" ht="25.5" x14ac:dyDescent="0.25">
      <c r="A10" s="17"/>
      <c r="B10" s="19">
        <v>5001694</v>
      </c>
      <c r="C10" s="19" t="s">
        <v>1225</v>
      </c>
      <c r="D10" s="68">
        <v>3000216</v>
      </c>
      <c r="E10" s="19" t="s">
        <v>1216</v>
      </c>
      <c r="F10" s="69">
        <v>6</v>
      </c>
      <c r="G10" s="19" t="s">
        <v>636</v>
      </c>
      <c r="H10" s="20">
        <v>2.4666619999999999</v>
      </c>
      <c r="I10" s="21">
        <v>4.5816309999999998</v>
      </c>
      <c r="J10" s="21">
        <f t="shared" si="0"/>
        <v>3.6316049146298335</v>
      </c>
      <c r="K10" s="21">
        <v>2.9873784546298339</v>
      </c>
      <c r="L10" s="21">
        <v>0.20014743999999998</v>
      </c>
      <c r="M10" s="21">
        <v>0.44407901999999999</v>
      </c>
      <c r="N10" s="22">
        <f t="shared" si="1"/>
        <v>0.6520338400516833</v>
      </c>
      <c r="O10" s="22">
        <f t="shared" si="2"/>
        <v>0.69571859772858924</v>
      </c>
      <c r="P10" s="23">
        <f t="shared" si="3"/>
        <v>0.79264456579541953</v>
      </c>
      <c r="Q10" s="70">
        <v>1796</v>
      </c>
      <c r="R10" s="21">
        <v>1796</v>
      </c>
      <c r="S10" s="23">
        <f t="shared" si="4"/>
        <v>1</v>
      </c>
    </row>
    <row r="11" spans="1:19" ht="25.5" x14ac:dyDescent="0.25">
      <c r="A11" s="17"/>
      <c r="B11" s="19">
        <v>5001695</v>
      </c>
      <c r="C11" s="19" t="s">
        <v>1226</v>
      </c>
      <c r="D11" s="68">
        <v>3000217</v>
      </c>
      <c r="E11" s="19" t="s">
        <v>1217</v>
      </c>
      <c r="F11" s="69">
        <v>232</v>
      </c>
      <c r="G11" s="19" t="s">
        <v>1232</v>
      </c>
      <c r="H11" s="20">
        <v>71.331021000000007</v>
      </c>
      <c r="I11" s="21">
        <v>111.58963200000001</v>
      </c>
      <c r="J11" s="21">
        <f t="shared" si="0"/>
        <v>96.97231730993812</v>
      </c>
      <c r="K11" s="21">
        <v>80.198310999938116</v>
      </c>
      <c r="L11" s="21">
        <v>4.9513764700000005</v>
      </c>
      <c r="M11" s="21">
        <v>11.822629839999999</v>
      </c>
      <c r="N11" s="22">
        <f t="shared" si="1"/>
        <v>0.71868962700708705</v>
      </c>
      <c r="O11" s="22">
        <f t="shared" si="2"/>
        <v>0.76306092191376806</v>
      </c>
      <c r="P11" s="23">
        <f t="shared" si="3"/>
        <v>0.86900830813688956</v>
      </c>
      <c r="Q11" s="70">
        <v>2548161</v>
      </c>
      <c r="R11" s="21">
        <v>2547604</v>
      </c>
      <c r="S11" s="23">
        <f t="shared" si="4"/>
        <v>0.99978141098619755</v>
      </c>
    </row>
    <row r="12" spans="1:19" ht="25.5" x14ac:dyDescent="0.25">
      <c r="A12" s="17"/>
      <c r="B12" s="19">
        <v>5001699</v>
      </c>
      <c r="C12" s="19" t="s">
        <v>1227</v>
      </c>
      <c r="D12" s="68">
        <v>3000221</v>
      </c>
      <c r="E12" s="19" t="s">
        <v>1218</v>
      </c>
      <c r="F12" s="69">
        <v>18</v>
      </c>
      <c r="G12" s="19" t="s">
        <v>713</v>
      </c>
      <c r="H12" s="20">
        <v>4.6409849999999997</v>
      </c>
      <c r="I12" s="21">
        <v>6.3477200000000007</v>
      </c>
      <c r="J12" s="21">
        <f t="shared" si="0"/>
        <v>5.2956307507652607</v>
      </c>
      <c r="K12" s="21">
        <v>4.4248503407652606</v>
      </c>
      <c r="L12" s="21">
        <v>0.14196133999999999</v>
      </c>
      <c r="M12" s="21">
        <v>0.7288190699999999</v>
      </c>
      <c r="N12" s="22">
        <f t="shared" si="1"/>
        <v>0.6970771144230149</v>
      </c>
      <c r="O12" s="22">
        <f t="shared" si="2"/>
        <v>0.71944126091970972</v>
      </c>
      <c r="P12" s="23">
        <f t="shared" si="3"/>
        <v>0.83425714284266794</v>
      </c>
      <c r="Q12" s="70">
        <v>8509</v>
      </c>
      <c r="R12" s="21">
        <v>8509</v>
      </c>
      <c r="S12" s="23">
        <f t="shared" si="4"/>
        <v>1</v>
      </c>
    </row>
    <row r="13" spans="1:19" ht="38.25" x14ac:dyDescent="0.25">
      <c r="A13" s="17"/>
      <c r="B13" s="19">
        <v>5003312</v>
      </c>
      <c r="C13" s="19" t="s">
        <v>1228</v>
      </c>
      <c r="D13" s="68">
        <v>3000465</v>
      </c>
      <c r="E13" s="19" t="s">
        <v>1220</v>
      </c>
      <c r="F13" s="69">
        <v>232</v>
      </c>
      <c r="G13" s="19" t="s">
        <v>1232</v>
      </c>
      <c r="H13" s="20">
        <v>10.583333999999997</v>
      </c>
      <c r="I13" s="21">
        <v>15.703656000000001</v>
      </c>
      <c r="J13" s="21">
        <f t="shared" si="0"/>
        <v>11.723006138332167</v>
      </c>
      <c r="K13" s="21">
        <v>9.1523108983321642</v>
      </c>
      <c r="L13" s="21">
        <v>1.2274047900000005</v>
      </c>
      <c r="M13" s="21">
        <v>1.3432904500000005</v>
      </c>
      <c r="N13" s="22">
        <f t="shared" si="1"/>
        <v>0.58281402103638569</v>
      </c>
      <c r="O13" s="22">
        <f t="shared" si="2"/>
        <v>0.66097446915114322</v>
      </c>
      <c r="P13" s="23">
        <f t="shared" si="3"/>
        <v>0.74651445105089964</v>
      </c>
      <c r="Q13" s="70">
        <v>161933</v>
      </c>
      <c r="R13" s="21">
        <v>161932</v>
      </c>
      <c r="S13" s="23">
        <f t="shared" si="4"/>
        <v>0.99999382460647301</v>
      </c>
    </row>
    <row r="14" spans="1:19" ht="38.25" x14ac:dyDescent="0.25">
      <c r="A14" s="17"/>
      <c r="B14" s="19">
        <v>5003354</v>
      </c>
      <c r="C14" s="19" t="s">
        <v>1229</v>
      </c>
      <c r="D14" s="68">
        <v>3000467</v>
      </c>
      <c r="E14" s="19" t="s">
        <v>1222</v>
      </c>
      <c r="F14" s="69">
        <v>232</v>
      </c>
      <c r="G14" s="19" t="s">
        <v>1232</v>
      </c>
      <c r="H14" s="20">
        <v>2.888347</v>
      </c>
      <c r="I14" s="21">
        <v>1.7161299999999999</v>
      </c>
      <c r="J14" s="21">
        <f t="shared" si="0"/>
        <v>1.3380675821431509</v>
      </c>
      <c r="K14" s="21">
        <v>0.91939504214315093</v>
      </c>
      <c r="L14" s="21">
        <v>0.15598713000000003</v>
      </c>
      <c r="M14" s="21">
        <v>0.26268540999999995</v>
      </c>
      <c r="N14" s="22">
        <f t="shared" si="1"/>
        <v>0.53573741041946177</v>
      </c>
      <c r="O14" s="22">
        <f t="shared" si="2"/>
        <v>0.62663211536605679</v>
      </c>
      <c r="P14" s="23">
        <f t="shared" si="3"/>
        <v>0.77970059502668854</v>
      </c>
      <c r="Q14" s="70">
        <v>70811</v>
      </c>
      <c r="R14" s="21">
        <v>70811</v>
      </c>
      <c r="S14" s="23">
        <f t="shared" si="4"/>
        <v>1</v>
      </c>
    </row>
    <row r="15" spans="1:19" ht="25.5" x14ac:dyDescent="0.25">
      <c r="A15" s="17"/>
      <c r="B15" s="19">
        <v>5003387</v>
      </c>
      <c r="C15" s="19" t="s">
        <v>1230</v>
      </c>
      <c r="D15" s="68">
        <v>3000216</v>
      </c>
      <c r="E15" s="19" t="s">
        <v>1216</v>
      </c>
      <c r="F15" s="69">
        <v>231</v>
      </c>
      <c r="G15" s="19" t="s">
        <v>1231</v>
      </c>
      <c r="H15" s="20">
        <v>8.0539480000000001</v>
      </c>
      <c r="I15" s="21">
        <v>9.8636990000000004</v>
      </c>
      <c r="J15" s="21">
        <f t="shared" si="0"/>
        <v>8.3145416870070452</v>
      </c>
      <c r="K15" s="21">
        <v>6.9449772470070457</v>
      </c>
      <c r="L15" s="21">
        <v>0.57971094000000001</v>
      </c>
      <c r="M15" s="21">
        <v>0.78985349999999988</v>
      </c>
      <c r="N15" s="22">
        <f t="shared" si="1"/>
        <v>0.70409460457046036</v>
      </c>
      <c r="O15" s="22">
        <f t="shared" si="2"/>
        <v>0.76286676904952644</v>
      </c>
      <c r="P15" s="23">
        <f t="shared" si="3"/>
        <v>0.84294357390742003</v>
      </c>
      <c r="Q15" s="70">
        <v>854480</v>
      </c>
      <c r="R15" s="21">
        <v>843242</v>
      </c>
      <c r="S15" s="23">
        <f t="shared" si="4"/>
        <v>0.98684814155977907</v>
      </c>
    </row>
    <row r="16" spans="1:19" x14ac:dyDescent="0.25">
      <c r="A16" s="17"/>
      <c r="B16" s="19">
        <v>9000000</v>
      </c>
      <c r="C16" s="19" t="s">
        <v>304</v>
      </c>
      <c r="D16" s="68">
        <v>9000000</v>
      </c>
      <c r="E16" s="19" t="s">
        <v>305</v>
      </c>
      <c r="F16" s="69"/>
      <c r="G16" s="19" t="s">
        <v>312</v>
      </c>
      <c r="H16" s="20">
        <v>6.1668139999999996</v>
      </c>
      <c r="I16" s="21">
        <v>6.0828949999999988</v>
      </c>
      <c r="J16" s="21">
        <f t="shared" si="0"/>
        <v>5.2621700278561798</v>
      </c>
      <c r="K16" s="21">
        <v>3.9266702078561799</v>
      </c>
      <c r="L16" s="21">
        <v>0.50528585999999998</v>
      </c>
      <c r="M16" s="21">
        <v>0.83021395999999981</v>
      </c>
      <c r="N16" s="22">
        <f t="shared" si="1"/>
        <v>0.64552654745087346</v>
      </c>
      <c r="O16" s="22">
        <f t="shared" si="2"/>
        <v>0.72859322211811661</v>
      </c>
      <c r="P16" s="23">
        <f t="shared" si="3"/>
        <v>0.86507658406995036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0</v>
      </c>
      <c r="I17" s="44">
        <f t="shared" ref="I17:M17" ca="1" si="5">OFFSET(I17,-MATCH("PROYECTOS",$A$8:$A$17,0)-1,0)-(OFFSET(I17,-MATCH("PROYECTOS",$A$8:$A$17,0),0))</f>
        <v>0</v>
      </c>
      <c r="J17" s="44">
        <f t="shared" ca="1" si="5"/>
        <v>0</v>
      </c>
      <c r="K17" s="44">
        <f t="shared" ca="1" si="5"/>
        <v>0</v>
      </c>
      <c r="L17" s="44">
        <f t="shared" ca="1" si="5"/>
        <v>0</v>
      </c>
      <c r="M17" s="44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50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81.326992000000004</v>
      </c>
      <c r="E6" s="14">
        <v>80.415216999999998</v>
      </c>
      <c r="F6" s="14">
        <v>64.099778206118231</v>
      </c>
      <c r="G6" s="14">
        <v>50.453093546118225</v>
      </c>
      <c r="H6" s="14">
        <v>7.2645639099999997</v>
      </c>
      <c r="I6" s="14">
        <v>6.3821207500000003</v>
      </c>
      <c r="J6" s="15">
        <v>0.62740729215613789</v>
      </c>
      <c r="K6" s="15">
        <v>0.71774546670834982</v>
      </c>
      <c r="L6" s="16">
        <v>0.79711005699478787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81.076992000000004</v>
      </c>
      <c r="E7" s="38">
        <f ca="1">SUM(E8:OFFSET(E6,MATCH("GOBIERNOS REGIONALES",$A$8:$A$50,0),0))</f>
        <v>80.216380999999998</v>
      </c>
      <c r="F7" s="38">
        <f ca="1">SUM(F8:OFFSET(F6,MATCH("GOBIERNOS REGIONALES",$A$8:$A$50,0),0))</f>
        <v>64.009894236054151</v>
      </c>
      <c r="G7" s="38">
        <f ca="1">SUM(G8:OFFSET(G6,MATCH("GOBIERNOS REGIONALES",$A$8:$A$50,0),0))</f>
        <v>50.44929354605415</v>
      </c>
      <c r="H7" s="38">
        <f ca="1">SUM(H8:OFFSET(H6,MATCH("GOBIERNOS REGIONALES",$A$8:$A$50,0),0))</f>
        <v>7.2563567399999984</v>
      </c>
      <c r="I7" s="38">
        <f ca="1">SUM(I8:OFFSET(I6,MATCH("GOBIERNOS REGIONALES",$A$8:$A$50,0),0))</f>
        <v>6.30424395</v>
      </c>
      <c r="J7" s="39">
        <f ca="1">IFERROR(G7/E7,0)</f>
        <v>0.62891510333848333</v>
      </c>
      <c r="K7" s="39">
        <f ca="1">IFERROR(SUM(G7,H7)/E7,0)</f>
        <v>0.71937489034881985</v>
      </c>
      <c r="L7" s="40">
        <f ca="1">IFERROR(SUM(G7,H7,I7)/E7,0)</f>
        <v>0.79796537113852284</v>
      </c>
      <c r="M7" s="4"/>
    </row>
    <row r="8" spans="1:13" ht="25.5" x14ac:dyDescent="0.25">
      <c r="A8" s="17"/>
      <c r="B8" s="18">
        <v>39</v>
      </c>
      <c r="C8" s="19" t="s">
        <v>126</v>
      </c>
      <c r="D8" s="20">
        <v>81.076992000000004</v>
      </c>
      <c r="E8" s="21">
        <v>80.216380999999998</v>
      </c>
      <c r="F8" s="21">
        <f t="shared" ref="F8:F11" si="0">SUM(G8,H8,I8)</f>
        <v>64.009894236054151</v>
      </c>
      <c r="G8" s="21">
        <v>50.44929354605415</v>
      </c>
      <c r="H8" s="21">
        <v>7.2563567399999984</v>
      </c>
      <c r="I8" s="21">
        <v>6.30424395</v>
      </c>
      <c r="J8" s="22">
        <f t="shared" ref="J8:J11" si="1">IFERROR(G8/E8,0)</f>
        <v>0.62891510333848333</v>
      </c>
      <c r="K8" s="22">
        <f t="shared" ref="K8:K11" si="2">IFERROR(SUM(G8,H8)/E8,0)</f>
        <v>0.71937489034881985</v>
      </c>
      <c r="L8" s="23">
        <f t="shared" ref="L8:L11" si="3">IFERROR(SUM(G8,H8,I8)/E8,0)</f>
        <v>0.79796537113852284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0.19883600000000001</v>
      </c>
      <c r="F9" s="38">
        <f ca="1">SUM(F10:OFFSET(F8,(MATCH("GOBIERNOS LOCALES",$A$8:$A$50,0)-MATCH("GOBIERNOS REGIONALES",$A$8:$A$50,0)),0))</f>
        <v>8.9883970064075003E-2</v>
      </c>
      <c r="G9" s="38">
        <f ca="1">SUM(G10:OFFSET(G8,(MATCH("GOBIERNOS LOCALES",$A$8:$A$50,0)-MATCH("GOBIERNOS REGIONALES",$A$8:$A$50,0)),0))</f>
        <v>3.8000000640749931E-3</v>
      </c>
      <c r="H9" s="38">
        <f ca="1">SUM(H10:OFFSET(H8,(MATCH("GOBIERNOS LOCALES",$A$8:$A$50,0)-MATCH("GOBIERNOS REGIONALES",$A$8:$A$50,0)),0))</f>
        <v>8.2071699999999997E-3</v>
      </c>
      <c r="I9" s="38">
        <f ca="1">SUM(I10:OFFSET(I8,(MATCH("GOBIERNOS LOCALES",$A$8:$A$50,0)-MATCH("GOBIERNOS REGIONALES",$A$8:$A$50,0)),0))</f>
        <v>7.787680000000001E-2</v>
      </c>
      <c r="J9" s="39">
        <f t="shared" ca="1" si="1"/>
        <v>1.9111227665387521E-2</v>
      </c>
      <c r="K9" s="39">
        <f t="shared" ca="1" si="2"/>
        <v>6.0387304432170191E-2</v>
      </c>
      <c r="L9" s="40">
        <f t="shared" ca="1" si="3"/>
        <v>0.45205078589427972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0.19883600000000001</v>
      </c>
      <c r="F10" s="21">
        <f t="shared" si="0"/>
        <v>8.9883970064075003E-2</v>
      </c>
      <c r="G10" s="21">
        <v>3.8000000640749931E-3</v>
      </c>
      <c r="H10" s="21">
        <v>8.2071699999999997E-3</v>
      </c>
      <c r="I10" s="21">
        <v>7.787680000000001E-2</v>
      </c>
      <c r="J10" s="22">
        <f t="shared" si="1"/>
        <v>1.9111227665387521E-2</v>
      </c>
      <c r="K10" s="22">
        <f t="shared" si="2"/>
        <v>6.0387304432170191E-2</v>
      </c>
      <c r="L10" s="23">
        <f t="shared" si="3"/>
        <v>0.45205078589427972</v>
      </c>
      <c r="M10" s="4"/>
    </row>
    <row r="11" spans="1:13" ht="15.75" thickBot="1" x14ac:dyDescent="0.3">
      <c r="A11" s="41" t="s">
        <v>233</v>
      </c>
      <c r="B11" s="58"/>
      <c r="C11" s="43"/>
      <c r="D11" s="44">
        <v>0.25</v>
      </c>
      <c r="E11" s="45">
        <v>0</v>
      </c>
      <c r="F11" s="45">
        <f t="shared" si="0"/>
        <v>0</v>
      </c>
      <c r="G11" s="45">
        <v>0</v>
      </c>
      <c r="H11" s="45">
        <v>0</v>
      </c>
      <c r="I11" s="45">
        <v>0</v>
      </c>
      <c r="J11" s="46">
        <f t="shared" si="1"/>
        <v>0</v>
      </c>
      <c r="K11" s="46">
        <f t="shared" si="2"/>
        <v>0</v>
      </c>
      <c r="L11" s="47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80</v>
      </c>
      <c r="B1" s="51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1236</v>
      </c>
      <c r="N2" s="72" t="s">
        <v>1254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81.326992000000004</v>
      </c>
      <c r="E6" s="14">
        <f ca="1">SUM(E7:OFFSET(E7,50,0))</f>
        <v>80.415216999999998</v>
      </c>
      <c r="F6" s="14">
        <f ca="1">SUM(F7:OFFSET(F7,50,0))</f>
        <v>64.099778206118231</v>
      </c>
      <c r="G6" s="14">
        <f ca="1">SUM(G7:OFFSET(G7,50,0))</f>
        <v>50.453093546118225</v>
      </c>
      <c r="H6" s="14">
        <f ca="1">SUM(H7:OFFSET(H7,50,0))</f>
        <v>7.2645639099999997</v>
      </c>
      <c r="I6" s="14">
        <f ca="1">SUM(I7:OFFSET(I7,50,0))</f>
        <v>6.3821207500000003</v>
      </c>
      <c r="J6" s="15">
        <f ca="1">IFERROR(G6/E6,0)</f>
        <v>0.62740729215613789</v>
      </c>
      <c r="K6" s="15">
        <f ca="1">IFERROR(SUM(G6,H6)/E6,0)</f>
        <v>0.71774546670834982</v>
      </c>
      <c r="L6" s="16">
        <f ca="1">IFERROR(SUM(G6,H6,I6)/E6,0)</f>
        <v>0.79711005699478787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0.19883600000000001</v>
      </c>
      <c r="F7" s="21">
        <f t="shared" ref="F7:F9" si="0">SUM(G7,H7,I7)</f>
        <v>8.9883970064075003E-2</v>
      </c>
      <c r="G7" s="21">
        <v>3.8000000640749931E-3</v>
      </c>
      <c r="H7" s="21">
        <v>8.2071699999999997E-3</v>
      </c>
      <c r="I7" s="21">
        <v>7.787680000000001E-2</v>
      </c>
      <c r="J7" s="22">
        <f t="shared" ref="J7:J9" si="1">IFERROR(G7/E7,0)</f>
        <v>1.9111227665387521E-2</v>
      </c>
      <c r="K7" s="22">
        <f t="shared" ref="K7:K9" si="2">IFERROR(SUM(G7,H7)/E7,0)</f>
        <v>6.0387304432170191E-2</v>
      </c>
      <c r="L7" s="23">
        <f t="shared" ref="L7:L9" si="3">IFERROR(SUM(G7,H7,I7)/E7,0)</f>
        <v>0.45205078589427972</v>
      </c>
      <c r="M7" s="4"/>
      <c r="N7" t="s">
        <v>264</v>
      </c>
      <c r="O7" s="5">
        <v>64.009894236054151</v>
      </c>
      <c r="P7" s="71">
        <v>0.79796537113852284</v>
      </c>
    </row>
    <row r="8" spans="1:16" x14ac:dyDescent="0.25">
      <c r="A8" s="17"/>
      <c r="B8" s="55">
        <v>5</v>
      </c>
      <c r="C8" s="19" t="s">
        <v>254</v>
      </c>
      <c r="D8" s="20">
        <v>0.25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250</v>
      </c>
      <c r="O8" s="5">
        <v>8.9883970064075003E-2</v>
      </c>
      <c r="P8" s="71">
        <v>0.45205078589427972</v>
      </c>
    </row>
    <row r="9" spans="1:16" ht="15.75" thickBot="1" x14ac:dyDescent="0.3">
      <c r="A9" s="24"/>
      <c r="B9" s="56">
        <v>15</v>
      </c>
      <c r="C9" s="26" t="s">
        <v>264</v>
      </c>
      <c r="D9" s="27">
        <v>81.076992000000004</v>
      </c>
      <c r="E9" s="28">
        <v>80.216380999999998</v>
      </c>
      <c r="F9" s="28">
        <f t="shared" si="0"/>
        <v>64.009894236054151</v>
      </c>
      <c r="G9" s="28">
        <v>50.44929354605415</v>
      </c>
      <c r="H9" s="28">
        <v>7.2563567399999993</v>
      </c>
      <c r="I9" s="28">
        <v>6.30424395</v>
      </c>
      <c r="J9" s="29">
        <f t="shared" si="1"/>
        <v>0.62891510333848333</v>
      </c>
      <c r="K9" s="29">
        <f t="shared" si="2"/>
        <v>0.71937489034881985</v>
      </c>
      <c r="L9" s="30">
        <f t="shared" si="3"/>
        <v>0.79796537113852284</v>
      </c>
      <c r="M9" s="4"/>
      <c r="N9" t="s">
        <v>254</v>
      </c>
      <c r="O9" s="5">
        <v>0</v>
      </c>
      <c r="P9" s="71">
        <v>0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49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81.326992000000004</v>
      </c>
      <c r="E6" s="14">
        <v>80.415216999999998</v>
      </c>
      <c r="F6" s="14">
        <v>64.099778206118231</v>
      </c>
      <c r="G6" s="14">
        <v>50.453093546118225</v>
      </c>
      <c r="H6" s="14">
        <v>7.2645639099999997</v>
      </c>
      <c r="I6" s="14">
        <v>6.3821207500000003</v>
      </c>
      <c r="J6" s="15">
        <v>0.62740729215613789</v>
      </c>
      <c r="K6" s="15">
        <v>0.71774546670834982</v>
      </c>
      <c r="L6" s="16">
        <v>0.79711005699478787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81.07699199999999</v>
      </c>
      <c r="E7" s="38">
        <f ca="1">SUM(E8:OFFSET(E6,MATCH("PROYECTOS",$A$8:$A$50,0),0))</f>
        <v>80.216380999999998</v>
      </c>
      <c r="F7" s="38">
        <f ca="1">SUM(F8:OFFSET(F6,MATCH("PROYECTOS",$A$8:$A$50,0),0))</f>
        <v>64.009894236054151</v>
      </c>
      <c r="G7" s="38">
        <f ca="1">SUM(G8:OFFSET(G6,MATCH("PROYECTOS",$A$8:$A$50,0),0))</f>
        <v>50.44929354605415</v>
      </c>
      <c r="H7" s="38">
        <f ca="1">SUM(H8:OFFSET(H6,MATCH("PROYECTOS",$A$8:$A$50,0),0))</f>
        <v>7.2563567399999993</v>
      </c>
      <c r="I7" s="38">
        <f ca="1">SUM(I8:OFFSET(I6,MATCH("PROYECTOS",$A$8:$A$50,0),0))</f>
        <v>6.30424395</v>
      </c>
      <c r="J7" s="39">
        <f ca="1">IFERROR(G7/E7,0)</f>
        <v>0.62891510333848333</v>
      </c>
      <c r="K7" s="39">
        <f ca="1">IFERROR(SUM(G7,H7)/E7,0)</f>
        <v>0.71937489034881985</v>
      </c>
      <c r="L7" s="40">
        <f ca="1">IFERROR(SUM(G7,H7,I7)/E7,0)</f>
        <v>0.79796537113852284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21.243767999999999</v>
      </c>
      <c r="E8" s="21">
        <v>18.464524000000001</v>
      </c>
      <c r="F8" s="21">
        <f t="shared" ref="F8:F10" si="0">SUM(G8,H8,I8)</f>
        <v>15.354070600086304</v>
      </c>
      <c r="G8" s="21">
        <v>12.379335920086305</v>
      </c>
      <c r="H8" s="21">
        <v>1.6026984200000001</v>
      </c>
      <c r="I8" s="21">
        <v>1.37203626</v>
      </c>
      <c r="J8" s="22">
        <f t="shared" ref="J8:J11" si="1">IFERROR(G8/E8,0)</f>
        <v>0.67043894118723579</v>
      </c>
      <c r="K8" s="22">
        <f t="shared" ref="K8:K11" si="2">IFERROR(SUM(G8,H8)/E8,0)</f>
        <v>0.75723773545888884</v>
      </c>
      <c r="L8" s="23">
        <f t="shared" ref="L8:L11" si="3">IFERROR(SUM(G8,H8,I8)/E8,0)</f>
        <v>0.83154434959094015</v>
      </c>
      <c r="M8" s="4"/>
    </row>
    <row r="9" spans="1:13" ht="38.25" x14ac:dyDescent="0.25">
      <c r="A9" s="17"/>
      <c r="B9" s="19">
        <v>3000223</v>
      </c>
      <c r="C9" s="19" t="s">
        <v>1239</v>
      </c>
      <c r="D9" s="20">
        <v>58.580552999999988</v>
      </c>
      <c r="E9" s="21">
        <v>57.537089999999999</v>
      </c>
      <c r="F9" s="21">
        <f t="shared" si="0"/>
        <v>46.234558209375209</v>
      </c>
      <c r="G9" s="21">
        <v>36.232721649375208</v>
      </c>
      <c r="H9" s="21">
        <v>5.1535268699999985</v>
      </c>
      <c r="I9" s="21">
        <v>4.8483096900000007</v>
      </c>
      <c r="J9" s="22">
        <f t="shared" si="1"/>
        <v>0.62972808755839427</v>
      </c>
      <c r="K9" s="22">
        <f t="shared" si="2"/>
        <v>0.71929686606283372</v>
      </c>
      <c r="L9" s="23">
        <f t="shared" si="3"/>
        <v>0.8035609414618502</v>
      </c>
      <c r="M9" s="4"/>
    </row>
    <row r="10" spans="1:13" ht="25.5" x14ac:dyDescent="0.25">
      <c r="A10" s="17"/>
      <c r="B10" s="19">
        <v>3000483</v>
      </c>
      <c r="C10" s="19" t="s">
        <v>1240</v>
      </c>
      <c r="D10" s="20">
        <v>1.2526709999999999</v>
      </c>
      <c r="E10" s="21">
        <v>4.214767000000001</v>
      </c>
      <c r="F10" s="21">
        <f t="shared" si="0"/>
        <v>2.4212654265926377</v>
      </c>
      <c r="G10" s="21">
        <v>1.8372359765926376</v>
      </c>
      <c r="H10" s="21">
        <v>0.50013145000000003</v>
      </c>
      <c r="I10" s="21">
        <v>8.3898E-2</v>
      </c>
      <c r="J10" s="22">
        <f t="shared" si="1"/>
        <v>0.43590451775688599</v>
      </c>
      <c r="K10" s="22">
        <f t="shared" si="2"/>
        <v>0.5545662255096514</v>
      </c>
      <c r="L10" s="23">
        <f t="shared" si="3"/>
        <v>0.57447195220818548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0.25000000000001421</v>
      </c>
      <c r="E11" s="45">
        <f t="shared" ref="E11:I11" ca="1" si="4">OFFSET(E11,-MATCH("PROYECTOS",$A$8:$A$50,0)-1,0)-(OFFSET(E11,-MATCH("PROYECTOS",$A$8:$A$50,0),0))</f>
        <v>0.19883600000000001</v>
      </c>
      <c r="F11" s="45">
        <f t="shared" ca="1" si="4"/>
        <v>8.9883970064079222E-2</v>
      </c>
      <c r="G11" s="45">
        <f t="shared" ca="1" si="4"/>
        <v>3.8000000640749931E-3</v>
      </c>
      <c r="H11" s="45">
        <f t="shared" ca="1" si="4"/>
        <v>8.2071700000003744E-3</v>
      </c>
      <c r="I11" s="45">
        <f t="shared" ca="1" si="4"/>
        <v>7.7876800000000301E-2</v>
      </c>
      <c r="J11" s="46">
        <f t="shared" ca="1" si="1"/>
        <v>1.9111227665387521E-2</v>
      </c>
      <c r="K11" s="46">
        <f t="shared" ca="1" si="2"/>
        <v>6.0387304432172079E-2</v>
      </c>
      <c r="L11" s="47">
        <f t="shared" ca="1" si="3"/>
        <v>0.45205078589428305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1255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3000483</v>
      </c>
      <c r="C17" s="74" t="s">
        <v>1240</v>
      </c>
      <c r="D17" s="75">
        <v>0.57447195220818548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80</v>
      </c>
      <c r="B1" s="49" t="s">
        <v>48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1238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81.326992000000004</v>
      </c>
      <c r="I6" s="14">
        <v>80.415216999999998</v>
      </c>
      <c r="J6" s="14">
        <v>64.099778206118231</v>
      </c>
      <c r="K6" s="14">
        <v>50.453093546118225</v>
      </c>
      <c r="L6" s="14">
        <v>7.2645639099999997</v>
      </c>
      <c r="M6" s="14">
        <v>6.3821207500000003</v>
      </c>
      <c r="N6" s="15">
        <v>0.62740729215613789</v>
      </c>
      <c r="O6" s="15">
        <v>0.71774546670834982</v>
      </c>
      <c r="P6" s="16">
        <v>0.79711005699478787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SUM(H8:OFFSET(H6,MATCH("PROYECTOS",$A$8:$A$23,0),0))</f>
        <v>81.076992000000004</v>
      </c>
      <c r="I7" s="13">
        <f ca="1">SUM(I8:OFFSET(I6,MATCH("PROYECTOS",$A$8:$A$23,0),0))</f>
        <v>80.216380999999984</v>
      </c>
      <c r="J7" s="13">
        <f ca="1">SUM(J8:OFFSET(J6,MATCH("PROYECTOS",$A$8:$A$23,0),0))</f>
        <v>64.009894236054151</v>
      </c>
      <c r="K7" s="13">
        <f ca="1">SUM(K8:OFFSET(K6,MATCH("PROYECTOS",$A$8:$A$23,0),0))</f>
        <v>50.44929354605415</v>
      </c>
      <c r="L7" s="13">
        <f ca="1">SUM(L8:OFFSET(L6,MATCH("PROYECTOS",$A$8:$A$23,0),0))</f>
        <v>7.2563567399999984</v>
      </c>
      <c r="M7" s="13">
        <f ca="1">SUM(M8:OFFSET(M6,MATCH("PROYECTOS",$A$8:$A$23,0),0))</f>
        <v>6.30424395</v>
      </c>
      <c r="N7" s="39">
        <f ca="1">IFERROR(K7/I7,0)</f>
        <v>0.62891510333848344</v>
      </c>
      <c r="O7" s="39">
        <f ca="1">IFERROR(SUM(K7,L7)/I7,0)</f>
        <v>0.71937489034881996</v>
      </c>
      <c r="P7" s="40">
        <f ca="1">IFERROR(SUM(K7,L7,M7)/I7,0)</f>
        <v>0.79796537113852295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20.373905999999998</v>
      </c>
      <c r="I8" s="21">
        <v>16.959988000000003</v>
      </c>
      <c r="J8" s="21">
        <f t="shared" ref="J8:J22" si="0">SUM(K8,L8,M8)</f>
        <v>14.291826404834801</v>
      </c>
      <c r="K8" s="21">
        <v>11.5629491948348</v>
      </c>
      <c r="L8" s="21">
        <v>1.4599897800000001</v>
      </c>
      <c r="M8" s="21">
        <v>1.2688874299999999</v>
      </c>
      <c r="N8" s="22">
        <f t="shared" ref="N8:N23" si="1">IFERROR(K8/I8,0)</f>
        <v>0.68177814717998608</v>
      </c>
      <c r="O8" s="22">
        <f t="shared" ref="O8:O23" si="2">IFERROR(SUM(K8,L8)/I8,0)</f>
        <v>0.767862511154772</v>
      </c>
      <c r="P8" s="23">
        <f t="shared" ref="P8:P23" si="3">IFERROR(SUM(K8,L8,M8)/I8,0)</f>
        <v>0.84267903991646687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5001708</v>
      </c>
      <c r="C9" s="19" t="s">
        <v>1241</v>
      </c>
      <c r="D9" s="68">
        <v>3000223</v>
      </c>
      <c r="E9" s="19" t="s">
        <v>1239</v>
      </c>
      <c r="F9" s="69">
        <v>43</v>
      </c>
      <c r="G9" s="19" t="s">
        <v>712</v>
      </c>
      <c r="H9" s="20">
        <v>8.0669999999999992E-2</v>
      </c>
      <c r="I9" s="21">
        <v>0.10973399999999998</v>
      </c>
      <c r="J9" s="21">
        <f t="shared" si="0"/>
        <v>2.5133589381947596E-2</v>
      </c>
      <c r="K9" s="21">
        <v>1.1203909381947597E-2</v>
      </c>
      <c r="L9" s="21">
        <v>1.37951E-3</v>
      </c>
      <c r="M9" s="21">
        <v>1.2550169999999999E-2</v>
      </c>
      <c r="N9" s="22">
        <f t="shared" si="1"/>
        <v>0.1021006195158073</v>
      </c>
      <c r="O9" s="22">
        <f t="shared" si="2"/>
        <v>0.11467201944654892</v>
      </c>
      <c r="P9" s="23">
        <f t="shared" si="3"/>
        <v>0.22904103907583429</v>
      </c>
      <c r="Q9" s="70">
        <v>7</v>
      </c>
      <c r="R9" s="21">
        <v>6</v>
      </c>
      <c r="S9" s="23">
        <f t="shared" ref="S9:S22" si="4">IFERROR(R9/Q9,0)</f>
        <v>0.8571428571428571</v>
      </c>
    </row>
    <row r="10" spans="1:19" ht="25.5" x14ac:dyDescent="0.25">
      <c r="A10" s="17"/>
      <c r="B10" s="19">
        <v>5003032</v>
      </c>
      <c r="C10" s="19" t="s">
        <v>515</v>
      </c>
      <c r="D10" s="68">
        <v>3000001</v>
      </c>
      <c r="E10" s="19" t="s">
        <v>276</v>
      </c>
      <c r="F10" s="69">
        <v>60</v>
      </c>
      <c r="G10" s="19" t="s">
        <v>310</v>
      </c>
      <c r="H10" s="20">
        <v>0.73267900000000008</v>
      </c>
      <c r="I10" s="21">
        <v>0.62321399999999993</v>
      </c>
      <c r="J10" s="21">
        <f t="shared" si="0"/>
        <v>0.42482162517741184</v>
      </c>
      <c r="K10" s="21">
        <v>0.27998083517741179</v>
      </c>
      <c r="L10" s="21">
        <v>6.7396310000000001E-2</v>
      </c>
      <c r="M10" s="21">
        <v>7.744448000000001E-2</v>
      </c>
      <c r="N10" s="22">
        <f t="shared" si="1"/>
        <v>0.44925312200530126</v>
      </c>
      <c r="O10" s="22">
        <f t="shared" si="2"/>
        <v>0.55739624780157671</v>
      </c>
      <c r="P10" s="23">
        <f t="shared" si="3"/>
        <v>0.68166251909843467</v>
      </c>
      <c r="Q10" s="70">
        <v>2</v>
      </c>
      <c r="R10" s="21">
        <v>2</v>
      </c>
      <c r="S10" s="23">
        <f t="shared" si="4"/>
        <v>1</v>
      </c>
    </row>
    <row r="11" spans="1:19" ht="51" x14ac:dyDescent="0.25">
      <c r="A11" s="17"/>
      <c r="B11" s="19">
        <v>5003443</v>
      </c>
      <c r="C11" s="19" t="s">
        <v>1242</v>
      </c>
      <c r="D11" s="68">
        <v>3000483</v>
      </c>
      <c r="E11" s="19" t="s">
        <v>1240</v>
      </c>
      <c r="F11" s="69">
        <v>86</v>
      </c>
      <c r="G11" s="19" t="s">
        <v>502</v>
      </c>
      <c r="H11" s="20">
        <v>0.13464999999999999</v>
      </c>
      <c r="I11" s="21">
        <v>0.11423299999999999</v>
      </c>
      <c r="J11" s="21">
        <f t="shared" si="0"/>
        <v>6.2131190098591638E-2</v>
      </c>
      <c r="K11" s="21">
        <v>3.3613960098591633E-2</v>
      </c>
      <c r="L11" s="21">
        <v>2.139723E-2</v>
      </c>
      <c r="M11" s="21">
        <v>7.1199999999999996E-3</v>
      </c>
      <c r="N11" s="22">
        <f t="shared" si="1"/>
        <v>0.29425787730858538</v>
      </c>
      <c r="O11" s="22">
        <f t="shared" si="2"/>
        <v>0.48157003754249333</v>
      </c>
      <c r="P11" s="23">
        <f t="shared" si="3"/>
        <v>0.54389878667803215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5003446</v>
      </c>
      <c r="C12" s="19" t="s">
        <v>1243</v>
      </c>
      <c r="D12" s="68">
        <v>3000483</v>
      </c>
      <c r="E12" s="19" t="s">
        <v>1240</v>
      </c>
      <c r="F12" s="69">
        <v>86</v>
      </c>
      <c r="G12" s="19" t="s">
        <v>502</v>
      </c>
      <c r="H12" s="20">
        <v>0.11106000000000001</v>
      </c>
      <c r="I12" s="21">
        <v>0.14049200000000001</v>
      </c>
      <c r="J12" s="21">
        <f t="shared" si="0"/>
        <v>0.10075241936315503</v>
      </c>
      <c r="K12" s="21">
        <v>6.793441936315503E-2</v>
      </c>
      <c r="L12" s="21">
        <v>3.0317999999999998E-2</v>
      </c>
      <c r="M12" s="21">
        <v>2.5000000000000001E-3</v>
      </c>
      <c r="N12" s="22">
        <f t="shared" si="1"/>
        <v>0.48354653192462937</v>
      </c>
      <c r="O12" s="22">
        <f t="shared" si="2"/>
        <v>0.69934529626708297</v>
      </c>
      <c r="P12" s="23">
        <f t="shared" si="3"/>
        <v>0.71713990378921955</v>
      </c>
      <c r="Q12" s="70">
        <v>79</v>
      </c>
      <c r="R12" s="21">
        <v>86</v>
      </c>
      <c r="S12" s="23">
        <f t="shared" si="4"/>
        <v>1.0886075949367089</v>
      </c>
    </row>
    <row r="13" spans="1:19" ht="38.25" x14ac:dyDescent="0.25">
      <c r="A13" s="17"/>
      <c r="B13" s="19">
        <v>5003448</v>
      </c>
      <c r="C13" s="19" t="s">
        <v>1244</v>
      </c>
      <c r="D13" s="68">
        <v>3000223</v>
      </c>
      <c r="E13" s="19" t="s">
        <v>1239</v>
      </c>
      <c r="F13" s="69">
        <v>86</v>
      </c>
      <c r="G13" s="19" t="s">
        <v>502</v>
      </c>
      <c r="H13" s="20">
        <v>0.24678</v>
      </c>
      <c r="I13" s="21">
        <v>0.14746000000000001</v>
      </c>
      <c r="J13" s="21">
        <f t="shared" si="0"/>
        <v>8.5045699953512216E-2</v>
      </c>
      <c r="K13" s="21">
        <v>4.9734369953512214E-2</v>
      </c>
      <c r="L13" s="21">
        <v>1.7455290000000002E-2</v>
      </c>
      <c r="M13" s="21">
        <v>1.785604E-2</v>
      </c>
      <c r="N13" s="22">
        <f t="shared" si="1"/>
        <v>0.33727363321247938</v>
      </c>
      <c r="O13" s="22">
        <f t="shared" si="2"/>
        <v>0.45564668353120991</v>
      </c>
      <c r="P13" s="23">
        <f t="shared" si="3"/>
        <v>0.57673742000211725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5003451</v>
      </c>
      <c r="C14" s="19" t="s">
        <v>1245</v>
      </c>
      <c r="D14" s="68">
        <v>3000223</v>
      </c>
      <c r="E14" s="19" t="s">
        <v>1239</v>
      </c>
      <c r="F14" s="69">
        <v>86</v>
      </c>
      <c r="G14" s="19" t="s">
        <v>502</v>
      </c>
      <c r="H14" s="20">
        <v>54.931302999999993</v>
      </c>
      <c r="I14" s="21">
        <v>53.277224999999994</v>
      </c>
      <c r="J14" s="21">
        <f t="shared" si="0"/>
        <v>42.762871076688221</v>
      </c>
      <c r="K14" s="21">
        <v>33.832894746688225</v>
      </c>
      <c r="L14" s="21">
        <v>4.7112469499999987</v>
      </c>
      <c r="M14" s="21">
        <v>4.2187293800000001</v>
      </c>
      <c r="N14" s="22">
        <f t="shared" si="1"/>
        <v>0.63503485301061058</v>
      </c>
      <c r="O14" s="22">
        <f t="shared" si="2"/>
        <v>0.72346376330013862</v>
      </c>
      <c r="P14" s="23">
        <f t="shared" si="3"/>
        <v>0.80264824372305854</v>
      </c>
      <c r="Q14" s="70">
        <v>27595</v>
      </c>
      <c r="R14" s="21">
        <v>28790</v>
      </c>
      <c r="S14" s="23">
        <f t="shared" si="4"/>
        <v>1.0433049465482878</v>
      </c>
    </row>
    <row r="15" spans="1:19" ht="38.25" x14ac:dyDescent="0.25">
      <c r="A15" s="17"/>
      <c r="B15" s="19">
        <v>5003452</v>
      </c>
      <c r="C15" s="19" t="s">
        <v>1246</v>
      </c>
      <c r="D15" s="68">
        <v>3000223</v>
      </c>
      <c r="E15" s="19" t="s">
        <v>1239</v>
      </c>
      <c r="F15" s="69">
        <v>43</v>
      </c>
      <c r="G15" s="19" t="s">
        <v>712</v>
      </c>
      <c r="H15" s="20">
        <v>2.4000000000000004</v>
      </c>
      <c r="I15" s="21">
        <v>3.2915209999999999</v>
      </c>
      <c r="J15" s="21">
        <f t="shared" si="0"/>
        <v>2.7359161691700939</v>
      </c>
      <c r="K15" s="21">
        <v>1.8307650991700939</v>
      </c>
      <c r="L15" s="21">
        <v>0.35934298999999997</v>
      </c>
      <c r="M15" s="21">
        <v>0.54580808000000003</v>
      </c>
      <c r="N15" s="22">
        <f t="shared" si="1"/>
        <v>0.55620641617358479</v>
      </c>
      <c r="O15" s="22">
        <f t="shared" si="2"/>
        <v>0.66537873802722025</v>
      </c>
      <c r="P15" s="23">
        <f t="shared" si="3"/>
        <v>0.8312011891068275</v>
      </c>
      <c r="Q15" s="70">
        <v>2</v>
      </c>
      <c r="R15" s="21">
        <v>3</v>
      </c>
      <c r="S15" s="23">
        <f t="shared" si="4"/>
        <v>1.5</v>
      </c>
    </row>
    <row r="16" spans="1:19" ht="51" x14ac:dyDescent="0.25">
      <c r="A16" s="17"/>
      <c r="B16" s="19">
        <v>5003455</v>
      </c>
      <c r="C16" s="19" t="s">
        <v>1247</v>
      </c>
      <c r="D16" s="68">
        <v>3000483</v>
      </c>
      <c r="E16" s="19" t="s">
        <v>1240</v>
      </c>
      <c r="F16" s="69">
        <v>86</v>
      </c>
      <c r="G16" s="19" t="s">
        <v>502</v>
      </c>
      <c r="H16" s="20">
        <v>0.110142</v>
      </c>
      <c r="I16" s="21">
        <v>5.9975000000000007E-2</v>
      </c>
      <c r="J16" s="21">
        <f t="shared" si="0"/>
        <v>5.7878698756292458E-2</v>
      </c>
      <c r="K16" s="21">
        <v>5.3400448756292462E-2</v>
      </c>
      <c r="L16" s="21">
        <v>3.9182499999999999E-3</v>
      </c>
      <c r="M16" s="21">
        <v>5.6000000000000006E-4</v>
      </c>
      <c r="N16" s="22">
        <f t="shared" si="1"/>
        <v>0.89037847030083295</v>
      </c>
      <c r="O16" s="22">
        <f t="shared" si="2"/>
        <v>0.95570985837919886</v>
      </c>
      <c r="P16" s="23">
        <f t="shared" si="3"/>
        <v>0.96504708222246693</v>
      </c>
      <c r="Q16" s="70">
        <v>252</v>
      </c>
      <c r="R16" s="21">
        <v>126</v>
      </c>
      <c r="S16" s="23">
        <f t="shared" si="4"/>
        <v>0.5</v>
      </c>
    </row>
    <row r="17" spans="1:19" ht="25.5" x14ac:dyDescent="0.25">
      <c r="A17" s="17"/>
      <c r="B17" s="19">
        <v>5003461</v>
      </c>
      <c r="C17" s="19" t="s">
        <v>1248</v>
      </c>
      <c r="D17" s="68">
        <v>3000001</v>
      </c>
      <c r="E17" s="19" t="s">
        <v>276</v>
      </c>
      <c r="F17" s="69">
        <v>88</v>
      </c>
      <c r="G17" s="19" t="s">
        <v>757</v>
      </c>
      <c r="H17" s="20">
        <v>0.137183</v>
      </c>
      <c r="I17" s="21">
        <v>0.88132200000000005</v>
      </c>
      <c r="J17" s="21">
        <f t="shared" si="0"/>
        <v>0.63742257007409298</v>
      </c>
      <c r="K17" s="21">
        <v>0.53640589007409289</v>
      </c>
      <c r="L17" s="21">
        <v>7.5312329999999997E-2</v>
      </c>
      <c r="M17" s="21">
        <v>2.5704350000000001E-2</v>
      </c>
      <c r="N17" s="22">
        <f t="shared" si="1"/>
        <v>0.60863780783197607</v>
      </c>
      <c r="O17" s="22">
        <f t="shared" si="2"/>
        <v>0.69409162607320918</v>
      </c>
      <c r="P17" s="23">
        <f t="shared" si="3"/>
        <v>0.72325729991319054</v>
      </c>
      <c r="Q17" s="70">
        <v>432</v>
      </c>
      <c r="R17" s="21">
        <v>400</v>
      </c>
      <c r="S17" s="23">
        <f t="shared" si="4"/>
        <v>0.92592592592592593</v>
      </c>
    </row>
    <row r="18" spans="1:19" ht="38.25" x14ac:dyDescent="0.25">
      <c r="A18" s="17"/>
      <c r="B18" s="19">
        <v>5004134</v>
      </c>
      <c r="C18" s="19" t="s">
        <v>1249</v>
      </c>
      <c r="D18" s="68">
        <v>3000223</v>
      </c>
      <c r="E18" s="19" t="s">
        <v>1239</v>
      </c>
      <c r="F18" s="69">
        <v>86</v>
      </c>
      <c r="G18" s="19" t="s">
        <v>502</v>
      </c>
      <c r="H18" s="20">
        <v>0.75382500000000008</v>
      </c>
      <c r="I18" s="21">
        <v>0.66869499999999971</v>
      </c>
      <c r="J18" s="21">
        <f t="shared" si="0"/>
        <v>0.60086667415237116</v>
      </c>
      <c r="K18" s="21">
        <v>0.4900485241523711</v>
      </c>
      <c r="L18" s="21">
        <v>5.7452130000000004E-2</v>
      </c>
      <c r="M18" s="21">
        <v>5.336602E-2</v>
      </c>
      <c r="N18" s="22">
        <f t="shared" si="1"/>
        <v>0.73284311106314737</v>
      </c>
      <c r="O18" s="22">
        <f t="shared" si="2"/>
        <v>0.8187599042199678</v>
      </c>
      <c r="P18" s="23">
        <f t="shared" si="3"/>
        <v>0.89856612379690504</v>
      </c>
      <c r="Q18" s="70">
        <v>126</v>
      </c>
      <c r="R18" s="21">
        <v>198</v>
      </c>
      <c r="S18" s="23">
        <f t="shared" si="4"/>
        <v>1.5714285714285714</v>
      </c>
    </row>
    <row r="19" spans="1:19" ht="38.25" x14ac:dyDescent="0.25">
      <c r="A19" s="17"/>
      <c r="B19" s="19">
        <v>5004135</v>
      </c>
      <c r="C19" s="19" t="s">
        <v>1250</v>
      </c>
      <c r="D19" s="68">
        <v>3000223</v>
      </c>
      <c r="E19" s="19" t="s">
        <v>1239</v>
      </c>
      <c r="F19" s="69">
        <v>86</v>
      </c>
      <c r="G19" s="19" t="s">
        <v>502</v>
      </c>
      <c r="H19" s="20">
        <v>0.16797499999999999</v>
      </c>
      <c r="I19" s="21">
        <v>4.2455E-2</v>
      </c>
      <c r="J19" s="21">
        <f t="shared" si="0"/>
        <v>2.4725000029057264E-2</v>
      </c>
      <c r="K19" s="21">
        <v>1.8075000029057264E-2</v>
      </c>
      <c r="L19" s="21">
        <v>6.6499999999999997E-3</v>
      </c>
      <c r="M19" s="21">
        <v>0</v>
      </c>
      <c r="N19" s="22">
        <f t="shared" si="1"/>
        <v>0.42574490705587714</v>
      </c>
      <c r="O19" s="22">
        <f t="shared" si="2"/>
        <v>0.58238134563790522</v>
      </c>
      <c r="P19" s="23">
        <f t="shared" si="3"/>
        <v>0.58238134563790522</v>
      </c>
      <c r="Q19" s="70">
        <v>300</v>
      </c>
      <c r="R19" s="21">
        <v>307</v>
      </c>
      <c r="S19" s="23">
        <f t="shared" si="4"/>
        <v>1.0233333333333334</v>
      </c>
    </row>
    <row r="20" spans="1:19" ht="38.25" x14ac:dyDescent="0.25">
      <c r="A20" s="17"/>
      <c r="B20" s="19">
        <v>5004136</v>
      </c>
      <c r="C20" s="19" t="s">
        <v>1251</v>
      </c>
      <c r="D20" s="68">
        <v>3000483</v>
      </c>
      <c r="E20" s="19" t="s">
        <v>1240</v>
      </c>
      <c r="F20" s="69">
        <v>36</v>
      </c>
      <c r="G20" s="19" t="s">
        <v>535</v>
      </c>
      <c r="H20" s="20">
        <v>0.50445099999999998</v>
      </c>
      <c r="I20" s="21">
        <v>2.6643620000000006</v>
      </c>
      <c r="J20" s="21">
        <f t="shared" si="0"/>
        <v>1.3508848826214885</v>
      </c>
      <c r="K20" s="21">
        <v>1.0073434226214886</v>
      </c>
      <c r="L20" s="21">
        <v>0.30829146000000002</v>
      </c>
      <c r="M20" s="21">
        <v>3.5250000000000004E-2</v>
      </c>
      <c r="N20" s="22">
        <f t="shared" si="1"/>
        <v>0.37808053958939825</v>
      </c>
      <c r="O20" s="22">
        <f t="shared" si="2"/>
        <v>0.4937898388512853</v>
      </c>
      <c r="P20" s="23">
        <f t="shared" si="3"/>
        <v>0.50702002303796867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5004137</v>
      </c>
      <c r="C21" s="19" t="s">
        <v>1252</v>
      </c>
      <c r="D21" s="68">
        <v>3000483</v>
      </c>
      <c r="E21" s="19" t="s">
        <v>1240</v>
      </c>
      <c r="F21" s="69">
        <v>86</v>
      </c>
      <c r="G21" s="19" t="s">
        <v>502</v>
      </c>
      <c r="H21" s="20">
        <v>0.20796000000000001</v>
      </c>
      <c r="I21" s="21">
        <v>0.53970899999999999</v>
      </c>
      <c r="J21" s="21">
        <f t="shared" si="0"/>
        <v>0.39353302870729612</v>
      </c>
      <c r="K21" s="21">
        <v>0.3068630087072961</v>
      </c>
      <c r="L21" s="21">
        <v>7.0209019999999997E-2</v>
      </c>
      <c r="M21" s="21">
        <v>1.6461E-2</v>
      </c>
      <c r="N21" s="22">
        <f t="shared" si="1"/>
        <v>0.56857122765656332</v>
      </c>
      <c r="O21" s="22">
        <f t="shared" si="2"/>
        <v>0.69865803369463197</v>
      </c>
      <c r="P21" s="23">
        <f t="shared" si="3"/>
        <v>0.72915780301476563</v>
      </c>
      <c r="Q21" s="70">
        <v>7858</v>
      </c>
      <c r="R21" s="21">
        <v>9966</v>
      </c>
      <c r="S21" s="23">
        <f t="shared" si="4"/>
        <v>1.2682616441842709</v>
      </c>
    </row>
    <row r="22" spans="1:19" ht="38.25" x14ac:dyDescent="0.25">
      <c r="A22" s="17"/>
      <c r="B22" s="19">
        <v>5004138</v>
      </c>
      <c r="C22" s="19" t="s">
        <v>1253</v>
      </c>
      <c r="D22" s="68">
        <v>3000483</v>
      </c>
      <c r="E22" s="19" t="s">
        <v>1240</v>
      </c>
      <c r="F22" s="69">
        <v>86</v>
      </c>
      <c r="G22" s="19" t="s">
        <v>502</v>
      </c>
      <c r="H22" s="20">
        <v>0.18440800000000002</v>
      </c>
      <c r="I22" s="21">
        <v>0.69599600000000006</v>
      </c>
      <c r="J22" s="21">
        <f t="shared" si="0"/>
        <v>0.45608520704581379</v>
      </c>
      <c r="K22" s="21">
        <v>0.3680807170458138</v>
      </c>
      <c r="L22" s="21">
        <v>6.5997489999999992E-2</v>
      </c>
      <c r="M22" s="21">
        <v>2.2006999999999999E-2</v>
      </c>
      <c r="N22" s="22">
        <f t="shared" si="1"/>
        <v>0.52885464434538954</v>
      </c>
      <c r="O22" s="22">
        <f t="shared" si="2"/>
        <v>0.6236791691989807</v>
      </c>
      <c r="P22" s="23">
        <f t="shared" si="3"/>
        <v>0.65529860379343241</v>
      </c>
      <c r="Q22" s="70">
        <v>29040</v>
      </c>
      <c r="R22" s="21">
        <v>31398</v>
      </c>
      <c r="S22" s="23">
        <f t="shared" si="4"/>
        <v>1.081198347107438</v>
      </c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0.25</v>
      </c>
      <c r="I23" s="44">
        <f t="shared" ref="I23:M23" ca="1" si="5">OFFSET(I23,-MATCH("PROYECTOS",$A$8:$A$23,0)-1,0)-(OFFSET(I23,-MATCH("PROYECTOS",$A$8:$A$23,0),0))</f>
        <v>0.19883600000001422</v>
      </c>
      <c r="J23" s="44">
        <f t="shared" ca="1" si="5"/>
        <v>8.9883970064079222E-2</v>
      </c>
      <c r="K23" s="44">
        <f t="shared" ca="1" si="5"/>
        <v>3.8000000640749931E-3</v>
      </c>
      <c r="L23" s="44">
        <f t="shared" ca="1" si="5"/>
        <v>8.2071700000012626E-3</v>
      </c>
      <c r="M23" s="44">
        <f t="shared" ca="1" si="5"/>
        <v>7.7876800000000301E-2</v>
      </c>
      <c r="N23" s="46">
        <f t="shared" ca="1" si="1"/>
        <v>1.9111227665386154E-2</v>
      </c>
      <c r="O23" s="46">
        <f t="shared" ca="1" si="2"/>
        <v>6.0387304432172224E-2</v>
      </c>
      <c r="P23" s="47">
        <f t="shared" ca="1" si="3"/>
        <v>0.45205078589425518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1" workbookViewId="0">
      <selection activeCell="A28" sqref="A28:L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50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1755.3916850000003</v>
      </c>
      <c r="E6" s="14">
        <v>2316.8269009999995</v>
      </c>
      <c r="F6" s="14">
        <v>1119.0094442563261</v>
      </c>
      <c r="G6" s="14">
        <v>920.21526801632604</v>
      </c>
      <c r="H6" s="14">
        <v>78.748059530000006</v>
      </c>
      <c r="I6" s="14">
        <v>120.04611670999999</v>
      </c>
      <c r="J6" s="15">
        <v>0.39718775175613619</v>
      </c>
      <c r="K6" s="15">
        <v>0.43117736897614101</v>
      </c>
      <c r="L6" s="16">
        <v>0.48299225279770969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1427.8057289999999</v>
      </c>
      <c r="E7" s="38">
        <f ca="1">SUM(E8:OFFSET(E6,MATCH("GOBIERNOS REGIONALES",$A$8:$A$50,0),0))</f>
        <v>743.86684099999991</v>
      </c>
      <c r="F7" s="38">
        <f ca="1">SUM(F8:OFFSET(F6,MATCH("GOBIERNOS REGIONALES",$A$8:$A$50,0),0))</f>
        <v>339.32791941807352</v>
      </c>
      <c r="G7" s="38">
        <f ca="1">SUM(G8:OFFSET(G6,MATCH("GOBIERNOS REGIONALES",$A$8:$A$50,0),0))</f>
        <v>291.7050866980735</v>
      </c>
      <c r="H7" s="38">
        <f ca="1">SUM(H8:OFFSET(H6,MATCH("GOBIERNOS REGIONALES",$A$8:$A$50,0),0))</f>
        <v>15.832966110000001</v>
      </c>
      <c r="I7" s="38">
        <f ca="1">SUM(I8:OFFSET(I6,MATCH("GOBIERNOS REGIONALES",$A$8:$A$50,0),0))</f>
        <v>31.789866610000004</v>
      </c>
      <c r="J7" s="39">
        <f ca="1">IFERROR(G7/E7,0)</f>
        <v>0.39214691477029223</v>
      </c>
      <c r="K7" s="39">
        <f ca="1">IFERROR(SUM(G7,H7)/E7,0)</f>
        <v>0.41343159266871204</v>
      </c>
      <c r="L7" s="40">
        <f ca="1">IFERROR(SUM(G7,H7,I7)/E7,0)</f>
        <v>0.45616755676581311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1427.8057289999999</v>
      </c>
      <c r="E8" s="21">
        <v>743.86684099999991</v>
      </c>
      <c r="F8" s="21">
        <f t="shared" ref="F8:F29" si="0">SUM(G8,H8,I8)</f>
        <v>339.32791941807352</v>
      </c>
      <c r="G8" s="21">
        <v>291.7050866980735</v>
      </c>
      <c r="H8" s="21">
        <v>15.832966110000001</v>
      </c>
      <c r="I8" s="21">
        <v>31.789866610000004</v>
      </c>
      <c r="J8" s="22">
        <f t="shared" ref="J8:J29" si="1">IFERROR(G8/E8,0)</f>
        <v>0.39214691477029223</v>
      </c>
      <c r="K8" s="22">
        <f t="shared" ref="K8:K29" si="2">IFERROR(SUM(G8,H8)/E8,0)</f>
        <v>0.41343159266871204</v>
      </c>
      <c r="L8" s="23">
        <f t="shared" ref="L8:L29" si="3">IFERROR(SUM(G8,H8,I8)/E8,0)</f>
        <v>0.45616755676581311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65.734718999999998</v>
      </c>
      <c r="E9" s="38">
        <f ca="1">SUM(E10:OFFSET(E8,(MATCH("GOBIERNOS LOCALES",$A$8:$A$50,0)-MATCH("GOBIERNOS REGIONALES",$A$8:$A$50,0)),0))</f>
        <v>192.108305</v>
      </c>
      <c r="F9" s="38">
        <f ca="1">SUM(F10:OFFSET(F8,(MATCH("GOBIERNOS LOCALES",$A$8:$A$50,0)-MATCH("GOBIERNOS REGIONALES",$A$8:$A$50,0)),0))</f>
        <v>132.45712824463533</v>
      </c>
      <c r="G9" s="38">
        <f ca="1">SUM(G10:OFFSET(G8,(MATCH("GOBIERNOS LOCALES",$A$8:$A$50,0)-MATCH("GOBIERNOS REGIONALES",$A$8:$A$50,0)),0))</f>
        <v>106.89848363463534</v>
      </c>
      <c r="H9" s="38">
        <f ca="1">SUM(H10:OFFSET(H8,(MATCH("GOBIERNOS LOCALES",$A$8:$A$50,0)-MATCH("GOBIERNOS REGIONALES",$A$8:$A$50,0)),0))</f>
        <v>9.3800811399999997</v>
      </c>
      <c r="I9" s="38">
        <f ca="1">SUM(I10:OFFSET(I8,(MATCH("GOBIERNOS LOCALES",$A$8:$A$50,0)-MATCH("GOBIERNOS REGIONALES",$A$8:$A$50,0)),0))</f>
        <v>16.178563470000004</v>
      </c>
      <c r="J9" s="39">
        <f t="shared" ca="1" si="1"/>
        <v>0.55644904906446047</v>
      </c>
      <c r="K9" s="39">
        <f t="shared" ca="1" si="2"/>
        <v>0.60527609555784345</v>
      </c>
      <c r="L9" s="40">
        <f t="shared" ca="1" si="3"/>
        <v>0.68949194177021844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2.9455780000000003</v>
      </c>
      <c r="F10" s="21">
        <f t="shared" si="0"/>
        <v>0.35060556491896749</v>
      </c>
      <c r="G10" s="21">
        <v>0.27518887491896749</v>
      </c>
      <c r="H10" s="21">
        <v>3.9952689999999999E-2</v>
      </c>
      <c r="I10" s="21">
        <v>3.5463999999999996E-2</v>
      </c>
      <c r="J10" s="22">
        <f t="shared" si="1"/>
        <v>9.3424405980411129E-2</v>
      </c>
      <c r="K10" s="22">
        <f t="shared" si="2"/>
        <v>0.1069880223572309</v>
      </c>
      <c r="L10" s="23">
        <f t="shared" si="3"/>
        <v>0.11902776464210674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0</v>
      </c>
      <c r="E11" s="21">
        <v>0.28066599999999997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10.933861</v>
      </c>
      <c r="E12" s="21">
        <v>22.972042000000002</v>
      </c>
      <c r="F12" s="21">
        <f t="shared" si="0"/>
        <v>21.345287633507041</v>
      </c>
      <c r="G12" s="21">
        <v>13.134477823507041</v>
      </c>
      <c r="H12" s="21">
        <v>2.8164999999999996E-2</v>
      </c>
      <c r="I12" s="21">
        <v>8.1826448100000011</v>
      </c>
      <c r="J12" s="22">
        <f t="shared" si="1"/>
        <v>0.57175926386983966</v>
      </c>
      <c r="K12" s="22">
        <f t="shared" si="2"/>
        <v>0.5729853194377339</v>
      </c>
      <c r="L12" s="23">
        <f t="shared" si="3"/>
        <v>0.92918546960287818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10.110237999999999</v>
      </c>
      <c r="E13" s="21">
        <v>49.128115000000001</v>
      </c>
      <c r="F13" s="21">
        <f t="shared" si="0"/>
        <v>30.442736250495841</v>
      </c>
      <c r="G13" s="21">
        <v>22.642937550495844</v>
      </c>
      <c r="H13" s="21">
        <v>5.1570523899999987</v>
      </c>
      <c r="I13" s="21">
        <v>2.6427463100000002</v>
      </c>
      <c r="J13" s="22">
        <f t="shared" si="1"/>
        <v>0.46089571217002412</v>
      </c>
      <c r="K13" s="22">
        <f t="shared" si="2"/>
        <v>0.56586722166107617</v>
      </c>
      <c r="L13" s="23">
        <f t="shared" si="3"/>
        <v>0.61966017321234168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2</v>
      </c>
      <c r="E14" s="21">
        <v>3.9834490000000002</v>
      </c>
      <c r="F14" s="21">
        <f t="shared" si="0"/>
        <v>2.9147921901034066</v>
      </c>
      <c r="G14" s="21">
        <v>2.4671475701034069</v>
      </c>
      <c r="H14" s="21">
        <v>0.20089035</v>
      </c>
      <c r="I14" s="21">
        <v>0.24675427</v>
      </c>
      <c r="J14" s="22">
        <f t="shared" si="1"/>
        <v>0.61934960635956593</v>
      </c>
      <c r="K14" s="22">
        <f t="shared" si="2"/>
        <v>0.66978086580332941</v>
      </c>
      <c r="L14" s="23">
        <f t="shared" si="3"/>
        <v>0.73172574573024696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2.2399999999999998</v>
      </c>
      <c r="E15" s="21">
        <v>33.542161</v>
      </c>
      <c r="F15" s="21">
        <f t="shared" si="0"/>
        <v>21.818321970445307</v>
      </c>
      <c r="G15" s="21">
        <v>18.749575360445306</v>
      </c>
      <c r="H15" s="21">
        <v>0.59987826999999994</v>
      </c>
      <c r="I15" s="21">
        <v>2.4688683399999998</v>
      </c>
      <c r="J15" s="22">
        <f t="shared" si="1"/>
        <v>0.55898531285582065</v>
      </c>
      <c r="K15" s="22">
        <f t="shared" si="2"/>
        <v>0.57686961881929155</v>
      </c>
      <c r="L15" s="23">
        <f t="shared" si="3"/>
        <v>0.65047454665921223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0</v>
      </c>
      <c r="E16" s="21">
        <v>0.97985699999999998</v>
      </c>
      <c r="F16" s="21">
        <f t="shared" si="0"/>
        <v>0.53795523755665842</v>
      </c>
      <c r="G16" s="21">
        <v>0.25767966755665839</v>
      </c>
      <c r="H16" s="21">
        <v>0.13129228000000001</v>
      </c>
      <c r="I16" s="21">
        <v>0.14898329000000002</v>
      </c>
      <c r="J16" s="22">
        <f t="shared" si="1"/>
        <v>0.26297680942898649</v>
      </c>
      <c r="K16" s="22">
        <f t="shared" si="2"/>
        <v>0.39696807550148483</v>
      </c>
      <c r="L16" s="23">
        <f t="shared" si="3"/>
        <v>0.54901402710462688</v>
      </c>
      <c r="M16" s="4"/>
    </row>
    <row r="17" spans="1:13" x14ac:dyDescent="0.25">
      <c r="A17" s="17"/>
      <c r="B17" s="18">
        <v>448</v>
      </c>
      <c r="C17" s="19" t="s">
        <v>215</v>
      </c>
      <c r="D17" s="20">
        <v>0</v>
      </c>
      <c r="E17" s="21">
        <v>0.33640900000000007</v>
      </c>
      <c r="F17" s="21">
        <f t="shared" si="0"/>
        <v>1.7781670000000003E-2</v>
      </c>
      <c r="G17" s="21">
        <v>0</v>
      </c>
      <c r="H17" s="21">
        <v>0</v>
      </c>
      <c r="I17" s="21">
        <v>1.7781670000000003E-2</v>
      </c>
      <c r="J17" s="22">
        <f t="shared" si="1"/>
        <v>0</v>
      </c>
      <c r="K17" s="22">
        <f t="shared" si="2"/>
        <v>0</v>
      </c>
      <c r="L17" s="23">
        <f t="shared" si="3"/>
        <v>5.2857295732278264E-2</v>
      </c>
      <c r="M17" s="4"/>
    </row>
    <row r="18" spans="1:13" x14ac:dyDescent="0.25">
      <c r="A18" s="17"/>
      <c r="B18" s="18">
        <v>450</v>
      </c>
      <c r="C18" s="19" t="s">
        <v>217</v>
      </c>
      <c r="D18" s="20">
        <v>0</v>
      </c>
      <c r="E18" s="21">
        <v>2.3050000000000002</v>
      </c>
      <c r="F18" s="21">
        <f t="shared" si="0"/>
        <v>0.11224351172521711</v>
      </c>
      <c r="G18" s="21">
        <v>8.6743511725217104E-2</v>
      </c>
      <c r="H18" s="21">
        <v>8.0000000000000002E-3</v>
      </c>
      <c r="I18" s="21">
        <v>1.7500000000000002E-2</v>
      </c>
      <c r="J18" s="22">
        <f t="shared" si="1"/>
        <v>3.7632759967556224E-2</v>
      </c>
      <c r="K18" s="22">
        <f t="shared" si="2"/>
        <v>4.1103475802697229E-2</v>
      </c>
      <c r="L18" s="23">
        <f t="shared" si="3"/>
        <v>4.8695666692068158E-2</v>
      </c>
      <c r="M18" s="4"/>
    </row>
    <row r="19" spans="1:13" x14ac:dyDescent="0.25">
      <c r="A19" s="17"/>
      <c r="B19" s="18">
        <v>452</v>
      </c>
      <c r="C19" s="19" t="s">
        <v>219</v>
      </c>
      <c r="D19" s="20">
        <v>0</v>
      </c>
      <c r="E19" s="21">
        <v>0.21894000000000002</v>
      </c>
      <c r="F19" s="21">
        <f t="shared" si="0"/>
        <v>0.11350888204961539</v>
      </c>
      <c r="G19" s="21">
        <v>9.0157262049615383E-2</v>
      </c>
      <c r="H19" s="21">
        <v>0</v>
      </c>
      <c r="I19" s="21">
        <v>2.335162E-2</v>
      </c>
      <c r="J19" s="22">
        <f t="shared" si="1"/>
        <v>0.41178981478768328</v>
      </c>
      <c r="K19" s="22">
        <f t="shared" si="2"/>
        <v>0.41178981478768328</v>
      </c>
      <c r="L19" s="23">
        <f t="shared" si="3"/>
        <v>0.51844743788076808</v>
      </c>
      <c r="M19" s="4"/>
    </row>
    <row r="20" spans="1:13" x14ac:dyDescent="0.25">
      <c r="A20" s="17"/>
      <c r="B20" s="18">
        <v>453</v>
      </c>
      <c r="C20" s="19" t="s">
        <v>220</v>
      </c>
      <c r="D20" s="20">
        <v>16.7</v>
      </c>
      <c r="E20" s="21">
        <v>14.557622999999998</v>
      </c>
      <c r="F20" s="21">
        <f t="shared" si="0"/>
        <v>6.4555132566682234</v>
      </c>
      <c r="G20" s="21">
        <v>4.9724648366682231</v>
      </c>
      <c r="H20" s="21">
        <v>0.67072478000000002</v>
      </c>
      <c r="I20" s="21">
        <v>0.8123236399999999</v>
      </c>
      <c r="J20" s="22">
        <f t="shared" si="1"/>
        <v>0.34157120545491693</v>
      </c>
      <c r="K20" s="22">
        <f t="shared" si="2"/>
        <v>0.38764498961597127</v>
      </c>
      <c r="L20" s="23">
        <f t="shared" si="3"/>
        <v>0.44344555815659081</v>
      </c>
      <c r="M20" s="4"/>
    </row>
    <row r="21" spans="1:13" x14ac:dyDescent="0.25">
      <c r="A21" s="17"/>
      <c r="B21" s="18">
        <v>455</v>
      </c>
      <c r="C21" s="19" t="s">
        <v>222</v>
      </c>
      <c r="D21" s="20">
        <v>2.6472129999999998</v>
      </c>
      <c r="E21" s="21">
        <v>2.9683070000000003</v>
      </c>
      <c r="F21" s="21">
        <f t="shared" si="0"/>
        <v>1.9773818671120877</v>
      </c>
      <c r="G21" s="21">
        <v>1.4045436771120876</v>
      </c>
      <c r="H21" s="21">
        <v>0.19355721000000001</v>
      </c>
      <c r="I21" s="21">
        <v>0.37928098000000005</v>
      </c>
      <c r="J21" s="22">
        <f t="shared" si="1"/>
        <v>0.4731800575587658</v>
      </c>
      <c r="K21" s="22">
        <f t="shared" si="2"/>
        <v>0.53838800606274473</v>
      </c>
      <c r="L21" s="23">
        <f t="shared" si="3"/>
        <v>0.66616487685137948</v>
      </c>
      <c r="M21" s="4"/>
    </row>
    <row r="22" spans="1:13" x14ac:dyDescent="0.25">
      <c r="A22" s="17"/>
      <c r="B22" s="18">
        <v>456</v>
      </c>
      <c r="C22" s="19" t="s">
        <v>223</v>
      </c>
      <c r="D22" s="20">
        <v>6.0360019999999999</v>
      </c>
      <c r="E22" s="21">
        <v>44.297838999999996</v>
      </c>
      <c r="F22" s="21">
        <f t="shared" si="0"/>
        <v>37.89607255828686</v>
      </c>
      <c r="G22" s="21">
        <v>35.865474928286858</v>
      </c>
      <c r="H22" s="21">
        <v>1.0232040899999999</v>
      </c>
      <c r="I22" s="21">
        <v>1.00739354</v>
      </c>
      <c r="J22" s="22">
        <f t="shared" si="1"/>
        <v>0.80964389545699644</v>
      </c>
      <c r="K22" s="22">
        <f t="shared" si="2"/>
        <v>0.83274218000311173</v>
      </c>
      <c r="L22" s="23">
        <f t="shared" si="3"/>
        <v>0.85548354984736086</v>
      </c>
      <c r="M22" s="4"/>
    </row>
    <row r="23" spans="1:13" x14ac:dyDescent="0.25">
      <c r="A23" s="17"/>
      <c r="B23" s="18">
        <v>457</v>
      </c>
      <c r="C23" s="19" t="s">
        <v>224</v>
      </c>
      <c r="D23" s="20">
        <v>0</v>
      </c>
      <c r="E23" s="21">
        <v>2.3440540000000003</v>
      </c>
      <c r="F23" s="21">
        <f t="shared" si="0"/>
        <v>1.9798305409561183</v>
      </c>
      <c r="G23" s="21">
        <v>1.1129833209561184</v>
      </c>
      <c r="H23" s="21">
        <v>0.86664721999999994</v>
      </c>
      <c r="I23" s="21">
        <v>2.0000000000000001E-4</v>
      </c>
      <c r="J23" s="22">
        <f t="shared" si="1"/>
        <v>0.47481129741726014</v>
      </c>
      <c r="K23" s="22">
        <f t="shared" si="2"/>
        <v>0.84453282260396645</v>
      </c>
      <c r="L23" s="23">
        <f t="shared" si="3"/>
        <v>0.84461814487043307</v>
      </c>
      <c r="M23" s="4"/>
    </row>
    <row r="24" spans="1:13" x14ac:dyDescent="0.25">
      <c r="A24" s="17"/>
      <c r="B24" s="18">
        <v>459</v>
      </c>
      <c r="C24" s="19" t="s">
        <v>226</v>
      </c>
      <c r="D24" s="20">
        <v>2.71</v>
      </c>
      <c r="E24" s="21">
        <v>10.419906999999998</v>
      </c>
      <c r="F24" s="21">
        <f t="shared" si="0"/>
        <v>5.8077187121077749</v>
      </c>
      <c r="G24" s="21">
        <v>5.3223551521077752</v>
      </c>
      <c r="H24" s="21">
        <v>0.33645106000000002</v>
      </c>
      <c r="I24" s="21">
        <v>0.1489125</v>
      </c>
      <c r="J24" s="22">
        <f t="shared" si="1"/>
        <v>0.51078720300553315</v>
      </c>
      <c r="K24" s="22">
        <f t="shared" si="2"/>
        <v>0.5430764604816315</v>
      </c>
      <c r="L24" s="23">
        <f t="shared" si="3"/>
        <v>0.55736761490364317</v>
      </c>
      <c r="M24" s="4"/>
    </row>
    <row r="25" spans="1:13" x14ac:dyDescent="0.25">
      <c r="A25" s="17"/>
      <c r="B25" s="18">
        <v>460</v>
      </c>
      <c r="C25" s="19" t="s">
        <v>227</v>
      </c>
      <c r="D25" s="20">
        <v>1.346438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461</v>
      </c>
      <c r="C26" s="19" t="s">
        <v>228</v>
      </c>
      <c r="D26" s="20">
        <v>1.331348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x14ac:dyDescent="0.25">
      <c r="A27" s="17"/>
      <c r="B27" s="18">
        <v>462</v>
      </c>
      <c r="C27" s="19" t="s">
        <v>229</v>
      </c>
      <c r="D27" s="20">
        <v>0</v>
      </c>
      <c r="E27" s="21">
        <v>0.128079</v>
      </c>
      <c r="F27" s="21">
        <f t="shared" si="0"/>
        <v>9.7078800000000007E-2</v>
      </c>
      <c r="G27" s="21">
        <v>0</v>
      </c>
      <c r="H27" s="21">
        <v>9.7078800000000007E-2</v>
      </c>
      <c r="I27" s="21">
        <v>0</v>
      </c>
      <c r="J27" s="22">
        <f t="shared" si="1"/>
        <v>0</v>
      </c>
      <c r="K27" s="22">
        <f t="shared" si="2"/>
        <v>0.75796032136415814</v>
      </c>
      <c r="L27" s="23">
        <f t="shared" si="3"/>
        <v>0.75796032136415814</v>
      </c>
      <c r="M27" s="4"/>
    </row>
    <row r="28" spans="1:13" x14ac:dyDescent="0.25">
      <c r="A28" s="17"/>
      <c r="B28" s="18">
        <v>463</v>
      </c>
      <c r="C28" s="19" t="s">
        <v>230</v>
      </c>
      <c r="D28" s="20">
        <v>9.6796190000000006</v>
      </c>
      <c r="E28" s="21">
        <v>0.70027899999999998</v>
      </c>
      <c r="F28" s="21">
        <f t="shared" si="0"/>
        <v>0.59029959870222204</v>
      </c>
      <c r="G28" s="21">
        <v>0.51675409870222211</v>
      </c>
      <c r="H28" s="21">
        <v>2.7186999999999999E-2</v>
      </c>
      <c r="I28" s="21">
        <v>4.6358499999999997E-2</v>
      </c>
      <c r="J28" s="22">
        <f t="shared" si="1"/>
        <v>0.73792602477330049</v>
      </c>
      <c r="K28" s="22">
        <f t="shared" si="2"/>
        <v>0.77674912242437955</v>
      </c>
      <c r="L28" s="23">
        <f t="shared" si="3"/>
        <v>0.84294916555004795</v>
      </c>
      <c r="M28" s="4"/>
    </row>
    <row r="29" spans="1:13" ht="15.75" thickBot="1" x14ac:dyDescent="0.3">
      <c r="A29" s="41" t="s">
        <v>233</v>
      </c>
      <c r="B29" s="58"/>
      <c r="C29" s="43"/>
      <c r="D29" s="44">
        <v>261.85123700000008</v>
      </c>
      <c r="E29" s="45">
        <v>1380.851754999999</v>
      </c>
      <c r="F29" s="45">
        <f t="shared" si="0"/>
        <v>647.22439659361726</v>
      </c>
      <c r="G29" s="45">
        <v>521.61169768361719</v>
      </c>
      <c r="H29" s="45">
        <v>53.535012280000011</v>
      </c>
      <c r="I29" s="45">
        <v>72.07768662999996</v>
      </c>
      <c r="J29" s="46">
        <f t="shared" si="1"/>
        <v>0.37774634083266784</v>
      </c>
      <c r="K29" s="46">
        <f t="shared" si="2"/>
        <v>0.41651589888707324</v>
      </c>
      <c r="L29" s="47">
        <f t="shared" si="3"/>
        <v>0.46871388927163854</v>
      </c>
      <c r="M29" s="4"/>
    </row>
    <row r="30" spans="1:13" x14ac:dyDescent="0.25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82</v>
      </c>
      <c r="B1" s="51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1257</v>
      </c>
      <c r="N2" s="72" t="s">
        <v>1271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1755.3916850000003</v>
      </c>
      <c r="E6" s="14">
        <f ca="1">SUM(E7:OFFSET(E7,50,0))</f>
        <v>2316.8269009999995</v>
      </c>
      <c r="F6" s="14">
        <f ca="1">SUM(F7:OFFSET(F7,50,0))</f>
        <v>1119.0094442563261</v>
      </c>
      <c r="G6" s="14">
        <f ca="1">SUM(G7:OFFSET(G7,50,0))</f>
        <v>920.21526801632604</v>
      </c>
      <c r="H6" s="14">
        <f ca="1">SUM(H7:OFFSET(H7,50,0))</f>
        <v>78.748059530000006</v>
      </c>
      <c r="I6" s="14">
        <f ca="1">SUM(I7:OFFSET(I7,50,0))</f>
        <v>120.04611670999999</v>
      </c>
      <c r="J6" s="15">
        <f ca="1">IFERROR(G6/E6,0)</f>
        <v>0.39718775175613619</v>
      </c>
      <c r="K6" s="15">
        <f ca="1">IFERROR(SUM(G6,H6)/E6,0)</f>
        <v>0.43117736897614101</v>
      </c>
      <c r="L6" s="16">
        <f ca="1">IFERROR(SUM(G6,H6,I6)/E6,0)</f>
        <v>0.48299225279770969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34.178559999999997</v>
      </c>
      <c r="E7" s="21">
        <v>60.283638999999994</v>
      </c>
      <c r="F7" s="21">
        <f t="shared" ref="F7:F31" si="0">SUM(G7,H7,I7)</f>
        <v>33.354490763314992</v>
      </c>
      <c r="G7" s="21">
        <v>24.12382928331499</v>
      </c>
      <c r="H7" s="21">
        <v>7.8543307699999998</v>
      </c>
      <c r="I7" s="21">
        <v>1.37633071</v>
      </c>
      <c r="J7" s="22">
        <f t="shared" ref="J7:J31" si="1">IFERROR(G7/E7,0)</f>
        <v>0.40017208123940545</v>
      </c>
      <c r="K7" s="22">
        <f t="shared" ref="K7:K31" si="2">IFERROR(SUM(G7,H7)/E7,0)</f>
        <v>0.5304616739098148</v>
      </c>
      <c r="L7" s="23">
        <f t="shared" ref="L7:L31" si="3">IFERROR(SUM(G7,H7,I7)/E7,0)</f>
        <v>0.55329259010583276</v>
      </c>
      <c r="M7" s="4"/>
      <c r="N7" t="s">
        <v>267</v>
      </c>
      <c r="O7" s="5">
        <v>48.091115604049364</v>
      </c>
      <c r="P7" s="71">
        <v>0.8188968957639674</v>
      </c>
    </row>
    <row r="8" spans="1:16" x14ac:dyDescent="0.25">
      <c r="A8" s="17"/>
      <c r="B8" s="55">
        <v>2</v>
      </c>
      <c r="C8" s="19" t="s">
        <v>251</v>
      </c>
      <c r="D8" s="20">
        <v>104.37139499999999</v>
      </c>
      <c r="E8" s="21">
        <v>86.954651000000027</v>
      </c>
      <c r="F8" s="21">
        <f t="shared" si="0"/>
        <v>40.786059010642973</v>
      </c>
      <c r="G8" s="21">
        <v>24.357467330642976</v>
      </c>
      <c r="H8" s="21">
        <v>8.1128526399999998</v>
      </c>
      <c r="I8" s="21">
        <v>8.3157390400000004</v>
      </c>
      <c r="J8" s="22">
        <f t="shared" si="1"/>
        <v>0.28011690059733513</v>
      </c>
      <c r="K8" s="22">
        <f t="shared" si="2"/>
        <v>0.37341671316285274</v>
      </c>
      <c r="L8" s="23">
        <f t="shared" si="3"/>
        <v>0.46904976952461069</v>
      </c>
      <c r="M8" s="4"/>
      <c r="N8" t="s">
        <v>256</v>
      </c>
      <c r="O8" s="5">
        <v>2.8706831650115965</v>
      </c>
      <c r="P8" s="71">
        <v>0.80614183456447008</v>
      </c>
    </row>
    <row r="9" spans="1:16" x14ac:dyDescent="0.25">
      <c r="A9" s="17"/>
      <c r="B9" s="55">
        <v>3</v>
      </c>
      <c r="C9" s="19" t="s">
        <v>252</v>
      </c>
      <c r="D9" s="20">
        <v>14.021050000000001</v>
      </c>
      <c r="E9" s="21">
        <v>81.534334000000001</v>
      </c>
      <c r="F9" s="21">
        <f t="shared" si="0"/>
        <v>28.597975906317902</v>
      </c>
      <c r="G9" s="21">
        <v>17.2549704663179</v>
      </c>
      <c r="H9" s="21">
        <v>1.4353640099999998</v>
      </c>
      <c r="I9" s="21">
        <v>9.9076414300000017</v>
      </c>
      <c r="J9" s="22">
        <f t="shared" si="1"/>
        <v>0.21162827510577201</v>
      </c>
      <c r="K9" s="22">
        <f t="shared" si="2"/>
        <v>0.2292326871317536</v>
      </c>
      <c r="L9" s="23">
        <f t="shared" si="3"/>
        <v>0.35074764830136346</v>
      </c>
      <c r="M9" s="4"/>
      <c r="N9" t="s">
        <v>266</v>
      </c>
      <c r="O9" s="5">
        <v>2.3879402910345471</v>
      </c>
      <c r="P9" s="71">
        <v>0.75972790722006045</v>
      </c>
    </row>
    <row r="10" spans="1:16" x14ac:dyDescent="0.25">
      <c r="A10" s="17"/>
      <c r="B10" s="55">
        <v>4</v>
      </c>
      <c r="C10" s="19" t="s">
        <v>253</v>
      </c>
      <c r="D10" s="20">
        <v>151.84120800000002</v>
      </c>
      <c r="E10" s="21">
        <v>190.97939899999986</v>
      </c>
      <c r="F10" s="21">
        <f t="shared" si="0"/>
        <v>84.548975083992914</v>
      </c>
      <c r="G10" s="21">
        <v>71.534936843992909</v>
      </c>
      <c r="H10" s="21">
        <v>8.0126794999999991</v>
      </c>
      <c r="I10" s="21">
        <v>5.0013587399999979</v>
      </c>
      <c r="J10" s="22">
        <f t="shared" si="1"/>
        <v>0.37456886563975922</v>
      </c>
      <c r="K10" s="22">
        <f t="shared" si="2"/>
        <v>0.41652459249802631</v>
      </c>
      <c r="L10" s="23">
        <f t="shared" si="3"/>
        <v>0.4427125413877388</v>
      </c>
      <c r="M10" s="4"/>
      <c r="N10" t="s">
        <v>268</v>
      </c>
      <c r="O10" s="5">
        <v>44.283752094752302</v>
      </c>
      <c r="P10" s="71">
        <v>0.75161950851460824</v>
      </c>
    </row>
    <row r="11" spans="1:16" x14ac:dyDescent="0.25">
      <c r="A11" s="17"/>
      <c r="B11" s="55">
        <v>5</v>
      </c>
      <c r="C11" s="19" t="s">
        <v>254</v>
      </c>
      <c r="D11" s="20">
        <v>7.4103289999999999</v>
      </c>
      <c r="E11" s="21">
        <v>69.566358999999991</v>
      </c>
      <c r="F11" s="21">
        <f t="shared" si="0"/>
        <v>49.673233214777639</v>
      </c>
      <c r="G11" s="21">
        <v>36.735062834777636</v>
      </c>
      <c r="H11" s="21">
        <v>5.0431313699999993</v>
      </c>
      <c r="I11" s="21">
        <v>7.8950390100000014</v>
      </c>
      <c r="J11" s="22">
        <f t="shared" si="1"/>
        <v>0.52805786249036901</v>
      </c>
      <c r="K11" s="22">
        <f t="shared" si="2"/>
        <v>0.6005516862651622</v>
      </c>
      <c r="L11" s="23">
        <f t="shared" si="3"/>
        <v>0.71404100960318539</v>
      </c>
      <c r="M11" s="4"/>
      <c r="N11" t="s">
        <v>254</v>
      </c>
      <c r="O11" s="5">
        <v>49.673233214777639</v>
      </c>
      <c r="P11" s="71">
        <v>0.71404100960318539</v>
      </c>
    </row>
    <row r="12" spans="1:16" x14ac:dyDescent="0.25">
      <c r="A12" s="17"/>
      <c r="B12" s="55">
        <v>6</v>
      </c>
      <c r="C12" s="19" t="s">
        <v>255</v>
      </c>
      <c r="D12" s="20">
        <v>20.724699999999999</v>
      </c>
      <c r="E12" s="21">
        <v>53.675187000000008</v>
      </c>
      <c r="F12" s="21">
        <f t="shared" si="0"/>
        <v>32.013342139719981</v>
      </c>
      <c r="G12" s="21">
        <v>26.344492779719985</v>
      </c>
      <c r="H12" s="21">
        <v>1.9247051199999998</v>
      </c>
      <c r="I12" s="21">
        <v>3.7441442400000007</v>
      </c>
      <c r="J12" s="22">
        <f t="shared" si="1"/>
        <v>0.49081324634639806</v>
      </c>
      <c r="K12" s="22">
        <f t="shared" si="2"/>
        <v>0.5266716238868433</v>
      </c>
      <c r="L12" s="23">
        <f t="shared" si="3"/>
        <v>0.59642721206951688</v>
      </c>
      <c r="M12" s="4"/>
      <c r="N12" t="s">
        <v>273</v>
      </c>
      <c r="O12" s="5">
        <v>31.302554783689317</v>
      </c>
      <c r="P12" s="71">
        <v>0.68451940258818444</v>
      </c>
    </row>
    <row r="13" spans="1:16" x14ac:dyDescent="0.25">
      <c r="A13" s="17"/>
      <c r="B13" s="55">
        <v>7</v>
      </c>
      <c r="C13" s="19" t="s">
        <v>256</v>
      </c>
      <c r="D13" s="20">
        <v>216.431726</v>
      </c>
      <c r="E13" s="21">
        <v>3.5610149999999998</v>
      </c>
      <c r="F13" s="21">
        <f t="shared" si="0"/>
        <v>2.8706831650115965</v>
      </c>
      <c r="G13" s="21">
        <v>2.6433379650115967</v>
      </c>
      <c r="H13" s="21">
        <v>0.10916003000000001</v>
      </c>
      <c r="I13" s="21">
        <v>0.11818516999999999</v>
      </c>
      <c r="J13" s="22">
        <f t="shared" si="1"/>
        <v>0.74229902570239015</v>
      </c>
      <c r="K13" s="22">
        <f t="shared" si="2"/>
        <v>0.77295321558926222</v>
      </c>
      <c r="L13" s="23">
        <f t="shared" si="3"/>
        <v>0.80614183456447008</v>
      </c>
      <c r="M13" s="4"/>
      <c r="N13" t="s">
        <v>271</v>
      </c>
      <c r="O13" s="5">
        <v>32.143201724014901</v>
      </c>
      <c r="P13" s="71">
        <v>0.67482817527180139</v>
      </c>
    </row>
    <row r="14" spans="1:16" x14ac:dyDescent="0.25">
      <c r="A14" s="17"/>
      <c r="B14" s="55">
        <v>8</v>
      </c>
      <c r="C14" s="19" t="s">
        <v>257</v>
      </c>
      <c r="D14" s="20">
        <v>107.379938</v>
      </c>
      <c r="E14" s="21">
        <v>74.495257999999964</v>
      </c>
      <c r="F14" s="21">
        <f t="shared" si="0"/>
        <v>34.54881816147919</v>
      </c>
      <c r="G14" s="21">
        <v>28.187593451479188</v>
      </c>
      <c r="H14" s="21">
        <v>2.3425226500000003</v>
      </c>
      <c r="I14" s="21">
        <v>4.018702059999999</v>
      </c>
      <c r="J14" s="22">
        <f t="shared" si="1"/>
        <v>0.37838104341459161</v>
      </c>
      <c r="K14" s="22">
        <f t="shared" si="2"/>
        <v>0.40982630198393571</v>
      </c>
      <c r="L14" s="23">
        <f t="shared" si="3"/>
        <v>0.46377204521500154</v>
      </c>
      <c r="M14" s="4"/>
      <c r="N14" t="s">
        <v>258</v>
      </c>
      <c r="O14" s="5">
        <v>5.1452721745390022</v>
      </c>
      <c r="P14" s="71">
        <v>0.6673155096074086</v>
      </c>
    </row>
    <row r="15" spans="1:16" x14ac:dyDescent="0.25">
      <c r="A15" s="17"/>
      <c r="B15" s="55">
        <v>9</v>
      </c>
      <c r="C15" s="19" t="s">
        <v>258</v>
      </c>
      <c r="D15" s="20">
        <v>3.7411339999999997</v>
      </c>
      <c r="E15" s="21">
        <v>7.7104040000000005</v>
      </c>
      <c r="F15" s="21">
        <f t="shared" si="0"/>
        <v>5.1452721745390022</v>
      </c>
      <c r="G15" s="21">
        <v>3.5329898845390026</v>
      </c>
      <c r="H15" s="21">
        <v>1.1120123200000001</v>
      </c>
      <c r="I15" s="21">
        <v>0.50026996999999995</v>
      </c>
      <c r="J15" s="22">
        <f t="shared" si="1"/>
        <v>0.45821073507159965</v>
      </c>
      <c r="K15" s="22">
        <f t="shared" si="2"/>
        <v>0.6024330507894271</v>
      </c>
      <c r="L15" s="23">
        <f t="shared" si="3"/>
        <v>0.6673155096074086</v>
      </c>
      <c r="M15" s="4"/>
      <c r="N15" t="s">
        <v>260</v>
      </c>
      <c r="O15" s="5">
        <v>64.750683996413244</v>
      </c>
      <c r="P15" s="71">
        <v>0.64385833942080373</v>
      </c>
    </row>
    <row r="16" spans="1:16" x14ac:dyDescent="0.25">
      <c r="A16" s="17"/>
      <c r="B16" s="55">
        <v>10</v>
      </c>
      <c r="C16" s="19" t="s">
        <v>259</v>
      </c>
      <c r="D16" s="20">
        <v>56.136824000000004</v>
      </c>
      <c r="E16" s="21">
        <v>12.625759000000004</v>
      </c>
      <c r="F16" s="21">
        <f t="shared" si="0"/>
        <v>3.2028242233585518</v>
      </c>
      <c r="G16" s="21">
        <v>2.6869626033585519</v>
      </c>
      <c r="H16" s="21">
        <v>0.46795435000000002</v>
      </c>
      <c r="I16" s="21">
        <v>4.7907270000000002E-2</v>
      </c>
      <c r="J16" s="22">
        <f t="shared" si="1"/>
        <v>0.21281592681743339</v>
      </c>
      <c r="K16" s="22">
        <f t="shared" si="2"/>
        <v>0.24987938969518986</v>
      </c>
      <c r="L16" s="23">
        <f t="shared" si="3"/>
        <v>0.25367379682746605</v>
      </c>
      <c r="M16" s="4"/>
      <c r="N16" t="s">
        <v>269</v>
      </c>
      <c r="O16" s="5">
        <v>116.43960879222332</v>
      </c>
      <c r="P16" s="71">
        <v>0.62745626683952771</v>
      </c>
    </row>
    <row r="17" spans="1:16" x14ac:dyDescent="0.25">
      <c r="A17" s="17"/>
      <c r="B17" s="55">
        <v>11</v>
      </c>
      <c r="C17" s="19" t="s">
        <v>260</v>
      </c>
      <c r="D17" s="20">
        <v>93.106074000000007</v>
      </c>
      <c r="E17" s="21">
        <v>100.56666200000001</v>
      </c>
      <c r="F17" s="21">
        <f t="shared" si="0"/>
        <v>64.750683996413244</v>
      </c>
      <c r="G17" s="21">
        <v>57.09162548641325</v>
      </c>
      <c r="H17" s="21">
        <v>4.035335840000001</v>
      </c>
      <c r="I17" s="21">
        <v>3.6237226699999985</v>
      </c>
      <c r="J17" s="22">
        <f t="shared" si="1"/>
        <v>0.56769931855164135</v>
      </c>
      <c r="K17" s="22">
        <f t="shared" si="2"/>
        <v>0.60782529827243592</v>
      </c>
      <c r="L17" s="23">
        <f t="shared" si="3"/>
        <v>0.64385833942080373</v>
      </c>
      <c r="M17" s="4"/>
      <c r="N17" t="s">
        <v>255</v>
      </c>
      <c r="O17" s="5">
        <v>32.013342139719981</v>
      </c>
      <c r="P17" s="71">
        <v>0.59642721206951688</v>
      </c>
    </row>
    <row r="18" spans="1:16" x14ac:dyDescent="0.25">
      <c r="A18" s="17"/>
      <c r="B18" s="55">
        <v>12</v>
      </c>
      <c r="C18" s="19" t="s">
        <v>261</v>
      </c>
      <c r="D18" s="20">
        <v>8.7207679999999996</v>
      </c>
      <c r="E18" s="21">
        <v>53.892738999999999</v>
      </c>
      <c r="F18" s="21">
        <f t="shared" si="0"/>
        <v>14.312716670994353</v>
      </c>
      <c r="G18" s="21">
        <v>6.6715369909943547</v>
      </c>
      <c r="H18" s="21">
        <v>1.46925265</v>
      </c>
      <c r="I18" s="21">
        <v>6.1719270299999991</v>
      </c>
      <c r="J18" s="22">
        <f t="shared" si="1"/>
        <v>0.12379287293218395</v>
      </c>
      <c r="K18" s="22">
        <f t="shared" si="2"/>
        <v>0.15105540731552639</v>
      </c>
      <c r="L18" s="23">
        <f t="shared" si="3"/>
        <v>0.26557782990013468</v>
      </c>
      <c r="M18" s="4"/>
      <c r="N18" t="s">
        <v>250</v>
      </c>
      <c r="O18" s="5">
        <v>33.354490763314992</v>
      </c>
      <c r="P18" s="71">
        <v>0.55329259010583276</v>
      </c>
    </row>
    <row r="19" spans="1:16" x14ac:dyDescent="0.25">
      <c r="A19" s="17"/>
      <c r="B19" s="55">
        <v>13</v>
      </c>
      <c r="C19" s="19" t="s">
        <v>262</v>
      </c>
      <c r="D19" s="20">
        <v>58.037917</v>
      </c>
      <c r="E19" s="21">
        <v>81.612673999999956</v>
      </c>
      <c r="F19" s="21">
        <f t="shared" si="0"/>
        <v>43.521806824168202</v>
      </c>
      <c r="G19" s="21">
        <v>30.247256144168205</v>
      </c>
      <c r="H19" s="21">
        <v>4.1605496999999998</v>
      </c>
      <c r="I19" s="21">
        <v>9.1140009800000001</v>
      </c>
      <c r="J19" s="22">
        <f t="shared" si="1"/>
        <v>0.37061959450278792</v>
      </c>
      <c r="K19" s="22">
        <f t="shared" si="2"/>
        <v>0.42159880515823095</v>
      </c>
      <c r="L19" s="23">
        <f t="shared" si="3"/>
        <v>0.53327264861053603</v>
      </c>
      <c r="M19" s="4"/>
      <c r="N19" t="s">
        <v>262</v>
      </c>
      <c r="O19" s="5">
        <v>43.521806824168202</v>
      </c>
      <c r="P19" s="71">
        <v>0.53327264861053603</v>
      </c>
    </row>
    <row r="20" spans="1:16" x14ac:dyDescent="0.25">
      <c r="A20" s="17"/>
      <c r="B20" s="55">
        <v>14</v>
      </c>
      <c r="C20" s="19" t="s">
        <v>263</v>
      </c>
      <c r="D20" s="20">
        <v>44.583316000000003</v>
      </c>
      <c r="E20" s="21">
        <v>133.65652899999998</v>
      </c>
      <c r="F20" s="21">
        <f t="shared" si="0"/>
        <v>71.019042225316468</v>
      </c>
      <c r="G20" s="21">
        <v>55.145504655316472</v>
      </c>
      <c r="H20" s="21">
        <v>3.25255647</v>
      </c>
      <c r="I20" s="21">
        <v>12.620981100000002</v>
      </c>
      <c r="J20" s="22">
        <f t="shared" si="1"/>
        <v>0.41259117731028672</v>
      </c>
      <c r="K20" s="22">
        <f t="shared" si="2"/>
        <v>0.4369263631357394</v>
      </c>
      <c r="L20" s="23">
        <f t="shared" si="3"/>
        <v>0.53135482985134586</v>
      </c>
      <c r="M20" s="4"/>
      <c r="N20" t="s">
        <v>263</v>
      </c>
      <c r="O20" s="5">
        <v>71.019042225316468</v>
      </c>
      <c r="P20" s="71">
        <v>0.53135482985134586</v>
      </c>
    </row>
    <row r="21" spans="1:16" x14ac:dyDescent="0.25">
      <c r="A21" s="17"/>
      <c r="B21" s="55">
        <v>15</v>
      </c>
      <c r="C21" s="19" t="s">
        <v>264</v>
      </c>
      <c r="D21" s="20">
        <v>73.871444000000011</v>
      </c>
      <c r="E21" s="21">
        <v>654.66248299999972</v>
      </c>
      <c r="F21" s="21">
        <f t="shared" si="0"/>
        <v>257.52922838517816</v>
      </c>
      <c r="G21" s="21">
        <v>239.67164346517814</v>
      </c>
      <c r="H21" s="21">
        <v>6.6059416400000019</v>
      </c>
      <c r="I21" s="21">
        <v>11.251643279999998</v>
      </c>
      <c r="J21" s="22">
        <f t="shared" si="1"/>
        <v>0.36609955463902494</v>
      </c>
      <c r="K21" s="22">
        <f t="shared" si="2"/>
        <v>0.37619016134330435</v>
      </c>
      <c r="L21" s="23">
        <f t="shared" si="3"/>
        <v>0.39337709899771095</v>
      </c>
      <c r="M21" s="4"/>
      <c r="N21" t="s">
        <v>251</v>
      </c>
      <c r="O21" s="5">
        <v>40.786059010642973</v>
      </c>
      <c r="P21" s="71">
        <v>0.46904976952461069</v>
      </c>
    </row>
    <row r="22" spans="1:16" x14ac:dyDescent="0.25">
      <c r="A22" s="17"/>
      <c r="B22" s="55">
        <v>16</v>
      </c>
      <c r="C22" s="19" t="s">
        <v>265</v>
      </c>
      <c r="D22" s="20">
        <v>32.023079000000003</v>
      </c>
      <c r="E22" s="21">
        <v>32.266616999999997</v>
      </c>
      <c r="F22" s="21">
        <f t="shared" si="0"/>
        <v>14.393263212583612</v>
      </c>
      <c r="G22" s="21">
        <v>10.829302122583613</v>
      </c>
      <c r="H22" s="21">
        <v>1.8195947200000002</v>
      </c>
      <c r="I22" s="21">
        <v>1.7443663699999998</v>
      </c>
      <c r="J22" s="22">
        <f t="shared" si="1"/>
        <v>0.33561938403965974</v>
      </c>
      <c r="K22" s="22">
        <f t="shared" si="2"/>
        <v>0.39201186918924946</v>
      </c>
      <c r="L22" s="23">
        <f t="shared" si="3"/>
        <v>0.44607289362202468</v>
      </c>
      <c r="M22" s="4"/>
      <c r="N22" t="s">
        <v>257</v>
      </c>
      <c r="O22" s="5">
        <v>34.54881816147919</v>
      </c>
      <c r="P22" s="71">
        <v>0.46377204521500154</v>
      </c>
    </row>
    <row r="23" spans="1:16" x14ac:dyDescent="0.25">
      <c r="A23" s="17"/>
      <c r="B23" s="55">
        <v>17</v>
      </c>
      <c r="C23" s="19" t="s">
        <v>266</v>
      </c>
      <c r="D23" s="20">
        <v>8.0621570000000009</v>
      </c>
      <c r="E23" s="21">
        <v>3.1431519999999997</v>
      </c>
      <c r="F23" s="21">
        <f t="shared" si="0"/>
        <v>2.3879402910345471</v>
      </c>
      <c r="G23" s="21">
        <v>2.0604343010345474</v>
      </c>
      <c r="H23" s="21">
        <v>0.22908501000000003</v>
      </c>
      <c r="I23" s="21">
        <v>9.8420979999999991E-2</v>
      </c>
      <c r="J23" s="22">
        <f t="shared" si="1"/>
        <v>0.65553123139910119</v>
      </c>
      <c r="K23" s="22">
        <f t="shared" si="2"/>
        <v>0.72841507856907572</v>
      </c>
      <c r="L23" s="23">
        <f t="shared" si="3"/>
        <v>0.75972790722006045</v>
      </c>
      <c r="M23" s="4"/>
      <c r="N23" t="s">
        <v>272</v>
      </c>
      <c r="O23" s="5">
        <v>8.2394392829941108</v>
      </c>
      <c r="P23" s="71">
        <v>0.46186515540124501</v>
      </c>
    </row>
    <row r="24" spans="1:16" x14ac:dyDescent="0.25">
      <c r="A24" s="17"/>
      <c r="B24" s="55">
        <v>18</v>
      </c>
      <c r="C24" s="19" t="s">
        <v>267</v>
      </c>
      <c r="D24" s="20">
        <v>55.917309000000003</v>
      </c>
      <c r="E24" s="21">
        <v>58.726703999999998</v>
      </c>
      <c r="F24" s="21">
        <f t="shared" si="0"/>
        <v>48.091115604049364</v>
      </c>
      <c r="G24" s="21">
        <v>37.080255994049367</v>
      </c>
      <c r="H24" s="21">
        <v>0.73292756999999997</v>
      </c>
      <c r="I24" s="21">
        <v>10.277932039999998</v>
      </c>
      <c r="J24" s="22">
        <f t="shared" si="1"/>
        <v>0.63140366253228464</v>
      </c>
      <c r="K24" s="22">
        <f t="shared" si="2"/>
        <v>0.6438839742146838</v>
      </c>
      <c r="L24" s="23">
        <f t="shared" si="3"/>
        <v>0.8188968957639674</v>
      </c>
      <c r="M24" s="4"/>
      <c r="N24" t="s">
        <v>265</v>
      </c>
      <c r="O24" s="5">
        <v>14.393263212583612</v>
      </c>
      <c r="P24" s="71">
        <v>0.44607289362202468</v>
      </c>
    </row>
    <row r="25" spans="1:16" x14ac:dyDescent="0.25">
      <c r="A25" s="17"/>
      <c r="B25" s="55">
        <v>19</v>
      </c>
      <c r="C25" s="19" t="s">
        <v>268</v>
      </c>
      <c r="D25" s="20">
        <v>100.26655499999998</v>
      </c>
      <c r="E25" s="21">
        <v>58.917778999999996</v>
      </c>
      <c r="F25" s="21">
        <f t="shared" si="0"/>
        <v>44.283752094752302</v>
      </c>
      <c r="G25" s="21">
        <v>41.2418316147523</v>
      </c>
      <c r="H25" s="21">
        <v>1.8634635899999998</v>
      </c>
      <c r="I25" s="21">
        <v>1.1784568899999999</v>
      </c>
      <c r="J25" s="22">
        <f t="shared" si="1"/>
        <v>0.69998958403968869</v>
      </c>
      <c r="K25" s="22">
        <f t="shared" si="2"/>
        <v>0.73161778899968899</v>
      </c>
      <c r="L25" s="23">
        <f t="shared" si="3"/>
        <v>0.75161950851460824</v>
      </c>
      <c r="M25" s="4"/>
      <c r="N25" t="s">
        <v>253</v>
      </c>
      <c r="O25" s="5">
        <v>84.548975083992914</v>
      </c>
      <c r="P25" s="71">
        <v>0.4427125413877388</v>
      </c>
    </row>
    <row r="26" spans="1:16" x14ac:dyDescent="0.25">
      <c r="A26" s="17"/>
      <c r="B26" s="55">
        <v>20</v>
      </c>
      <c r="C26" s="19" t="s">
        <v>269</v>
      </c>
      <c r="D26" s="20">
        <v>248.68983300000005</v>
      </c>
      <c r="E26" s="21">
        <v>185.574063</v>
      </c>
      <c r="F26" s="21">
        <f t="shared" si="0"/>
        <v>116.43960879222332</v>
      </c>
      <c r="G26" s="21">
        <v>99.73665260222333</v>
      </c>
      <c r="H26" s="21">
        <v>9.9066214400000003</v>
      </c>
      <c r="I26" s="21">
        <v>6.7963347500000006</v>
      </c>
      <c r="J26" s="22">
        <f t="shared" si="1"/>
        <v>0.53744931263494156</v>
      </c>
      <c r="K26" s="22">
        <f t="shared" si="2"/>
        <v>0.59083296593136148</v>
      </c>
      <c r="L26" s="23">
        <f t="shared" si="3"/>
        <v>0.62745626683952771</v>
      </c>
      <c r="M26" s="4"/>
      <c r="N26" t="s">
        <v>264</v>
      </c>
      <c r="O26" s="5">
        <v>257.52922838517816</v>
      </c>
      <c r="P26" s="71">
        <v>0.39337709899771095</v>
      </c>
    </row>
    <row r="27" spans="1:16" x14ac:dyDescent="0.25">
      <c r="A27" s="17"/>
      <c r="B27" s="55">
        <v>21</v>
      </c>
      <c r="C27" s="19" t="s">
        <v>270</v>
      </c>
      <c r="D27" s="20">
        <v>136.48312800000002</v>
      </c>
      <c r="E27" s="21">
        <v>188.538141</v>
      </c>
      <c r="F27" s="21">
        <f t="shared" si="0"/>
        <v>51.53976329538515</v>
      </c>
      <c r="G27" s="21">
        <v>43.934757345385151</v>
      </c>
      <c r="H27" s="21">
        <v>1.7497394099999999</v>
      </c>
      <c r="I27" s="21">
        <v>5.8552665399999997</v>
      </c>
      <c r="J27" s="22">
        <f t="shared" si="1"/>
        <v>0.23302848491215977</v>
      </c>
      <c r="K27" s="22">
        <f t="shared" si="2"/>
        <v>0.2423090442765379</v>
      </c>
      <c r="L27" s="23">
        <f t="shared" si="3"/>
        <v>0.27336518235525165</v>
      </c>
      <c r="M27" s="4"/>
      <c r="N27" t="s">
        <v>252</v>
      </c>
      <c r="O27" s="5">
        <v>28.597975906317902</v>
      </c>
      <c r="P27" s="71">
        <v>0.35074764830136346</v>
      </c>
    </row>
    <row r="28" spans="1:16" x14ac:dyDescent="0.25">
      <c r="A28" s="17"/>
      <c r="B28" s="55">
        <v>22</v>
      </c>
      <c r="C28" s="19" t="s">
        <v>271</v>
      </c>
      <c r="D28" s="20">
        <v>28.544972000000001</v>
      </c>
      <c r="E28" s="21">
        <v>47.631683000000031</v>
      </c>
      <c r="F28" s="21">
        <f t="shared" si="0"/>
        <v>32.143201724014901</v>
      </c>
      <c r="G28" s="21">
        <v>24.985159124014899</v>
      </c>
      <c r="H28" s="21">
        <v>0.98275923000000021</v>
      </c>
      <c r="I28" s="21">
        <v>6.1752833700000016</v>
      </c>
      <c r="J28" s="22">
        <f t="shared" si="1"/>
        <v>0.52454915615757025</v>
      </c>
      <c r="K28" s="22">
        <f t="shared" si="2"/>
        <v>0.54518162530630887</v>
      </c>
      <c r="L28" s="23">
        <f t="shared" si="3"/>
        <v>0.67482817527180139</v>
      </c>
      <c r="M28" s="4"/>
      <c r="N28" t="s">
        <v>274</v>
      </c>
      <c r="O28" s="5">
        <v>4.3136532303742481</v>
      </c>
      <c r="P28" s="71">
        <v>0.3401147471286613</v>
      </c>
    </row>
    <row r="29" spans="1:16" x14ac:dyDescent="0.25">
      <c r="A29" s="17"/>
      <c r="B29" s="55">
        <v>23</v>
      </c>
      <c r="C29" s="19" t="s">
        <v>272</v>
      </c>
      <c r="D29" s="20">
        <v>55.043755999999995</v>
      </c>
      <c r="E29" s="21">
        <v>17.839490999999999</v>
      </c>
      <c r="F29" s="21">
        <f t="shared" si="0"/>
        <v>8.2394392829941108</v>
      </c>
      <c r="G29" s="21">
        <v>7.3848620729941103</v>
      </c>
      <c r="H29" s="21">
        <v>0.51087179999999999</v>
      </c>
      <c r="I29" s="21">
        <v>0.34370540999999999</v>
      </c>
      <c r="J29" s="22">
        <f t="shared" si="1"/>
        <v>0.41396147866517663</v>
      </c>
      <c r="K29" s="22">
        <f t="shared" si="2"/>
        <v>0.44259860738146123</v>
      </c>
      <c r="L29" s="23">
        <f t="shared" si="3"/>
        <v>0.46186515540124501</v>
      </c>
      <c r="M29" s="4"/>
      <c r="N29" t="s">
        <v>270</v>
      </c>
      <c r="O29" s="5">
        <v>51.53976329538515</v>
      </c>
      <c r="P29" s="71">
        <v>0.27336518235525165</v>
      </c>
    </row>
    <row r="30" spans="1:16" x14ac:dyDescent="0.25">
      <c r="A30" s="17"/>
      <c r="B30" s="55">
        <v>24</v>
      </c>
      <c r="C30" s="19" t="s">
        <v>273</v>
      </c>
      <c r="D30" s="20">
        <v>88.365007000000034</v>
      </c>
      <c r="E30" s="21">
        <v>45.729244000000001</v>
      </c>
      <c r="F30" s="21">
        <f t="shared" si="0"/>
        <v>31.302554783689317</v>
      </c>
      <c r="G30" s="21">
        <v>23.778248703689314</v>
      </c>
      <c r="H30" s="21">
        <v>4.5008892500000011</v>
      </c>
      <c r="I30" s="21">
        <v>3.0234168300000004</v>
      </c>
      <c r="J30" s="22">
        <f t="shared" si="1"/>
        <v>0.51997904674936923</v>
      </c>
      <c r="K30" s="22">
        <f t="shared" si="2"/>
        <v>0.61840379328574324</v>
      </c>
      <c r="L30" s="23">
        <f t="shared" si="3"/>
        <v>0.68451940258818444</v>
      </c>
      <c r="M30" s="4"/>
      <c r="N30" t="s">
        <v>261</v>
      </c>
      <c r="O30" s="5">
        <v>14.312716670994353</v>
      </c>
      <c r="P30" s="71">
        <v>0.26557782990013468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7.4395060000000015</v>
      </c>
      <c r="E31" s="28">
        <v>12.682935000000001</v>
      </c>
      <c r="F31" s="28">
        <f t="shared" si="0"/>
        <v>4.3136532303742481</v>
      </c>
      <c r="G31" s="28">
        <v>2.9545539503742475</v>
      </c>
      <c r="H31" s="28">
        <v>0.51375844999999998</v>
      </c>
      <c r="I31" s="28">
        <v>0.84534083000000004</v>
      </c>
      <c r="J31" s="29">
        <f t="shared" si="1"/>
        <v>0.23295506524114862</v>
      </c>
      <c r="K31" s="29">
        <f t="shared" si="2"/>
        <v>0.27346291693320574</v>
      </c>
      <c r="L31" s="30">
        <f t="shared" si="3"/>
        <v>0.3401147471286613</v>
      </c>
      <c r="M31" s="4"/>
      <c r="N31" t="s">
        <v>259</v>
      </c>
      <c r="O31" s="5">
        <v>3.2028242233585518</v>
      </c>
      <c r="P31" s="71">
        <v>0.25367379682746605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49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1755.3916850000003</v>
      </c>
      <c r="E6" s="14">
        <v>2316.8269009999995</v>
      </c>
      <c r="F6" s="14">
        <v>1119.0094442563261</v>
      </c>
      <c r="G6" s="14">
        <v>920.21526801632604</v>
      </c>
      <c r="H6" s="14">
        <v>78.748059530000006</v>
      </c>
      <c r="I6" s="14">
        <v>120.04611670999999</v>
      </c>
      <c r="J6" s="15">
        <v>0.39718775175613619</v>
      </c>
      <c r="K6" s="15">
        <v>0.43117736897614101</v>
      </c>
      <c r="L6" s="16">
        <v>0.48299225279770969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1389.7698459999997</v>
      </c>
      <c r="E7" s="38">
        <f ca="1">SUM(E8:OFFSET(E6,MATCH("PROYECTOS",$A$8:$A$50,0),0))</f>
        <v>706.01917199999991</v>
      </c>
      <c r="F7" s="38">
        <f ca="1">SUM(F8:OFFSET(F6,MATCH("PROYECTOS",$A$8:$A$50,0),0))</f>
        <v>313.17254476636936</v>
      </c>
      <c r="G7" s="38">
        <f ca="1">SUM(G8:OFFSET(G6,MATCH("PROYECTOS",$A$8:$A$50,0),0))</f>
        <v>268.92656350636935</v>
      </c>
      <c r="H7" s="38">
        <f ca="1">SUM(H8:OFFSET(H6,MATCH("PROYECTOS",$A$8:$A$50,0),0))</f>
        <v>14.37226049</v>
      </c>
      <c r="I7" s="38">
        <f ca="1">SUM(I8:OFFSET(I6,MATCH("PROYECTOS",$A$8:$A$50,0),0))</f>
        <v>29.873720770000002</v>
      </c>
      <c r="J7" s="39">
        <f ca="1">IFERROR(G7/E7,0)</f>
        <v>0.38090546853643992</v>
      </c>
      <c r="K7" s="39">
        <f ca="1">IFERROR(SUM(G7,H7)/E7,0)</f>
        <v>0.40126222520819782</v>
      </c>
      <c r="L7" s="40">
        <f ca="1">IFERROR(SUM(G7,H7,I7)/E7,0)</f>
        <v>0.44357512824930673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1388.2849149999997</v>
      </c>
      <c r="E8" s="21">
        <v>704.35226599999987</v>
      </c>
      <c r="F8" s="21">
        <f t="shared" ref="F8:F11" si="0">SUM(G8,H8,I8)</f>
        <v>312.79018622889981</v>
      </c>
      <c r="G8" s="21">
        <v>268.77601061889982</v>
      </c>
      <c r="H8" s="21">
        <v>14.355526770000001</v>
      </c>
      <c r="I8" s="21">
        <v>29.658648840000001</v>
      </c>
      <c r="J8" s="22">
        <f t="shared" ref="J8:J12" si="1">IFERROR(G8/E8,0)</f>
        <v>0.38159316522863274</v>
      </c>
      <c r="K8" s="22">
        <f t="shared" ref="K8:K12" si="2">IFERROR(SUM(G8,H8)/E8,0)</f>
        <v>0.4019743401931497</v>
      </c>
      <c r="L8" s="23">
        <f t="shared" ref="L8:L12" si="3">IFERROR(SUM(G8,H8,I8)/E8,0)</f>
        <v>0.44408203299355875</v>
      </c>
      <c r="M8" s="4"/>
    </row>
    <row r="9" spans="1:13" ht="25.5" x14ac:dyDescent="0.25">
      <c r="A9" s="17"/>
      <c r="B9" s="19">
        <v>3000269</v>
      </c>
      <c r="C9" s="19" t="s">
        <v>1260</v>
      </c>
      <c r="D9" s="20">
        <v>0.5</v>
      </c>
      <c r="E9" s="21">
        <v>0.5</v>
      </c>
      <c r="F9" s="21">
        <f t="shared" si="0"/>
        <v>2.3905309881181717E-2</v>
      </c>
      <c r="G9" s="21">
        <v>7.1715898811817169E-3</v>
      </c>
      <c r="H9" s="21">
        <v>1.6733720000000001E-2</v>
      </c>
      <c r="I9" s="21">
        <v>0</v>
      </c>
      <c r="J9" s="22">
        <f t="shared" si="1"/>
        <v>1.4343179762363434E-2</v>
      </c>
      <c r="K9" s="22">
        <f t="shared" si="2"/>
        <v>4.7810619762363435E-2</v>
      </c>
      <c r="L9" s="23">
        <f t="shared" si="3"/>
        <v>4.7810619762363435E-2</v>
      </c>
      <c r="M9" s="4"/>
    </row>
    <row r="10" spans="1:13" ht="25.5" x14ac:dyDescent="0.25">
      <c r="A10" s="17"/>
      <c r="B10" s="19">
        <v>3000270</v>
      </c>
      <c r="C10" s="19" t="s">
        <v>1261</v>
      </c>
      <c r="D10" s="20">
        <v>0.78493100000000005</v>
      </c>
      <c r="E10" s="21">
        <v>0.96690600000000004</v>
      </c>
      <c r="F10" s="21">
        <f t="shared" si="0"/>
        <v>0.35845322758834841</v>
      </c>
      <c r="G10" s="21">
        <v>0.14338129758834839</v>
      </c>
      <c r="H10" s="21">
        <v>0</v>
      </c>
      <c r="I10" s="21">
        <v>0.21507192999999999</v>
      </c>
      <c r="J10" s="22">
        <f t="shared" si="1"/>
        <v>0.1482887660107067</v>
      </c>
      <c r="K10" s="22">
        <f t="shared" si="2"/>
        <v>0.1482887660107067</v>
      </c>
      <c r="L10" s="23">
        <f t="shared" si="3"/>
        <v>0.37072189808352457</v>
      </c>
      <c r="M10" s="4"/>
    </row>
    <row r="11" spans="1:13" ht="25.5" x14ac:dyDescent="0.25">
      <c r="A11" s="17"/>
      <c r="B11" s="19">
        <v>3000666</v>
      </c>
      <c r="C11" s="19" t="s">
        <v>1262</v>
      </c>
      <c r="D11" s="20">
        <v>0.2</v>
      </c>
      <c r="E11" s="21">
        <v>0.2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365.62183900000059</v>
      </c>
      <c r="E12" s="45">
        <f t="shared" ref="E12:I12" ca="1" si="4">OFFSET(E12,-MATCH("PROYECTOS",$A$8:$A$50,0)-1,0)-(OFFSET(E12,-MATCH("PROYECTOS",$A$8:$A$50,0),0))</f>
        <v>1610.8077289999997</v>
      </c>
      <c r="F12" s="45">
        <f t="shared" ca="1" si="4"/>
        <v>805.83689948995675</v>
      </c>
      <c r="G12" s="45">
        <f t="shared" ca="1" si="4"/>
        <v>651.28870450995669</v>
      </c>
      <c r="H12" s="45">
        <f t="shared" ca="1" si="4"/>
        <v>64.375799040000004</v>
      </c>
      <c r="I12" s="45">
        <f t="shared" ca="1" si="4"/>
        <v>90.172395939999987</v>
      </c>
      <c r="J12" s="46">
        <f t="shared" ca="1" si="1"/>
        <v>0.40432429816703269</v>
      </c>
      <c r="K12" s="46">
        <f t="shared" ca="1" si="2"/>
        <v>0.44428921631400786</v>
      </c>
      <c r="L12" s="47">
        <f t="shared" ca="1" si="3"/>
        <v>0.50026883096111396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1272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276</v>
      </c>
      <c r="D18" s="23">
        <v>0.44408203299355875</v>
      </c>
    </row>
    <row r="19" spans="1:4" ht="25.5" x14ac:dyDescent="0.25">
      <c r="A19" s="17"/>
      <c r="B19" s="19">
        <v>3000269</v>
      </c>
      <c r="C19" s="19" t="s">
        <v>1260</v>
      </c>
      <c r="D19" s="23">
        <v>4.7810619762363435E-2</v>
      </c>
    </row>
    <row r="20" spans="1:4" ht="25.5" x14ac:dyDescent="0.25">
      <c r="A20" s="17"/>
      <c r="B20" s="19">
        <v>3000270</v>
      </c>
      <c r="C20" s="19" t="s">
        <v>1261</v>
      </c>
      <c r="D20" s="23">
        <v>0.37072189808352457</v>
      </c>
    </row>
    <row r="21" spans="1:4" ht="26.25" thickBot="1" x14ac:dyDescent="0.3">
      <c r="A21" s="24"/>
      <c r="B21" s="26">
        <v>3000666</v>
      </c>
      <c r="C21" s="26" t="s">
        <v>1262</v>
      </c>
      <c r="D21" s="30">
        <v>0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2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50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400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265.01292899999993</v>
      </c>
      <c r="E6" s="14">
        <v>329.02510600000005</v>
      </c>
      <c r="F6" s="14">
        <v>255.63481031904638</v>
      </c>
      <c r="G6" s="14">
        <v>196.08990051904638</v>
      </c>
      <c r="H6" s="14">
        <v>27.340724610000002</v>
      </c>
      <c r="I6" s="14">
        <v>32.204185190000004</v>
      </c>
      <c r="J6" s="15">
        <v>0.59597245603211313</v>
      </c>
      <c r="K6" s="15">
        <v>0.6790686213745839</v>
      </c>
      <c r="L6" s="16">
        <v>0.77694621370031969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110.19604000000001</v>
      </c>
      <c r="E7" s="38">
        <f ca="1">SUM(E8:OFFSET(E6,MATCH("GOBIERNOS REGIONALES",$A$8:$A$50,0),0))</f>
        <v>105.782597</v>
      </c>
      <c r="F7" s="38">
        <f ca="1">SUM(F8:OFFSET(F6,MATCH("GOBIERNOS REGIONALES",$A$8:$A$50,0),0))</f>
        <v>80.226898155577345</v>
      </c>
      <c r="G7" s="38">
        <f ca="1">SUM(G8:OFFSET(G6,MATCH("GOBIERNOS REGIONALES",$A$8:$A$50,0),0))</f>
        <v>61.489350215577346</v>
      </c>
      <c r="H7" s="38">
        <f ca="1">SUM(H8:OFFSET(H6,MATCH("GOBIERNOS REGIONALES",$A$8:$A$50,0),0))</f>
        <v>6.4187323800000016</v>
      </c>
      <c r="I7" s="38">
        <f ca="1">SUM(I8:OFFSET(I6,MATCH("GOBIERNOS REGIONALES",$A$8:$A$50,0),0))</f>
        <v>12.318815560000004</v>
      </c>
      <c r="J7" s="39">
        <f ca="1">IFERROR(G7/E7,0)</f>
        <v>0.5812803992284038</v>
      </c>
      <c r="K7" s="39">
        <f ca="1">IFERROR(SUM(G7,H7)/E7,0)</f>
        <v>0.64195892823067446</v>
      </c>
      <c r="L7" s="40">
        <f ca="1">IFERROR(SUM(G7,H7,I7)/E7,0)</f>
        <v>0.75841301339555278</v>
      </c>
      <c r="M7" s="4"/>
    </row>
    <row r="8" spans="1:13" x14ac:dyDescent="0.25">
      <c r="A8" s="17"/>
      <c r="B8" s="18">
        <v>11</v>
      </c>
      <c r="C8" s="19" t="s">
        <v>111</v>
      </c>
      <c r="D8" s="20">
        <v>54.219966999999997</v>
      </c>
      <c r="E8" s="21">
        <v>41.708093999999988</v>
      </c>
      <c r="F8" s="21">
        <f t="shared" ref="F8:F38" si="0">SUM(G8,H8,I8)</f>
        <v>28.458592704089998</v>
      </c>
      <c r="G8" s="21">
        <v>17.345000984089996</v>
      </c>
      <c r="H8" s="21">
        <v>2.51313217</v>
      </c>
      <c r="I8" s="21">
        <v>8.6004595500000036</v>
      </c>
      <c r="J8" s="22">
        <f t="shared" ref="J8:J38" si="1">IFERROR(G8/E8,0)</f>
        <v>0.41586654580978938</v>
      </c>
      <c r="K8" s="22">
        <f t="shared" ref="K8:K38" si="2">IFERROR(SUM(G8,H8)/E8,0)</f>
        <v>0.47612180873309629</v>
      </c>
      <c r="L8" s="23">
        <f t="shared" ref="L8:L38" si="3">IFERROR(SUM(G8,H8,I8)/E8,0)</f>
        <v>0.68232781637276463</v>
      </c>
      <c r="M8" s="4"/>
    </row>
    <row r="9" spans="1:13" x14ac:dyDescent="0.25">
      <c r="A9" s="17"/>
      <c r="B9" s="18">
        <v>131</v>
      </c>
      <c r="C9" s="19" t="s">
        <v>143</v>
      </c>
      <c r="D9" s="20">
        <v>14.862013000000001</v>
      </c>
      <c r="E9" s="21">
        <v>17.99633</v>
      </c>
      <c r="F9" s="21">
        <f t="shared" si="0"/>
        <v>10.011020096543154</v>
      </c>
      <c r="G9" s="21">
        <v>7.9122507865431544</v>
      </c>
      <c r="H9" s="21">
        <v>0.95778794000000012</v>
      </c>
      <c r="I9" s="21">
        <v>1.14098137</v>
      </c>
      <c r="J9" s="22">
        <f t="shared" si="1"/>
        <v>0.43965912975274146</v>
      </c>
      <c r="K9" s="22">
        <f t="shared" si="2"/>
        <v>0.49288042209401323</v>
      </c>
      <c r="L9" s="23">
        <f t="shared" si="3"/>
        <v>0.55628120269761416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8.4664799999999989</v>
      </c>
      <c r="E10" s="21">
        <v>8.4664799999999989</v>
      </c>
      <c r="F10" s="21">
        <f t="shared" si="0"/>
        <v>8.4664800293976441</v>
      </c>
      <c r="G10" s="21">
        <v>8.4664800293976441</v>
      </c>
      <c r="H10" s="21">
        <v>0</v>
      </c>
      <c r="I10" s="21">
        <v>0</v>
      </c>
      <c r="J10" s="22">
        <f t="shared" si="1"/>
        <v>1.0000000034722394</v>
      </c>
      <c r="K10" s="22">
        <f t="shared" si="2"/>
        <v>1.0000000034722394</v>
      </c>
      <c r="L10" s="23">
        <f t="shared" si="3"/>
        <v>1.0000000034722394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32.647580000000005</v>
      </c>
      <c r="E11" s="21">
        <v>37.611693000000002</v>
      </c>
      <c r="F11" s="21">
        <f t="shared" si="0"/>
        <v>33.29080532554655</v>
      </c>
      <c r="G11" s="21">
        <v>27.765618415546552</v>
      </c>
      <c r="H11" s="21">
        <v>2.9478122700000013</v>
      </c>
      <c r="I11" s="21">
        <v>2.5773746399999999</v>
      </c>
      <c r="J11" s="22">
        <f t="shared" si="1"/>
        <v>0.73821772435360855</v>
      </c>
      <c r="K11" s="22">
        <f t="shared" si="2"/>
        <v>0.8165926135137429</v>
      </c>
      <c r="L11" s="23">
        <f t="shared" si="3"/>
        <v>0.88511850092859545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152.32697799999997</v>
      </c>
      <c r="E12" s="38">
        <f ca="1">SUM(E13:OFFSET(E11,(MATCH("GOBIERNOS LOCALES",$A$8:$A$50,0)-MATCH("GOBIERNOS REGIONALES",$A$8:$A$50,0)),0))</f>
        <v>221.18369799999999</v>
      </c>
      <c r="F12" s="38">
        <f ca="1">SUM(F13:OFFSET(F11,(MATCH("GOBIERNOS LOCALES",$A$8:$A$50,0)-MATCH("GOBIERNOS REGIONALES",$A$8:$A$50,0)),0))</f>
        <v>174.06614562162434</v>
      </c>
      <c r="G12" s="38">
        <f ca="1">SUM(G13:OFFSET(G11,(MATCH("GOBIERNOS LOCALES",$A$8:$A$50,0)-MATCH("GOBIERNOS REGIONALES",$A$8:$A$50,0)),0))</f>
        <v>133.56920882162427</v>
      </c>
      <c r="H12" s="38">
        <f ca="1">SUM(H13:OFFSET(H11,(MATCH("GOBIERNOS LOCALES",$A$8:$A$50,0)-MATCH("GOBIERNOS REGIONALES",$A$8:$A$50,0)),0))</f>
        <v>20.765552590000002</v>
      </c>
      <c r="I12" s="38">
        <f ca="1">SUM(I13:OFFSET(I11,(MATCH("GOBIERNOS LOCALES",$A$8:$A$50,0)-MATCH("GOBIERNOS REGIONALES",$A$8:$A$50,0)),0))</f>
        <v>19.731384209999998</v>
      </c>
      <c r="J12" s="39">
        <f t="shared" ca="1" si="1"/>
        <v>0.60388360457570556</v>
      </c>
      <c r="K12" s="39">
        <f t="shared" ca="1" si="2"/>
        <v>0.69776734364765114</v>
      </c>
      <c r="L12" s="40">
        <f t="shared" ca="1" si="3"/>
        <v>0.78697547421249947</v>
      </c>
      <c r="M12" s="4"/>
    </row>
    <row r="13" spans="1:13" x14ac:dyDescent="0.25">
      <c r="A13" s="17"/>
      <c r="B13" s="18">
        <v>440</v>
      </c>
      <c r="C13" s="19" t="s">
        <v>207</v>
      </c>
      <c r="D13" s="20">
        <v>2.8091920000000008</v>
      </c>
      <c r="E13" s="21">
        <v>3.1742159999999999</v>
      </c>
      <c r="F13" s="21">
        <f t="shared" si="0"/>
        <v>2.6976777215465888</v>
      </c>
      <c r="G13" s="21">
        <v>2.1465113815465884</v>
      </c>
      <c r="H13" s="21">
        <v>0.27134799000000004</v>
      </c>
      <c r="I13" s="21">
        <v>0.27981835000000005</v>
      </c>
      <c r="J13" s="22">
        <f t="shared" si="1"/>
        <v>0.67623355863198609</v>
      </c>
      <c r="K13" s="22">
        <f t="shared" si="2"/>
        <v>0.76171860123778234</v>
      </c>
      <c r="L13" s="23">
        <f t="shared" si="3"/>
        <v>0.84987213269247863</v>
      </c>
      <c r="M13" s="4"/>
    </row>
    <row r="14" spans="1:13" x14ac:dyDescent="0.25">
      <c r="A14" s="17"/>
      <c r="B14" s="18">
        <v>441</v>
      </c>
      <c r="C14" s="19" t="s">
        <v>208</v>
      </c>
      <c r="D14" s="20">
        <v>2.5826199999999999</v>
      </c>
      <c r="E14" s="21">
        <v>2.7600079999999996</v>
      </c>
      <c r="F14" s="21">
        <f t="shared" si="0"/>
        <v>2.3740870890342154</v>
      </c>
      <c r="G14" s="21">
        <v>2.0330578590342157</v>
      </c>
      <c r="H14" s="21">
        <v>0.18370782999999999</v>
      </c>
      <c r="I14" s="21">
        <v>0.15732139999999997</v>
      </c>
      <c r="J14" s="22">
        <f t="shared" si="1"/>
        <v>0.73661303120650956</v>
      </c>
      <c r="K14" s="22">
        <f t="shared" si="2"/>
        <v>0.80317364624820509</v>
      </c>
      <c r="L14" s="23">
        <f t="shared" si="3"/>
        <v>0.86017398827619906</v>
      </c>
      <c r="M14" s="4"/>
    </row>
    <row r="15" spans="1:13" x14ac:dyDescent="0.25">
      <c r="A15" s="17"/>
      <c r="B15" s="18">
        <v>442</v>
      </c>
      <c r="C15" s="19" t="s">
        <v>209</v>
      </c>
      <c r="D15" s="20">
        <v>2.4870520000000003</v>
      </c>
      <c r="E15" s="21">
        <v>2.8747190000000007</v>
      </c>
      <c r="F15" s="21">
        <f t="shared" si="0"/>
        <v>2.2899035653290967</v>
      </c>
      <c r="G15" s="21">
        <v>1.9003294453290964</v>
      </c>
      <c r="H15" s="21">
        <v>0.18949162000000003</v>
      </c>
      <c r="I15" s="21">
        <v>0.20008250000000005</v>
      </c>
      <c r="J15" s="22">
        <f t="shared" si="1"/>
        <v>0.66104876522856526</v>
      </c>
      <c r="K15" s="22">
        <f t="shared" si="2"/>
        <v>0.72696533655257989</v>
      </c>
      <c r="L15" s="23">
        <f t="shared" si="3"/>
        <v>0.79656605230949395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9.8105859999999971</v>
      </c>
      <c r="E16" s="21">
        <v>28.488585000000011</v>
      </c>
      <c r="F16" s="21">
        <f t="shared" si="0"/>
        <v>9.7482515464416721</v>
      </c>
      <c r="G16" s="21">
        <v>6.8714180064416723</v>
      </c>
      <c r="H16" s="21">
        <v>0.97581805000000021</v>
      </c>
      <c r="I16" s="21">
        <v>1.9010154899999998</v>
      </c>
      <c r="J16" s="22">
        <f t="shared" si="1"/>
        <v>0.241198992734868</v>
      </c>
      <c r="K16" s="22">
        <f t="shared" si="2"/>
        <v>0.27545194176691012</v>
      </c>
      <c r="L16" s="23">
        <f t="shared" si="3"/>
        <v>0.34218096639203627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5.3855010000000014</v>
      </c>
      <c r="E17" s="21">
        <v>7.1591359999999993</v>
      </c>
      <c r="F17" s="21">
        <f t="shared" si="0"/>
        <v>5.9518860144888164</v>
      </c>
      <c r="G17" s="21">
        <v>4.8985722244888166</v>
      </c>
      <c r="H17" s="21">
        <v>0.5405695399999999</v>
      </c>
      <c r="I17" s="21">
        <v>0.51274425000000001</v>
      </c>
      <c r="J17" s="22">
        <f t="shared" si="1"/>
        <v>0.6842406995046354</v>
      </c>
      <c r="K17" s="22">
        <f t="shared" si="2"/>
        <v>0.75974835014851194</v>
      </c>
      <c r="L17" s="23">
        <f t="shared" si="3"/>
        <v>0.83136931809771697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9.2747419999999998</v>
      </c>
      <c r="E18" s="21">
        <v>11.926743</v>
      </c>
      <c r="F18" s="21">
        <f t="shared" si="0"/>
        <v>10.030983690898831</v>
      </c>
      <c r="G18" s="21">
        <v>8.1082733908988303</v>
      </c>
      <c r="H18" s="21">
        <v>0.9381042700000003</v>
      </c>
      <c r="I18" s="21">
        <v>0.98460603000000024</v>
      </c>
      <c r="J18" s="22">
        <f t="shared" si="1"/>
        <v>0.67983970065413757</v>
      </c>
      <c r="K18" s="22">
        <f t="shared" si="2"/>
        <v>0.75849522882306009</v>
      </c>
      <c r="L18" s="23">
        <f t="shared" si="3"/>
        <v>0.84104970576617866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6.7227439999999969</v>
      </c>
      <c r="E19" s="21">
        <v>7.5655300000000034</v>
      </c>
      <c r="F19" s="21">
        <f t="shared" si="0"/>
        <v>6.7904654441552665</v>
      </c>
      <c r="G19" s="21">
        <v>4.9900984841552667</v>
      </c>
      <c r="H19" s="21">
        <v>1.45308836</v>
      </c>
      <c r="I19" s="21">
        <v>0.34727859999999999</v>
      </c>
      <c r="J19" s="22">
        <f t="shared" si="1"/>
        <v>0.65958346396819056</v>
      </c>
      <c r="K19" s="22">
        <f t="shared" si="2"/>
        <v>0.85165042556903003</v>
      </c>
      <c r="L19" s="23">
        <f t="shared" si="3"/>
        <v>0.89755317131189272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0.82782299999999998</v>
      </c>
      <c r="E20" s="21">
        <v>1.0544750000000003</v>
      </c>
      <c r="F20" s="21">
        <f t="shared" si="0"/>
        <v>0.8375505713041963</v>
      </c>
      <c r="G20" s="21">
        <v>0.58675378130419631</v>
      </c>
      <c r="H20" s="21">
        <v>0.16981929000000001</v>
      </c>
      <c r="I20" s="21">
        <v>8.0977500000000008E-2</v>
      </c>
      <c r="J20" s="22">
        <f t="shared" si="1"/>
        <v>0.55644162384522744</v>
      </c>
      <c r="K20" s="22">
        <f t="shared" si="2"/>
        <v>0.71748791702429748</v>
      </c>
      <c r="L20" s="23">
        <f t="shared" si="3"/>
        <v>0.79428205628791204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4.5417959999999997</v>
      </c>
      <c r="E21" s="21">
        <v>6.3219219999999998</v>
      </c>
      <c r="F21" s="21">
        <f t="shared" si="0"/>
        <v>4.6575271269997156</v>
      </c>
      <c r="G21" s="21">
        <v>3.6742822369997157</v>
      </c>
      <c r="H21" s="21">
        <v>0.44591245000000002</v>
      </c>
      <c r="I21" s="21">
        <v>0.53733243999999991</v>
      </c>
      <c r="J21" s="22">
        <f t="shared" si="1"/>
        <v>0.58119702157029396</v>
      </c>
      <c r="K21" s="22">
        <f t="shared" si="2"/>
        <v>0.65173133850745324</v>
      </c>
      <c r="L21" s="23">
        <f t="shared" si="3"/>
        <v>0.73672644600798864</v>
      </c>
      <c r="M21" s="4"/>
    </row>
    <row r="22" spans="1:13" x14ac:dyDescent="0.25">
      <c r="A22" s="17"/>
      <c r="B22" s="18">
        <v>449</v>
      </c>
      <c r="C22" s="19" t="s">
        <v>216</v>
      </c>
      <c r="D22" s="20">
        <v>3.0018349999999998</v>
      </c>
      <c r="E22" s="21">
        <v>3.1805839999999992</v>
      </c>
      <c r="F22" s="21">
        <f t="shared" si="0"/>
        <v>2.8325683495755221</v>
      </c>
      <c r="G22" s="21">
        <v>2.3048863095755223</v>
      </c>
      <c r="H22" s="21">
        <v>0.25019775999999994</v>
      </c>
      <c r="I22" s="21">
        <v>0.27748428000000003</v>
      </c>
      <c r="J22" s="22">
        <f t="shared" si="1"/>
        <v>0.72467393081758658</v>
      </c>
      <c r="K22" s="22">
        <f t="shared" si="2"/>
        <v>0.8033380252103145</v>
      </c>
      <c r="L22" s="23">
        <f t="shared" si="3"/>
        <v>0.89058121073850671</v>
      </c>
      <c r="M22" s="4"/>
    </row>
    <row r="23" spans="1:13" x14ac:dyDescent="0.25">
      <c r="A23" s="17"/>
      <c r="B23" s="18">
        <v>450</v>
      </c>
      <c r="C23" s="19" t="s">
        <v>217</v>
      </c>
      <c r="D23" s="20">
        <v>6.1539079999999986</v>
      </c>
      <c r="E23" s="21">
        <v>8.0640570000000018</v>
      </c>
      <c r="F23" s="21">
        <f t="shared" si="0"/>
        <v>6.8318104332931684</v>
      </c>
      <c r="G23" s="21">
        <v>4.4555577232931682</v>
      </c>
      <c r="H23" s="21">
        <v>0.78597990999999989</v>
      </c>
      <c r="I23" s="21">
        <v>1.5902727999999999</v>
      </c>
      <c r="J23" s="22">
        <f t="shared" si="1"/>
        <v>0.55252061379193718</v>
      </c>
      <c r="K23" s="22">
        <f t="shared" si="2"/>
        <v>0.64998767162647375</v>
      </c>
      <c r="L23" s="23">
        <f t="shared" si="3"/>
        <v>0.84719272610463525</v>
      </c>
      <c r="M23" s="4"/>
    </row>
    <row r="24" spans="1:13" x14ac:dyDescent="0.25">
      <c r="A24" s="17"/>
      <c r="B24" s="18">
        <v>451</v>
      </c>
      <c r="C24" s="19" t="s">
        <v>218</v>
      </c>
      <c r="D24" s="20">
        <v>5.9695069999999975</v>
      </c>
      <c r="E24" s="21">
        <v>8.3668109999999967</v>
      </c>
      <c r="F24" s="21">
        <f t="shared" si="0"/>
        <v>6.7831381525681147</v>
      </c>
      <c r="G24" s="21">
        <v>5.9690861225681147</v>
      </c>
      <c r="H24" s="21">
        <v>0.6445841000000001</v>
      </c>
      <c r="I24" s="21">
        <v>0.16946793000000002</v>
      </c>
      <c r="J24" s="22">
        <f t="shared" si="1"/>
        <v>0.71342428107532452</v>
      </c>
      <c r="K24" s="22">
        <f t="shared" si="2"/>
        <v>0.79046487635111129</v>
      </c>
      <c r="L24" s="23">
        <f t="shared" si="3"/>
        <v>0.81071965801165069</v>
      </c>
      <c r="M24" s="4"/>
    </row>
    <row r="25" spans="1:13" x14ac:dyDescent="0.25">
      <c r="A25" s="17"/>
      <c r="B25" s="18">
        <v>452</v>
      </c>
      <c r="C25" s="19" t="s">
        <v>219</v>
      </c>
      <c r="D25" s="20">
        <v>7.6463480000000006</v>
      </c>
      <c r="E25" s="21">
        <v>9.1834560000000014</v>
      </c>
      <c r="F25" s="21">
        <f t="shared" si="0"/>
        <v>7.7774266010875444</v>
      </c>
      <c r="G25" s="21">
        <v>5.288350691087544</v>
      </c>
      <c r="H25" s="21">
        <v>1.4689343200000002</v>
      </c>
      <c r="I25" s="21">
        <v>1.0201415900000002</v>
      </c>
      <c r="J25" s="22">
        <f t="shared" si="1"/>
        <v>0.57585626708371485</v>
      </c>
      <c r="K25" s="22">
        <f t="shared" si="2"/>
        <v>0.73581068075978628</v>
      </c>
      <c r="L25" s="23">
        <f t="shared" si="3"/>
        <v>0.84689539549027548</v>
      </c>
      <c r="M25" s="4"/>
    </row>
    <row r="26" spans="1:13" x14ac:dyDescent="0.25">
      <c r="A26" s="17"/>
      <c r="B26" s="18">
        <v>453</v>
      </c>
      <c r="C26" s="19" t="s">
        <v>220</v>
      </c>
      <c r="D26" s="20">
        <v>20.395672999999999</v>
      </c>
      <c r="E26" s="21">
        <v>32.254769000000003</v>
      </c>
      <c r="F26" s="21">
        <f t="shared" si="0"/>
        <v>27.759480208481296</v>
      </c>
      <c r="G26" s="21">
        <v>20.968945808481294</v>
      </c>
      <c r="H26" s="21">
        <v>3.2689175000000001</v>
      </c>
      <c r="I26" s="21">
        <v>3.5216169000000002</v>
      </c>
      <c r="J26" s="22">
        <f t="shared" si="1"/>
        <v>0.65010373531062315</v>
      </c>
      <c r="K26" s="22">
        <f t="shared" si="2"/>
        <v>0.75145053150066865</v>
      </c>
      <c r="L26" s="23">
        <f t="shared" si="3"/>
        <v>0.86063180946920725</v>
      </c>
      <c r="M26" s="4"/>
    </row>
    <row r="27" spans="1:13" x14ac:dyDescent="0.25">
      <c r="A27" s="17"/>
      <c r="B27" s="18">
        <v>454</v>
      </c>
      <c r="C27" s="19" t="s">
        <v>221</v>
      </c>
      <c r="D27" s="20">
        <v>5.6838269999999991</v>
      </c>
      <c r="E27" s="21">
        <v>7.3507210000000009</v>
      </c>
      <c r="F27" s="21">
        <f t="shared" si="0"/>
        <v>5.7874067372033213</v>
      </c>
      <c r="G27" s="21">
        <v>5.1764597072033212</v>
      </c>
      <c r="H27" s="21">
        <v>8.1756300000000004E-2</v>
      </c>
      <c r="I27" s="21">
        <v>0.52919072999999994</v>
      </c>
      <c r="J27" s="22">
        <f t="shared" si="1"/>
        <v>0.7042111525118856</v>
      </c>
      <c r="K27" s="22">
        <f t="shared" si="2"/>
        <v>0.71533336759799759</v>
      </c>
      <c r="L27" s="23">
        <f t="shared" si="3"/>
        <v>0.78732504433283768</v>
      </c>
      <c r="M27" s="4"/>
    </row>
    <row r="28" spans="1:13" x14ac:dyDescent="0.25">
      <c r="A28" s="17"/>
      <c r="B28" s="18">
        <v>455</v>
      </c>
      <c r="C28" s="19" t="s">
        <v>222</v>
      </c>
      <c r="D28" s="20">
        <v>0.57919200000000004</v>
      </c>
      <c r="E28" s="21">
        <v>0.52284300000000006</v>
      </c>
      <c r="F28" s="21">
        <f t="shared" si="0"/>
        <v>0.41796546953123453</v>
      </c>
      <c r="G28" s="21">
        <v>0.30029064953123452</v>
      </c>
      <c r="H28" s="21">
        <v>5.3990700000000003E-2</v>
      </c>
      <c r="I28" s="21">
        <v>6.3684120000000011E-2</v>
      </c>
      <c r="J28" s="22">
        <f t="shared" si="1"/>
        <v>0.57434191436288617</v>
      </c>
      <c r="K28" s="22">
        <f t="shared" si="2"/>
        <v>0.67760560920053337</v>
      </c>
      <c r="L28" s="23">
        <f t="shared" si="3"/>
        <v>0.79940913339422059</v>
      </c>
      <c r="M28" s="4"/>
    </row>
    <row r="29" spans="1:13" x14ac:dyDescent="0.25">
      <c r="A29" s="17"/>
      <c r="B29" s="18">
        <v>456</v>
      </c>
      <c r="C29" s="19" t="s">
        <v>223</v>
      </c>
      <c r="D29" s="20">
        <v>1.2728199999999996</v>
      </c>
      <c r="E29" s="21">
        <v>1.482472</v>
      </c>
      <c r="F29" s="21">
        <f t="shared" si="0"/>
        <v>1.0253587584201764</v>
      </c>
      <c r="G29" s="21">
        <v>0.79022127842017653</v>
      </c>
      <c r="H29" s="21">
        <v>0.11120365</v>
      </c>
      <c r="I29" s="21">
        <v>0.12393382999999999</v>
      </c>
      <c r="J29" s="22">
        <f t="shared" si="1"/>
        <v>0.53304297040360726</v>
      </c>
      <c r="K29" s="22">
        <f t="shared" si="2"/>
        <v>0.60805528092279415</v>
      </c>
      <c r="L29" s="23">
        <f t="shared" si="3"/>
        <v>0.69165472158676622</v>
      </c>
      <c r="M29" s="4"/>
    </row>
    <row r="30" spans="1:13" x14ac:dyDescent="0.25">
      <c r="A30" s="17"/>
      <c r="B30" s="18">
        <v>457</v>
      </c>
      <c r="C30" s="19" t="s">
        <v>224</v>
      </c>
      <c r="D30" s="20">
        <v>18.547031999999994</v>
      </c>
      <c r="E30" s="21">
        <v>28.892035000000003</v>
      </c>
      <c r="F30" s="21">
        <f t="shared" si="0"/>
        <v>25.784037131348079</v>
      </c>
      <c r="G30" s="21">
        <v>19.987895001348079</v>
      </c>
      <c r="H30" s="21">
        <v>3.0297700300000012</v>
      </c>
      <c r="I30" s="21">
        <v>2.7663720999999999</v>
      </c>
      <c r="J30" s="22">
        <f t="shared" si="1"/>
        <v>0.69181333199091299</v>
      </c>
      <c r="K30" s="22">
        <f t="shared" si="2"/>
        <v>0.7966785666481464</v>
      </c>
      <c r="L30" s="23">
        <f t="shared" si="3"/>
        <v>0.89242717348736689</v>
      </c>
      <c r="M30" s="4"/>
    </row>
    <row r="31" spans="1:13" x14ac:dyDescent="0.25">
      <c r="A31" s="17"/>
      <c r="B31" s="18">
        <v>458</v>
      </c>
      <c r="C31" s="19" t="s">
        <v>225</v>
      </c>
      <c r="D31" s="20">
        <v>5.4074259999999992</v>
      </c>
      <c r="E31" s="21">
        <v>7.1776980000000004</v>
      </c>
      <c r="F31" s="21">
        <f t="shared" si="0"/>
        <v>5.9370223326246929</v>
      </c>
      <c r="G31" s="21">
        <v>4.6650613926246933</v>
      </c>
      <c r="H31" s="21">
        <v>0.68593829999999989</v>
      </c>
      <c r="I31" s="21">
        <v>0.58602263999999993</v>
      </c>
      <c r="J31" s="22">
        <f t="shared" si="1"/>
        <v>0.64993837754454042</v>
      </c>
      <c r="K31" s="22">
        <f t="shared" si="2"/>
        <v>0.74550359915180231</v>
      </c>
      <c r="L31" s="23">
        <f t="shared" si="3"/>
        <v>0.82714852765116231</v>
      </c>
      <c r="M31" s="4"/>
    </row>
    <row r="32" spans="1:13" x14ac:dyDescent="0.25">
      <c r="A32" s="17"/>
      <c r="B32" s="18">
        <v>459</v>
      </c>
      <c r="C32" s="19" t="s">
        <v>226</v>
      </c>
      <c r="D32" s="20">
        <v>10.067076999999999</v>
      </c>
      <c r="E32" s="21">
        <v>11.842910999999999</v>
      </c>
      <c r="F32" s="21">
        <f t="shared" si="0"/>
        <v>9.6431876074447977</v>
      </c>
      <c r="G32" s="21">
        <v>7.4457811574447987</v>
      </c>
      <c r="H32" s="21">
        <v>0.89499808999999986</v>
      </c>
      <c r="I32" s="21">
        <v>1.3024083600000003</v>
      </c>
      <c r="J32" s="22">
        <f t="shared" si="1"/>
        <v>0.6287120757257062</v>
      </c>
      <c r="K32" s="22">
        <f t="shared" si="2"/>
        <v>0.70428455026342751</v>
      </c>
      <c r="L32" s="23">
        <f t="shared" si="3"/>
        <v>0.81425821805507093</v>
      </c>
      <c r="M32" s="4"/>
    </row>
    <row r="33" spans="1:13" x14ac:dyDescent="0.25">
      <c r="A33" s="17"/>
      <c r="B33" s="18">
        <v>460</v>
      </c>
      <c r="C33" s="19" t="s">
        <v>227</v>
      </c>
      <c r="D33" s="20">
        <v>0.92809199999999992</v>
      </c>
      <c r="E33" s="21">
        <v>1.3744999999999998</v>
      </c>
      <c r="F33" s="21">
        <f t="shared" si="0"/>
        <v>0.88575203117796164</v>
      </c>
      <c r="G33" s="21">
        <v>0.68178076117796171</v>
      </c>
      <c r="H33" s="21">
        <v>8.8784619999999995E-2</v>
      </c>
      <c r="I33" s="21">
        <v>0.11518665</v>
      </c>
      <c r="J33" s="22">
        <f t="shared" si="1"/>
        <v>0.49602092482936472</v>
      </c>
      <c r="K33" s="22">
        <f t="shared" si="2"/>
        <v>0.56061504632809156</v>
      </c>
      <c r="L33" s="23">
        <f t="shared" si="3"/>
        <v>0.64441762908545785</v>
      </c>
      <c r="M33" s="4"/>
    </row>
    <row r="34" spans="1:13" x14ac:dyDescent="0.25">
      <c r="A34" s="17"/>
      <c r="B34" s="18">
        <v>461</v>
      </c>
      <c r="C34" s="19" t="s">
        <v>228</v>
      </c>
      <c r="D34" s="20">
        <v>7.2290000000000001</v>
      </c>
      <c r="E34" s="21">
        <v>13.277872999999998</v>
      </c>
      <c r="F34" s="21">
        <f t="shared" si="0"/>
        <v>12.447763794729461</v>
      </c>
      <c r="G34" s="21">
        <v>9.1236054047294601</v>
      </c>
      <c r="H34" s="21">
        <v>2.3714596800000001</v>
      </c>
      <c r="I34" s="21">
        <v>0.95269870999999995</v>
      </c>
      <c r="J34" s="22">
        <f t="shared" si="1"/>
        <v>0.68712853366871796</v>
      </c>
      <c r="K34" s="22">
        <f t="shared" si="2"/>
        <v>0.86573091072112707</v>
      </c>
      <c r="L34" s="23">
        <f t="shared" si="3"/>
        <v>0.93748176343676903</v>
      </c>
      <c r="M34" s="4"/>
    </row>
    <row r="35" spans="1:13" x14ac:dyDescent="0.25">
      <c r="A35" s="17"/>
      <c r="B35" s="18">
        <v>462</v>
      </c>
      <c r="C35" s="19" t="s">
        <v>229</v>
      </c>
      <c r="D35" s="20">
        <v>5.7248349999999979</v>
      </c>
      <c r="E35" s="21">
        <v>5.8560919999999994</v>
      </c>
      <c r="F35" s="21">
        <f t="shared" si="0"/>
        <v>5.1833839860388196</v>
      </c>
      <c r="G35" s="21">
        <v>4.3233942860388197</v>
      </c>
      <c r="H35" s="21">
        <v>0.48649235000000002</v>
      </c>
      <c r="I35" s="21">
        <v>0.37349734999999995</v>
      </c>
      <c r="J35" s="22">
        <f t="shared" si="1"/>
        <v>0.73827294483058326</v>
      </c>
      <c r="K35" s="22">
        <f t="shared" si="2"/>
        <v>0.82134751913713444</v>
      </c>
      <c r="L35" s="23">
        <f t="shared" si="3"/>
        <v>0.88512680231779484</v>
      </c>
      <c r="M35" s="4"/>
    </row>
    <row r="36" spans="1:13" x14ac:dyDescent="0.25">
      <c r="A36" s="17"/>
      <c r="B36" s="18">
        <v>463</v>
      </c>
      <c r="C36" s="19" t="s">
        <v>230</v>
      </c>
      <c r="D36" s="20">
        <v>4.881708999999999</v>
      </c>
      <c r="E36" s="21">
        <v>5.3303480000000016</v>
      </c>
      <c r="F36" s="21">
        <f t="shared" si="0"/>
        <v>4.8272409302251171</v>
      </c>
      <c r="G36" s="21">
        <v>3.748123640225117</v>
      </c>
      <c r="H36" s="21">
        <v>0.42263288000000021</v>
      </c>
      <c r="I36" s="21">
        <v>0.65648440999999991</v>
      </c>
      <c r="J36" s="22">
        <f t="shared" si="1"/>
        <v>0.70316678014739675</v>
      </c>
      <c r="K36" s="22">
        <f t="shared" si="2"/>
        <v>0.78245482663141619</v>
      </c>
      <c r="L36" s="23">
        <f t="shared" si="3"/>
        <v>0.90561459218518481</v>
      </c>
      <c r="M36" s="4"/>
    </row>
    <row r="37" spans="1:13" x14ac:dyDescent="0.25">
      <c r="A37" s="17"/>
      <c r="B37" s="18">
        <v>464</v>
      </c>
      <c r="C37" s="19" t="s">
        <v>231</v>
      </c>
      <c r="D37" s="20">
        <v>4.3966410000000007</v>
      </c>
      <c r="E37" s="21">
        <v>5.7011940000000001</v>
      </c>
      <c r="F37" s="21">
        <f t="shared" si="0"/>
        <v>4.7642703276765861</v>
      </c>
      <c r="G37" s="21">
        <v>3.1304720776765862</v>
      </c>
      <c r="H37" s="21">
        <v>0.95205299999999993</v>
      </c>
      <c r="I37" s="21">
        <v>0.68174525000000008</v>
      </c>
      <c r="J37" s="22">
        <f t="shared" si="1"/>
        <v>0.54909060763001327</v>
      </c>
      <c r="K37" s="22">
        <f t="shared" si="2"/>
        <v>0.71608246933477204</v>
      </c>
      <c r="L37" s="23">
        <f t="shared" si="3"/>
        <v>0.83566185042582064</v>
      </c>
      <c r="M37" s="4"/>
    </row>
    <row r="38" spans="1:13" ht="15.75" thickBot="1" x14ac:dyDescent="0.3">
      <c r="A38" s="41" t="s">
        <v>233</v>
      </c>
      <c r="B38" s="58"/>
      <c r="C38" s="43"/>
      <c r="D38" s="44">
        <v>2.4899110000000002</v>
      </c>
      <c r="E38" s="45">
        <v>2.0588109999999995</v>
      </c>
      <c r="F38" s="45">
        <f t="shared" si="0"/>
        <v>1.3417665418447198</v>
      </c>
      <c r="G38" s="45">
        <v>1.03134148184472</v>
      </c>
      <c r="H38" s="45">
        <v>0.15643963999999999</v>
      </c>
      <c r="I38" s="45">
        <v>0.15398542000000001</v>
      </c>
      <c r="J38" s="46">
        <f t="shared" si="1"/>
        <v>0.50094033976150321</v>
      </c>
      <c r="K38" s="46">
        <f t="shared" si="2"/>
        <v>0.57692577018712266</v>
      </c>
      <c r="L38" s="47">
        <f t="shared" si="3"/>
        <v>0.65171914364393824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8" max="8" width="12.140625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82</v>
      </c>
      <c r="B1" s="49" t="s">
        <v>49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1259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1755.3916850000003</v>
      </c>
      <c r="I6" s="14">
        <v>2316.8269009999995</v>
      </c>
      <c r="J6" s="14">
        <v>1119.0094442563261</v>
      </c>
      <c r="K6" s="14">
        <v>920.21526801632604</v>
      </c>
      <c r="L6" s="14">
        <v>78.748059530000006</v>
      </c>
      <c r="M6" s="14">
        <v>120.04611670999999</v>
      </c>
      <c r="N6" s="15">
        <v>0.39718775175613619</v>
      </c>
      <c r="O6" s="15">
        <v>0.43117736897614101</v>
      </c>
      <c r="P6" s="16">
        <v>0.48299225279770969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1389.7698459999995</v>
      </c>
      <c r="I7" s="13">
        <f ca="1">SUM(I8:OFFSET(I6,MATCH("PROYECTOS",$A$8:$A$18,0),0))</f>
        <v>706.01917200000025</v>
      </c>
      <c r="J7" s="13">
        <f ca="1">SUM(J8:OFFSET(J6,MATCH("PROYECTOS",$A$8:$A$18,0),0))</f>
        <v>313.17254476636936</v>
      </c>
      <c r="K7" s="13">
        <f ca="1">SUM(K8:OFFSET(K6,MATCH("PROYECTOS",$A$8:$A$18,0),0))</f>
        <v>268.92656350636935</v>
      </c>
      <c r="L7" s="13">
        <f ca="1">SUM(L8:OFFSET(L6,MATCH("PROYECTOS",$A$8:$A$18,0),0))</f>
        <v>14.372260489999997</v>
      </c>
      <c r="M7" s="13">
        <f ca="1">SUM(M8:OFFSET(M6,MATCH("PROYECTOS",$A$8:$A$18,0),0))</f>
        <v>29.873720770000002</v>
      </c>
      <c r="N7" s="39">
        <f ca="1">IFERROR(K7/I7,0)</f>
        <v>0.38090546853643975</v>
      </c>
      <c r="O7" s="39">
        <f ca="1">IFERROR(SUM(K7,L7)/I7,0)</f>
        <v>0.40126222520819765</v>
      </c>
      <c r="P7" s="40">
        <f ca="1">IFERROR(SUM(K7,L7,M7)/I7,0)</f>
        <v>0.44357512824930651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26.929897</v>
      </c>
      <c r="I8" s="21">
        <v>40.403372000000005</v>
      </c>
      <c r="J8" s="21">
        <f t="shared" ref="J8:J17" si="0">SUM(K8,L8,M8)</f>
        <v>30.094565112763494</v>
      </c>
      <c r="K8" s="21">
        <v>23.363871262763496</v>
      </c>
      <c r="L8" s="21">
        <v>3.1613540399999995</v>
      </c>
      <c r="M8" s="21">
        <v>3.5693398099999998</v>
      </c>
      <c r="N8" s="22">
        <f t="shared" ref="N8:N18" si="1">IFERROR(K8/I8,0)</f>
        <v>0.57826537999757777</v>
      </c>
      <c r="O8" s="22">
        <f t="shared" ref="O8:O18" si="2">IFERROR(SUM(K8,L8)/I8,0)</f>
        <v>0.65651018689141816</v>
      </c>
      <c r="P8" s="23">
        <f t="shared" ref="P8:P18" si="3">IFERROR(SUM(K8,L8,M8)/I8,0)</f>
        <v>0.74485280864090975</v>
      </c>
      <c r="Q8" s="70">
        <v>558</v>
      </c>
      <c r="R8" s="21">
        <v>2</v>
      </c>
      <c r="S8" s="23">
        <f>IFERROR(R8/Q8,0)</f>
        <v>3.5842293906810036E-3</v>
      </c>
    </row>
    <row r="9" spans="1:19" ht="25.5" x14ac:dyDescent="0.25">
      <c r="A9" s="17"/>
      <c r="B9" s="19">
        <v>5001777</v>
      </c>
      <c r="C9" s="19" t="s">
        <v>1263</v>
      </c>
      <c r="D9" s="68">
        <v>3000001</v>
      </c>
      <c r="E9" s="19" t="s">
        <v>276</v>
      </c>
      <c r="F9" s="69">
        <v>177</v>
      </c>
      <c r="G9" s="19" t="s">
        <v>883</v>
      </c>
      <c r="H9" s="20">
        <v>1361.2550179999998</v>
      </c>
      <c r="I9" s="21">
        <v>663.8488940000002</v>
      </c>
      <c r="J9" s="21">
        <f t="shared" si="0"/>
        <v>282.69562111613629</v>
      </c>
      <c r="K9" s="21">
        <v>245.41213935613632</v>
      </c>
      <c r="L9" s="21">
        <v>11.194172729999998</v>
      </c>
      <c r="M9" s="21">
        <v>26.089309030000003</v>
      </c>
      <c r="N9" s="22">
        <f t="shared" si="1"/>
        <v>0.36968072339085084</v>
      </c>
      <c r="O9" s="22">
        <f t="shared" si="2"/>
        <v>0.38654325465538281</v>
      </c>
      <c r="P9" s="23">
        <f t="shared" si="3"/>
        <v>0.42584332620148374</v>
      </c>
      <c r="Q9" s="70">
        <v>9</v>
      </c>
      <c r="R9" s="21">
        <v>6</v>
      </c>
      <c r="S9" s="23">
        <f t="shared" ref="S9:S17" si="4">IFERROR(R9/Q9,0)</f>
        <v>0.66666666666666663</v>
      </c>
    </row>
    <row r="10" spans="1:19" ht="25.5" x14ac:dyDescent="0.25">
      <c r="A10" s="17"/>
      <c r="B10" s="19">
        <v>5002737</v>
      </c>
      <c r="C10" s="19" t="s">
        <v>1264</v>
      </c>
      <c r="D10" s="68">
        <v>3000269</v>
      </c>
      <c r="E10" s="19" t="s">
        <v>1260</v>
      </c>
      <c r="F10" s="69">
        <v>46</v>
      </c>
      <c r="G10" s="19" t="s">
        <v>738</v>
      </c>
      <c r="H10" s="20">
        <v>0.4</v>
      </c>
      <c r="I10" s="21">
        <v>0.4</v>
      </c>
      <c r="J10" s="21">
        <f t="shared" si="0"/>
        <v>2.3905309881181717E-2</v>
      </c>
      <c r="K10" s="21">
        <v>7.1715898811817169E-3</v>
      </c>
      <c r="L10" s="21">
        <v>1.6733720000000001E-2</v>
      </c>
      <c r="M10" s="21">
        <v>0</v>
      </c>
      <c r="N10" s="22">
        <f t="shared" si="1"/>
        <v>1.7928974702954292E-2</v>
      </c>
      <c r="O10" s="22">
        <f t="shared" si="2"/>
        <v>5.976327470295429E-2</v>
      </c>
      <c r="P10" s="23">
        <f t="shared" si="3"/>
        <v>5.976327470295429E-2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5002740</v>
      </c>
      <c r="C11" s="19" t="s">
        <v>1265</v>
      </c>
      <c r="D11" s="68">
        <v>3000270</v>
      </c>
      <c r="E11" s="19" t="s">
        <v>1261</v>
      </c>
      <c r="F11" s="69">
        <v>120</v>
      </c>
      <c r="G11" s="19" t="s">
        <v>691</v>
      </c>
      <c r="H11" s="20">
        <v>0.25</v>
      </c>
      <c r="I11" s="21">
        <v>0.25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5002741</v>
      </c>
      <c r="C12" s="19" t="s">
        <v>1266</v>
      </c>
      <c r="D12" s="68">
        <v>3000270</v>
      </c>
      <c r="E12" s="19" t="s">
        <v>1261</v>
      </c>
      <c r="F12" s="69">
        <v>120</v>
      </c>
      <c r="G12" s="19" t="s">
        <v>691</v>
      </c>
      <c r="H12" s="20">
        <v>0.51825100000000002</v>
      </c>
      <c r="I12" s="21">
        <v>0.71690600000000004</v>
      </c>
      <c r="J12" s="21">
        <f t="shared" si="0"/>
        <v>0.35845322758834841</v>
      </c>
      <c r="K12" s="21">
        <v>0.14338129758834839</v>
      </c>
      <c r="L12" s="21">
        <v>0</v>
      </c>
      <c r="M12" s="21">
        <v>0.21507192999999999</v>
      </c>
      <c r="N12" s="22">
        <f t="shared" si="1"/>
        <v>0.20000013612432924</v>
      </c>
      <c r="O12" s="22">
        <f t="shared" si="2"/>
        <v>0.20000013612432924</v>
      </c>
      <c r="P12" s="23">
        <f t="shared" si="3"/>
        <v>0.50000031745912066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5002741</v>
      </c>
      <c r="C13" s="19" t="s">
        <v>1266</v>
      </c>
      <c r="D13" s="68">
        <v>3000270</v>
      </c>
      <c r="E13" s="19" t="s">
        <v>1261</v>
      </c>
      <c r="F13" s="69">
        <v>227</v>
      </c>
      <c r="G13" s="19" t="s">
        <v>776</v>
      </c>
      <c r="H13" s="20">
        <v>1.668E-2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5004465</v>
      </c>
      <c r="C14" s="19" t="s">
        <v>1267</v>
      </c>
      <c r="D14" s="68">
        <v>3000001</v>
      </c>
      <c r="E14" s="19" t="s">
        <v>276</v>
      </c>
      <c r="F14" s="69">
        <v>60</v>
      </c>
      <c r="G14" s="19" t="s">
        <v>310</v>
      </c>
      <c r="H14" s="20">
        <v>0.1</v>
      </c>
      <c r="I14" s="21">
        <v>0.1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5005060</v>
      </c>
      <c r="C15" s="19" t="s">
        <v>1268</v>
      </c>
      <c r="D15" s="68">
        <v>3000269</v>
      </c>
      <c r="E15" s="19" t="s">
        <v>1260</v>
      </c>
      <c r="F15" s="69">
        <v>60</v>
      </c>
      <c r="G15" s="19" t="s">
        <v>310</v>
      </c>
      <c r="H15" s="20">
        <v>0.1</v>
      </c>
      <c r="I15" s="21">
        <v>0.1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5005061</v>
      </c>
      <c r="C16" s="19" t="s">
        <v>1269</v>
      </c>
      <c r="D16" s="68">
        <v>3000666</v>
      </c>
      <c r="E16" s="19" t="s">
        <v>1262</v>
      </c>
      <c r="F16" s="69">
        <v>120</v>
      </c>
      <c r="G16" s="19" t="s">
        <v>691</v>
      </c>
      <c r="H16" s="20">
        <v>0.1</v>
      </c>
      <c r="I16" s="21">
        <v>0.1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5005062</v>
      </c>
      <c r="C17" s="19" t="s">
        <v>1270</v>
      </c>
      <c r="D17" s="68">
        <v>3000666</v>
      </c>
      <c r="E17" s="19" t="s">
        <v>1262</v>
      </c>
      <c r="F17" s="69">
        <v>120</v>
      </c>
      <c r="G17" s="19" t="s">
        <v>691</v>
      </c>
      <c r="H17" s="20">
        <v>0.1</v>
      </c>
      <c r="I17" s="21">
        <v>0.1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365.62183900000082</v>
      </c>
      <c r="I18" s="44">
        <f t="shared" ref="I18:M18" ca="1" si="5">OFFSET(I18,-MATCH("PROYECTOS",$A$8:$A$18,0)-1,0)-(OFFSET(I18,-MATCH("PROYECTOS",$A$8:$A$18,0),0))</f>
        <v>1610.8077289999992</v>
      </c>
      <c r="J18" s="44">
        <f t="shared" ca="1" si="5"/>
        <v>805.83689948995675</v>
      </c>
      <c r="K18" s="44">
        <f t="shared" ca="1" si="5"/>
        <v>651.28870450995669</v>
      </c>
      <c r="L18" s="44">
        <f t="shared" ca="1" si="5"/>
        <v>64.375799040000004</v>
      </c>
      <c r="M18" s="44">
        <f t="shared" ca="1" si="5"/>
        <v>90.172395939999987</v>
      </c>
      <c r="N18" s="46">
        <f t="shared" ca="1" si="1"/>
        <v>0.4043242981670328</v>
      </c>
      <c r="O18" s="46">
        <f t="shared" ca="1" si="2"/>
        <v>0.44428921631400803</v>
      </c>
      <c r="P18" s="47">
        <f t="shared" ca="1" si="3"/>
        <v>0.50026883096111407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50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1221.5727770000003</v>
      </c>
      <c r="E6" s="14">
        <v>2745.6688990000002</v>
      </c>
      <c r="F6" s="14">
        <v>1298.6522844924982</v>
      </c>
      <c r="G6" s="14">
        <v>983.00276267249797</v>
      </c>
      <c r="H6" s="14">
        <v>163.51072816000004</v>
      </c>
      <c r="I6" s="14">
        <v>152.13879365999998</v>
      </c>
      <c r="J6" s="15">
        <v>0.35801941123728259</v>
      </c>
      <c r="K6" s="15">
        <v>0.41757164938935998</v>
      </c>
      <c r="L6" s="16">
        <v>0.47298211556589359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434.40925400000083</v>
      </c>
      <c r="E7" s="38">
        <f ca="1">SUM(E8:OFFSET(E6,MATCH("GOBIERNOS REGIONALES",$A$8:$A$50,0),0))</f>
        <v>622.85199199999875</v>
      </c>
      <c r="F7" s="38">
        <f ca="1">SUM(F8:OFFSET(F6,MATCH("GOBIERNOS REGIONALES",$A$8:$A$50,0),0))</f>
        <v>237.576505619936</v>
      </c>
      <c r="G7" s="38">
        <f ca="1">SUM(G8:OFFSET(G6,MATCH("GOBIERNOS REGIONALES",$A$8:$A$50,0),0))</f>
        <v>192.79093842993598</v>
      </c>
      <c r="H7" s="38">
        <f ca="1">SUM(H8:OFFSET(H6,MATCH("GOBIERNOS REGIONALES",$A$8:$A$50,0),0))</f>
        <v>30.04845583000002</v>
      </c>
      <c r="I7" s="38">
        <f ca="1">SUM(I8:OFFSET(I6,MATCH("GOBIERNOS REGIONALES",$A$8:$A$50,0),0))</f>
        <v>14.737111359999998</v>
      </c>
      <c r="J7" s="39">
        <f ca="1">IFERROR(G7/E7,0)</f>
        <v>0.30952929573344989</v>
      </c>
      <c r="K7" s="39">
        <f ca="1">IFERROR(SUM(G7,H7)/E7,0)</f>
        <v>0.35777262836455126</v>
      </c>
      <c r="L7" s="40">
        <f ca="1">IFERROR(SUM(G7,H7,I7)/E7,0)</f>
        <v>0.38143332392189971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434.40925400000083</v>
      </c>
      <c r="E8" s="21">
        <v>622.85199199999875</v>
      </c>
      <c r="F8" s="21">
        <f t="shared" ref="F8:F34" si="0">SUM(G8,H8,I8)</f>
        <v>237.576505619936</v>
      </c>
      <c r="G8" s="21">
        <v>192.79093842993598</v>
      </c>
      <c r="H8" s="21">
        <v>30.04845583000002</v>
      </c>
      <c r="I8" s="21">
        <v>14.737111359999998</v>
      </c>
      <c r="J8" s="22">
        <f t="shared" ref="J8:J34" si="1">IFERROR(G8/E8,0)</f>
        <v>0.30952929573344989</v>
      </c>
      <c r="K8" s="22">
        <f t="shared" ref="K8:K34" si="2">IFERROR(SUM(G8,H8)/E8,0)</f>
        <v>0.35777262836455126</v>
      </c>
      <c r="L8" s="23">
        <f t="shared" ref="L8:L34" si="3">IFERROR(SUM(G8,H8,I8)/E8,0)</f>
        <v>0.38143332392189971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39.950538000000002</v>
      </c>
      <c r="E9" s="38">
        <f ca="1">SUM(E10:OFFSET(E8,(MATCH("GOBIERNOS LOCALES",$A$8:$A$50,0)-MATCH("GOBIERNOS REGIONALES",$A$8:$A$50,0)),0))</f>
        <v>94.665127000000012</v>
      </c>
      <c r="F9" s="38">
        <f ca="1">SUM(F10:OFFSET(F8,(MATCH("GOBIERNOS LOCALES",$A$8:$A$50,0)-MATCH("GOBIERNOS REGIONALES",$A$8:$A$50,0)),0))</f>
        <v>69.946585038453478</v>
      </c>
      <c r="G9" s="38">
        <f ca="1">SUM(G10:OFFSET(G8,(MATCH("GOBIERNOS LOCALES",$A$8:$A$50,0)-MATCH("GOBIERNOS REGIONALES",$A$8:$A$50,0)),0))</f>
        <v>54.700178728453466</v>
      </c>
      <c r="H9" s="38">
        <f ca="1">SUM(H10:OFFSET(H8,(MATCH("GOBIERNOS LOCALES",$A$8:$A$50,0)-MATCH("GOBIERNOS REGIONALES",$A$8:$A$50,0)),0))</f>
        <v>7.1863877699999996</v>
      </c>
      <c r="I9" s="38">
        <f ca="1">SUM(I10:OFFSET(I8,(MATCH("GOBIERNOS LOCALES",$A$8:$A$50,0)-MATCH("GOBIERNOS REGIONALES",$A$8:$A$50,0)),0))</f>
        <v>8.0600185399999997</v>
      </c>
      <c r="J9" s="39">
        <f t="shared" ca="1" si="1"/>
        <v>0.57782818723153939</v>
      </c>
      <c r="K9" s="39">
        <f t="shared" ca="1" si="2"/>
        <v>0.65374196876589463</v>
      </c>
      <c r="L9" s="40">
        <f t="shared" ca="1" si="3"/>
        <v>0.73888439444499399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11.798041</v>
      </c>
      <c r="F10" s="21">
        <f t="shared" si="0"/>
        <v>10.689200364597852</v>
      </c>
      <c r="G10" s="21">
        <v>8.7748313745978521</v>
      </c>
      <c r="H10" s="21">
        <v>0.13623816999999999</v>
      </c>
      <c r="I10" s="21">
        <v>1.7781308200000001</v>
      </c>
      <c r="J10" s="22">
        <f t="shared" si="1"/>
        <v>0.74375325315430352</v>
      </c>
      <c r="K10" s="22">
        <f t="shared" si="2"/>
        <v>0.75530077786624517</v>
      </c>
      <c r="L10" s="23">
        <f t="shared" si="3"/>
        <v>0.90601485149931693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0</v>
      </c>
      <c r="E11" s="21">
        <v>0.33</v>
      </c>
      <c r="F11" s="21">
        <f t="shared" si="0"/>
        <v>0.101518</v>
      </c>
      <c r="G11" s="21">
        <v>0</v>
      </c>
      <c r="H11" s="21">
        <v>6.7119999999999999E-2</v>
      </c>
      <c r="I11" s="21">
        <v>3.4397999999999998E-2</v>
      </c>
      <c r="J11" s="22">
        <f t="shared" si="1"/>
        <v>0</v>
      </c>
      <c r="K11" s="22">
        <f t="shared" si="2"/>
        <v>0.20339393939393938</v>
      </c>
      <c r="L11" s="23">
        <f t="shared" si="3"/>
        <v>0.30763030303030303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0</v>
      </c>
      <c r="E12" s="21">
        <v>1.3459620000000001</v>
      </c>
      <c r="F12" s="21">
        <f t="shared" si="0"/>
        <v>0.77046048036507842</v>
      </c>
      <c r="G12" s="21">
        <v>1.0750000365078449E-2</v>
      </c>
      <c r="H12" s="21">
        <v>0.51019391999999997</v>
      </c>
      <c r="I12" s="21">
        <v>0.24951656</v>
      </c>
      <c r="J12" s="22">
        <f t="shared" si="1"/>
        <v>7.9868527975369644E-3</v>
      </c>
      <c r="K12" s="22">
        <f t="shared" si="2"/>
        <v>0.38704207129553314</v>
      </c>
      <c r="L12" s="23">
        <f t="shared" si="3"/>
        <v>0.57242364967590342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0</v>
      </c>
      <c r="E13" s="21">
        <v>0.37942400000000004</v>
      </c>
      <c r="F13" s="21">
        <f t="shared" si="0"/>
        <v>5.0248300798237326E-2</v>
      </c>
      <c r="G13" s="21">
        <v>3.9748300798237324E-2</v>
      </c>
      <c r="H13" s="21">
        <v>1.0500000000000001E-2</v>
      </c>
      <c r="I13" s="21">
        <v>0</v>
      </c>
      <c r="J13" s="22">
        <f t="shared" si="1"/>
        <v>0.10475958505059596</v>
      </c>
      <c r="K13" s="22">
        <f t="shared" si="2"/>
        <v>0.13243311123765844</v>
      </c>
      <c r="L13" s="23">
        <f t="shared" si="3"/>
        <v>0.13243311123765844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0</v>
      </c>
      <c r="E14" s="21">
        <v>0.35</v>
      </c>
      <c r="F14" s="21">
        <f t="shared" si="0"/>
        <v>1.21363E-3</v>
      </c>
      <c r="G14" s="21">
        <v>0</v>
      </c>
      <c r="H14" s="21">
        <v>0</v>
      </c>
      <c r="I14" s="21">
        <v>1.21363E-3</v>
      </c>
      <c r="J14" s="22">
        <f t="shared" si="1"/>
        <v>0</v>
      </c>
      <c r="K14" s="22">
        <f t="shared" si="2"/>
        <v>0</v>
      </c>
      <c r="L14" s="23">
        <f t="shared" si="3"/>
        <v>3.4675142857142861E-3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0</v>
      </c>
      <c r="E15" s="21">
        <v>1.9191959999999999</v>
      </c>
      <c r="F15" s="21">
        <f t="shared" si="0"/>
        <v>0.53894075725664137</v>
      </c>
      <c r="G15" s="21">
        <v>0.26114136725664139</v>
      </c>
      <c r="H15" s="21">
        <v>0.18099767999999999</v>
      </c>
      <c r="I15" s="21">
        <v>9.6801709999999999E-2</v>
      </c>
      <c r="J15" s="22">
        <f t="shared" si="1"/>
        <v>0.13606810729943236</v>
      </c>
      <c r="K15" s="22">
        <f t="shared" si="2"/>
        <v>0.23037722424215212</v>
      </c>
      <c r="L15" s="23">
        <f t="shared" si="3"/>
        <v>0.28081590273043577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8.5698939999999997</v>
      </c>
      <c r="E16" s="21">
        <v>15.227640000000001</v>
      </c>
      <c r="F16" s="21">
        <f t="shared" si="0"/>
        <v>11.47968997523572</v>
      </c>
      <c r="G16" s="21">
        <v>8.1245822352357209</v>
      </c>
      <c r="H16" s="21">
        <v>1.4983730700000002</v>
      </c>
      <c r="I16" s="21">
        <v>1.85673467</v>
      </c>
      <c r="J16" s="22">
        <f t="shared" si="1"/>
        <v>0.53354178554495113</v>
      </c>
      <c r="K16" s="22">
        <f t="shared" si="2"/>
        <v>0.63194003176038571</v>
      </c>
      <c r="L16" s="23">
        <f t="shared" si="3"/>
        <v>0.75387190498565237</v>
      </c>
      <c r="M16" s="4"/>
    </row>
    <row r="17" spans="1:13" x14ac:dyDescent="0.25">
      <c r="A17" s="17"/>
      <c r="B17" s="18">
        <v>447</v>
      </c>
      <c r="C17" s="19" t="s">
        <v>214</v>
      </c>
      <c r="D17" s="20">
        <v>13.059057000000001</v>
      </c>
      <c r="E17" s="21">
        <v>15.077393000000002</v>
      </c>
      <c r="F17" s="21">
        <f t="shared" si="0"/>
        <v>9.8117071584877404</v>
      </c>
      <c r="G17" s="21">
        <v>6.3668237784877419</v>
      </c>
      <c r="H17" s="21">
        <v>2.2104373899999996</v>
      </c>
      <c r="I17" s="21">
        <v>1.23444599</v>
      </c>
      <c r="J17" s="22">
        <f t="shared" si="1"/>
        <v>0.42227617058782912</v>
      </c>
      <c r="K17" s="22">
        <f t="shared" si="2"/>
        <v>0.56888224433015311</v>
      </c>
      <c r="L17" s="23">
        <f t="shared" si="3"/>
        <v>0.6507562121971443</v>
      </c>
      <c r="M17" s="4"/>
    </row>
    <row r="18" spans="1:13" x14ac:dyDescent="0.25">
      <c r="A18" s="17"/>
      <c r="B18" s="18">
        <v>448</v>
      </c>
      <c r="C18" s="19" t="s">
        <v>215</v>
      </c>
      <c r="D18" s="20">
        <v>12.915972999999999</v>
      </c>
      <c r="E18" s="21">
        <v>21.049453</v>
      </c>
      <c r="F18" s="21">
        <f t="shared" si="0"/>
        <v>18.951633285239399</v>
      </c>
      <c r="G18" s="21">
        <v>15.073071435239399</v>
      </c>
      <c r="H18" s="21">
        <v>2.2741164799999996</v>
      </c>
      <c r="I18" s="21">
        <v>1.6044453700000001</v>
      </c>
      <c r="J18" s="22">
        <f t="shared" si="1"/>
        <v>0.71607900857278328</v>
      </c>
      <c r="K18" s="22">
        <f t="shared" si="2"/>
        <v>0.82411585304565393</v>
      </c>
      <c r="L18" s="23">
        <f t="shared" si="3"/>
        <v>0.90033851640892515</v>
      </c>
      <c r="M18" s="4"/>
    </row>
    <row r="19" spans="1:13" x14ac:dyDescent="0.25">
      <c r="A19" s="17"/>
      <c r="B19" s="18">
        <v>449</v>
      </c>
      <c r="C19" s="19" t="s">
        <v>216</v>
      </c>
      <c r="D19" s="20">
        <v>0</v>
      </c>
      <c r="E19" s="21">
        <v>0.28350000000000003</v>
      </c>
      <c r="F19" s="21">
        <f t="shared" si="0"/>
        <v>3.26141E-2</v>
      </c>
      <c r="G19" s="21">
        <v>0</v>
      </c>
      <c r="H19" s="21">
        <v>1.0234099999999999E-2</v>
      </c>
      <c r="I19" s="21">
        <v>2.2380000000000001E-2</v>
      </c>
      <c r="J19" s="22">
        <f t="shared" si="1"/>
        <v>0</v>
      </c>
      <c r="K19" s="22">
        <f t="shared" si="2"/>
        <v>3.609911816578483E-2</v>
      </c>
      <c r="L19" s="23">
        <f t="shared" si="3"/>
        <v>0.11504091710758377</v>
      </c>
      <c r="M19" s="4"/>
    </row>
    <row r="20" spans="1:13" x14ac:dyDescent="0.25">
      <c r="A20" s="17"/>
      <c r="B20" s="18">
        <v>450</v>
      </c>
      <c r="C20" s="19" t="s">
        <v>217</v>
      </c>
      <c r="D20" s="20">
        <v>0</v>
      </c>
      <c r="E20" s="21">
        <v>0.52799999999999991</v>
      </c>
      <c r="F20" s="21">
        <f t="shared" si="0"/>
        <v>0.11775508</v>
      </c>
      <c r="G20" s="21">
        <v>0</v>
      </c>
      <c r="H20" s="21">
        <v>3.3999999999999998E-3</v>
      </c>
      <c r="I20" s="21">
        <v>0.11435508</v>
      </c>
      <c r="J20" s="22">
        <f t="shared" si="1"/>
        <v>0</v>
      </c>
      <c r="K20" s="22">
        <f t="shared" si="2"/>
        <v>6.4393939393939401E-3</v>
      </c>
      <c r="L20" s="23">
        <f t="shared" si="3"/>
        <v>0.22302098484848487</v>
      </c>
      <c r="M20" s="4"/>
    </row>
    <row r="21" spans="1:13" x14ac:dyDescent="0.25">
      <c r="A21" s="17"/>
      <c r="B21" s="18">
        <v>451</v>
      </c>
      <c r="C21" s="19" t="s">
        <v>218</v>
      </c>
      <c r="D21" s="20">
        <v>0</v>
      </c>
      <c r="E21" s="21">
        <v>0.74547000000000008</v>
      </c>
      <c r="F21" s="21">
        <f t="shared" si="0"/>
        <v>6.6137610711191591E-2</v>
      </c>
      <c r="G21" s="21">
        <v>2.6709410711191595E-2</v>
      </c>
      <c r="H21" s="21">
        <v>3.1676620000000003E-2</v>
      </c>
      <c r="I21" s="21">
        <v>7.751580000000001E-3</v>
      </c>
      <c r="J21" s="22">
        <f t="shared" si="1"/>
        <v>3.582895450010274E-2</v>
      </c>
      <c r="K21" s="22">
        <f t="shared" si="2"/>
        <v>7.8321100394639076E-2</v>
      </c>
      <c r="L21" s="23">
        <f t="shared" si="3"/>
        <v>8.8719345796868535E-2</v>
      </c>
      <c r="M21" s="4"/>
    </row>
    <row r="22" spans="1:13" x14ac:dyDescent="0.25">
      <c r="A22" s="17"/>
      <c r="B22" s="18">
        <v>452</v>
      </c>
      <c r="C22" s="19" t="s">
        <v>219</v>
      </c>
      <c r="D22" s="20">
        <v>0</v>
      </c>
      <c r="E22" s="21">
        <v>0.76647900000000013</v>
      </c>
      <c r="F22" s="21">
        <f t="shared" si="0"/>
        <v>2.1849060136824847E-2</v>
      </c>
      <c r="G22" s="21">
        <v>5.8490601368248463E-3</v>
      </c>
      <c r="H22" s="21">
        <v>8.0000000000000002E-3</v>
      </c>
      <c r="I22" s="21">
        <v>8.0000000000000002E-3</v>
      </c>
      <c r="J22" s="22">
        <f t="shared" si="1"/>
        <v>7.6310768290127262E-3</v>
      </c>
      <c r="K22" s="22">
        <f t="shared" si="2"/>
        <v>1.8068414316406378E-2</v>
      </c>
      <c r="L22" s="23">
        <f t="shared" si="3"/>
        <v>2.8505751803800029E-2</v>
      </c>
      <c r="M22" s="4"/>
    </row>
    <row r="23" spans="1:13" x14ac:dyDescent="0.25">
      <c r="A23" s="17"/>
      <c r="B23" s="18">
        <v>453</v>
      </c>
      <c r="C23" s="19" t="s">
        <v>220</v>
      </c>
      <c r="D23" s="20">
        <v>0.55644800000000005</v>
      </c>
      <c r="E23" s="21">
        <v>0.1875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x14ac:dyDescent="0.25">
      <c r="A24" s="17"/>
      <c r="B24" s="18">
        <v>454</v>
      </c>
      <c r="C24" s="19" t="s">
        <v>221</v>
      </c>
      <c r="D24" s="20">
        <v>0.182445</v>
      </c>
      <c r="E24" s="21">
        <v>0.97437399999999996</v>
      </c>
      <c r="F24" s="21">
        <f t="shared" si="0"/>
        <v>0.43327807991150585</v>
      </c>
      <c r="G24" s="21">
        <v>0.3792760799115058</v>
      </c>
      <c r="H24" s="21">
        <v>2.7195E-2</v>
      </c>
      <c r="I24" s="21">
        <v>2.6807000000000001E-2</v>
      </c>
      <c r="J24" s="22">
        <f t="shared" si="1"/>
        <v>0.38925102672229123</v>
      </c>
      <c r="K24" s="22">
        <f t="shared" si="2"/>
        <v>0.41716125421194106</v>
      </c>
      <c r="L24" s="23">
        <f t="shared" si="3"/>
        <v>0.44467327731600581</v>
      </c>
      <c r="M24" s="4"/>
    </row>
    <row r="25" spans="1:13" x14ac:dyDescent="0.25">
      <c r="A25" s="17"/>
      <c r="B25" s="18">
        <v>455</v>
      </c>
      <c r="C25" s="19" t="s">
        <v>222</v>
      </c>
      <c r="D25" s="20">
        <v>0</v>
      </c>
      <c r="E25" s="21">
        <v>1.245047</v>
      </c>
      <c r="F25" s="21">
        <f t="shared" si="0"/>
        <v>0.2827752020454693</v>
      </c>
      <c r="G25" s="21">
        <v>4.8959922045469284E-2</v>
      </c>
      <c r="H25" s="21">
        <v>0.20528278</v>
      </c>
      <c r="I25" s="21">
        <v>2.8532500000000002E-2</v>
      </c>
      <c r="J25" s="22">
        <f t="shared" si="1"/>
        <v>3.9323754079540196E-2</v>
      </c>
      <c r="K25" s="22">
        <f t="shared" si="2"/>
        <v>0.20420329677953464</v>
      </c>
      <c r="L25" s="23">
        <f t="shared" si="3"/>
        <v>0.22712010232984722</v>
      </c>
      <c r="M25" s="4"/>
    </row>
    <row r="26" spans="1:13" x14ac:dyDescent="0.25">
      <c r="A26" s="17"/>
      <c r="B26" s="18">
        <v>456</v>
      </c>
      <c r="C26" s="19" t="s">
        <v>223</v>
      </c>
      <c r="D26" s="20">
        <v>2</v>
      </c>
      <c r="E26" s="21">
        <v>0.8205690000000001</v>
      </c>
      <c r="F26" s="21">
        <f t="shared" si="0"/>
        <v>3.7000000000000002E-3</v>
      </c>
      <c r="G26" s="21">
        <v>0</v>
      </c>
      <c r="H26" s="21">
        <v>0</v>
      </c>
      <c r="I26" s="21">
        <v>3.7000000000000002E-3</v>
      </c>
      <c r="J26" s="22">
        <f t="shared" si="1"/>
        <v>0</v>
      </c>
      <c r="K26" s="22">
        <f t="shared" si="2"/>
        <v>0</v>
      </c>
      <c r="L26" s="23">
        <f t="shared" si="3"/>
        <v>4.5090662698688347E-3</v>
      </c>
      <c r="M26" s="4"/>
    </row>
    <row r="27" spans="1:13" x14ac:dyDescent="0.25">
      <c r="A27" s="17"/>
      <c r="B27" s="18">
        <v>457</v>
      </c>
      <c r="C27" s="19" t="s">
        <v>224</v>
      </c>
      <c r="D27" s="20">
        <v>0.10198600000000001</v>
      </c>
      <c r="E27" s="21">
        <v>7.7359679999999988</v>
      </c>
      <c r="F27" s="21">
        <f t="shared" si="0"/>
        <v>5.5415346101834437</v>
      </c>
      <c r="G27" s="21">
        <v>5.4007533601834439</v>
      </c>
      <c r="H27" s="21">
        <v>0.11702620000000002</v>
      </c>
      <c r="I27" s="21">
        <v>2.375505E-2</v>
      </c>
      <c r="J27" s="22">
        <f t="shared" si="1"/>
        <v>0.69813543181453763</v>
      </c>
      <c r="K27" s="22">
        <f t="shared" si="2"/>
        <v>0.7132629762924878</v>
      </c>
      <c r="L27" s="23">
        <f t="shared" si="3"/>
        <v>0.71633370383427708</v>
      </c>
      <c r="M27" s="4"/>
    </row>
    <row r="28" spans="1:13" x14ac:dyDescent="0.25">
      <c r="A28" s="17"/>
      <c r="B28" s="18">
        <v>458</v>
      </c>
      <c r="C28" s="19" t="s">
        <v>225</v>
      </c>
      <c r="D28" s="20">
        <v>0</v>
      </c>
      <c r="E28" s="21">
        <v>9.9999999999999978E-2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0</v>
      </c>
      <c r="E29" s="21">
        <v>1.4149360000000002</v>
      </c>
      <c r="F29" s="21">
        <f t="shared" si="0"/>
        <v>0.2470788853363719</v>
      </c>
      <c r="G29" s="21">
        <v>0.16198967533637187</v>
      </c>
      <c r="H29" s="21">
        <v>3.2844999999999999E-2</v>
      </c>
      <c r="I29" s="21">
        <v>5.2244209999999999E-2</v>
      </c>
      <c r="J29" s="22">
        <f t="shared" si="1"/>
        <v>0.11448551407015713</v>
      </c>
      <c r="K29" s="22">
        <f t="shared" si="2"/>
        <v>0.13769857812393765</v>
      </c>
      <c r="L29" s="23">
        <f t="shared" si="3"/>
        <v>0.17462195133657768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0</v>
      </c>
      <c r="E30" s="21">
        <v>0.105</v>
      </c>
      <c r="F30" s="21">
        <f t="shared" si="0"/>
        <v>4.2481529929904338E-2</v>
      </c>
      <c r="G30" s="21">
        <v>9.2236099299043417E-3</v>
      </c>
      <c r="H30" s="21">
        <v>2.253351E-2</v>
      </c>
      <c r="I30" s="21">
        <v>1.072441E-2</v>
      </c>
      <c r="J30" s="22">
        <f t="shared" si="1"/>
        <v>8.784390409432706E-2</v>
      </c>
      <c r="K30" s="22">
        <f t="shared" si="2"/>
        <v>0.30244876123718423</v>
      </c>
      <c r="L30" s="23">
        <f t="shared" si="3"/>
        <v>0.40458599933242229</v>
      </c>
      <c r="M30" s="4"/>
    </row>
    <row r="31" spans="1:13" x14ac:dyDescent="0.25">
      <c r="A31" s="17"/>
      <c r="B31" s="18">
        <v>461</v>
      </c>
      <c r="C31" s="19" t="s">
        <v>228</v>
      </c>
      <c r="D31" s="20">
        <v>0</v>
      </c>
      <c r="E31" s="21">
        <v>0.22050000000000003</v>
      </c>
      <c r="F31" s="21">
        <f t="shared" si="0"/>
        <v>2.6921999933838845E-2</v>
      </c>
      <c r="G31" s="21">
        <v>2.8349999338388443E-3</v>
      </c>
      <c r="H31" s="21">
        <v>5.6410000000000002E-3</v>
      </c>
      <c r="I31" s="21">
        <v>1.8446000000000001E-2</v>
      </c>
      <c r="J31" s="22">
        <f t="shared" si="1"/>
        <v>1.2857142557092263E-2</v>
      </c>
      <c r="K31" s="22">
        <f t="shared" si="2"/>
        <v>3.8439908997001559E-2</v>
      </c>
      <c r="L31" s="23">
        <f t="shared" si="3"/>
        <v>0.12209523779518749</v>
      </c>
      <c r="M31" s="4"/>
    </row>
    <row r="32" spans="1:13" x14ac:dyDescent="0.25">
      <c r="A32" s="17"/>
      <c r="B32" s="18">
        <v>462</v>
      </c>
      <c r="C32" s="19" t="s">
        <v>229</v>
      </c>
      <c r="D32" s="20">
        <v>0</v>
      </c>
      <c r="E32" s="21">
        <v>1.7686559999999998</v>
      </c>
      <c r="F32" s="21">
        <f t="shared" si="0"/>
        <v>1.3263407222293579</v>
      </c>
      <c r="G32" s="21">
        <v>1.171842132229358</v>
      </c>
      <c r="H32" s="21">
        <v>2.9764849999999999E-2</v>
      </c>
      <c r="I32" s="21">
        <v>0.12473374000000001</v>
      </c>
      <c r="J32" s="22">
        <f t="shared" si="1"/>
        <v>0.66256079883785091</v>
      </c>
      <c r="K32" s="22">
        <f t="shared" si="2"/>
        <v>0.67938987696270958</v>
      </c>
      <c r="L32" s="23">
        <f t="shared" si="3"/>
        <v>0.7499144673861724</v>
      </c>
      <c r="M32" s="4"/>
    </row>
    <row r="33" spans="1:13" x14ac:dyDescent="0.25">
      <c r="A33" s="17"/>
      <c r="B33" s="18">
        <v>463</v>
      </c>
      <c r="C33" s="19" t="s">
        <v>230</v>
      </c>
      <c r="D33" s="20">
        <v>2.5647350000000007</v>
      </c>
      <c r="E33" s="21">
        <v>10.292018999999998</v>
      </c>
      <c r="F33" s="21">
        <f t="shared" si="0"/>
        <v>9.4095062060548855</v>
      </c>
      <c r="G33" s="21">
        <v>8.8417919860548864</v>
      </c>
      <c r="H33" s="21">
        <v>-0.19518800000000006</v>
      </c>
      <c r="I33" s="21">
        <v>0.76290221999999996</v>
      </c>
      <c r="J33" s="22">
        <f t="shared" si="1"/>
        <v>0.85909207766278783</v>
      </c>
      <c r="K33" s="22">
        <f t="shared" si="2"/>
        <v>0.84012709129811047</v>
      </c>
      <c r="L33" s="23">
        <f t="shared" si="3"/>
        <v>0.91425270455241947</v>
      </c>
      <c r="M33" s="4"/>
    </row>
    <row r="34" spans="1:13" ht="15.75" thickBot="1" x14ac:dyDescent="0.3">
      <c r="A34" s="41" t="s">
        <v>233</v>
      </c>
      <c r="B34" s="58"/>
      <c r="C34" s="43"/>
      <c r="D34" s="44">
        <v>747.2129849999975</v>
      </c>
      <c r="E34" s="45">
        <v>2028.1517800000011</v>
      </c>
      <c r="F34" s="45">
        <f t="shared" si="0"/>
        <v>991.12919383410849</v>
      </c>
      <c r="G34" s="45">
        <v>735.51164551410852</v>
      </c>
      <c r="H34" s="45">
        <v>126.27588455999989</v>
      </c>
      <c r="I34" s="45">
        <v>129.34166376000002</v>
      </c>
      <c r="J34" s="46">
        <f t="shared" si="1"/>
        <v>0.36265118457461215</v>
      </c>
      <c r="K34" s="46">
        <f t="shared" si="2"/>
        <v>0.42491274004853224</v>
      </c>
      <c r="L34" s="47">
        <f t="shared" si="3"/>
        <v>0.48868590783383481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83</v>
      </c>
      <c r="B1" s="51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1274</v>
      </c>
      <c r="N2" s="72" t="s">
        <v>1283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1221.5727770000003</v>
      </c>
      <c r="E6" s="14">
        <f ca="1">SUM(E7:OFFSET(E7,50,0))</f>
        <v>2745.6688990000002</v>
      </c>
      <c r="F6" s="14">
        <f ca="1">SUM(F7:OFFSET(F7,50,0))</f>
        <v>1298.6522844924982</v>
      </c>
      <c r="G6" s="14">
        <f ca="1">SUM(G7:OFFSET(G7,50,0))</f>
        <v>983.00276267249797</v>
      </c>
      <c r="H6" s="14">
        <f ca="1">SUM(H7:OFFSET(H7,50,0))</f>
        <v>163.51072816000004</v>
      </c>
      <c r="I6" s="14">
        <f ca="1">SUM(I7:OFFSET(I7,50,0))</f>
        <v>152.13879365999998</v>
      </c>
      <c r="J6" s="15">
        <f ca="1">IFERROR(G6/E6,0)</f>
        <v>0.35801941123728259</v>
      </c>
      <c r="K6" s="15">
        <f ca="1">IFERROR(SUM(G6,H6)/E6,0)</f>
        <v>0.41757164938935998</v>
      </c>
      <c r="L6" s="16">
        <f ca="1">IFERROR(SUM(G6,H6,I6)/E6,0)</f>
        <v>0.47298211556589359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30.876989000000002</v>
      </c>
      <c r="E7" s="21">
        <v>105.69505099999992</v>
      </c>
      <c r="F7" s="21">
        <f t="shared" ref="F7:F30" si="0">SUM(G7,H7,I7)</f>
        <v>69.86593044750299</v>
      </c>
      <c r="G7" s="21">
        <v>50.921886867502977</v>
      </c>
      <c r="H7" s="21">
        <v>11.790738630000007</v>
      </c>
      <c r="I7" s="21">
        <v>7.1533049500000008</v>
      </c>
      <c r="J7" s="22">
        <f t="shared" ref="J7:J30" si="1">IFERROR(G7/E7,0)</f>
        <v>0.48178118450884722</v>
      </c>
      <c r="K7" s="22">
        <f t="shared" ref="K7:K30" si="2">IFERROR(SUM(G7,H7)/E7,0)</f>
        <v>0.59333549588336953</v>
      </c>
      <c r="L7" s="23">
        <f t="shared" ref="L7:L30" si="3">IFERROR(SUM(G7,H7,I7)/E7,0)</f>
        <v>0.66101420820075141</v>
      </c>
      <c r="M7" s="4"/>
      <c r="N7" t="s">
        <v>274</v>
      </c>
      <c r="O7" s="5">
        <v>8.3781758441671741</v>
      </c>
      <c r="P7" s="71">
        <v>0.69279294998055385</v>
      </c>
    </row>
    <row r="8" spans="1:16" x14ac:dyDescent="0.25">
      <c r="A8" s="17"/>
      <c r="B8" s="55">
        <v>2</v>
      </c>
      <c r="C8" s="19" t="s">
        <v>251</v>
      </c>
      <c r="D8" s="20">
        <v>70.599209000000016</v>
      </c>
      <c r="E8" s="21">
        <v>173.78899300000003</v>
      </c>
      <c r="F8" s="21">
        <f t="shared" si="0"/>
        <v>71.929740498012606</v>
      </c>
      <c r="G8" s="21">
        <v>52.215003978012589</v>
      </c>
      <c r="H8" s="21">
        <v>5.2943796299999999</v>
      </c>
      <c r="I8" s="21">
        <v>14.42035689000001</v>
      </c>
      <c r="J8" s="22">
        <f t="shared" si="1"/>
        <v>0.30045058134385172</v>
      </c>
      <c r="K8" s="22">
        <f t="shared" si="2"/>
        <v>0.33091499418500331</v>
      </c>
      <c r="L8" s="23">
        <f t="shared" si="3"/>
        <v>0.41389123244423537</v>
      </c>
      <c r="M8" s="4"/>
      <c r="N8" t="s">
        <v>273</v>
      </c>
      <c r="O8" s="5">
        <v>15.567088249852794</v>
      </c>
      <c r="P8" s="71">
        <v>0.692506556125423</v>
      </c>
    </row>
    <row r="9" spans="1:16" x14ac:dyDescent="0.25">
      <c r="A9" s="17"/>
      <c r="B9" s="55">
        <v>3</v>
      </c>
      <c r="C9" s="19" t="s">
        <v>252</v>
      </c>
      <c r="D9" s="20">
        <v>19.56587</v>
      </c>
      <c r="E9" s="21">
        <v>133.53638199999995</v>
      </c>
      <c r="F9" s="21">
        <f t="shared" si="0"/>
        <v>53.290580589369746</v>
      </c>
      <c r="G9" s="21">
        <v>46.315750059369748</v>
      </c>
      <c r="H9" s="21">
        <v>5.1626496699999995</v>
      </c>
      <c r="I9" s="21">
        <v>1.81218086</v>
      </c>
      <c r="J9" s="22">
        <f t="shared" si="1"/>
        <v>0.34683993504758698</v>
      </c>
      <c r="K9" s="22">
        <f t="shared" si="2"/>
        <v>0.38550093209332098</v>
      </c>
      <c r="L9" s="23">
        <f t="shared" si="3"/>
        <v>0.39907162221430986</v>
      </c>
      <c r="M9" s="4"/>
      <c r="N9" t="s">
        <v>263</v>
      </c>
      <c r="O9" s="5">
        <v>24.66825095435992</v>
      </c>
      <c r="P9" s="71">
        <v>0.68341160306733972</v>
      </c>
    </row>
    <row r="10" spans="1:16" x14ac:dyDescent="0.25">
      <c r="A10" s="17"/>
      <c r="B10" s="55">
        <v>4</v>
      </c>
      <c r="C10" s="19" t="s">
        <v>253</v>
      </c>
      <c r="D10" s="20">
        <v>48.27479300000001</v>
      </c>
      <c r="E10" s="21">
        <v>73.735719000000017</v>
      </c>
      <c r="F10" s="21">
        <f t="shared" si="0"/>
        <v>24.007069989498991</v>
      </c>
      <c r="G10" s="21">
        <v>20.303743369498989</v>
      </c>
      <c r="H10" s="21">
        <v>0.84163325000000011</v>
      </c>
      <c r="I10" s="21">
        <v>2.8616933699999998</v>
      </c>
      <c r="J10" s="22">
        <f t="shared" si="1"/>
        <v>0.2753583154115441</v>
      </c>
      <c r="K10" s="22">
        <f t="shared" si="2"/>
        <v>0.28677250193354709</v>
      </c>
      <c r="L10" s="23">
        <f t="shared" si="3"/>
        <v>0.32558263912092572</v>
      </c>
      <c r="M10" s="4"/>
      <c r="N10" t="s">
        <v>265</v>
      </c>
      <c r="O10" s="5">
        <v>30.748506173890867</v>
      </c>
      <c r="P10" s="71">
        <v>0.68101251024039811</v>
      </c>
    </row>
    <row r="11" spans="1:16" x14ac:dyDescent="0.25">
      <c r="A11" s="17"/>
      <c r="B11" s="55">
        <v>5</v>
      </c>
      <c r="C11" s="19" t="s">
        <v>254</v>
      </c>
      <c r="D11" s="20">
        <v>69.898272000000034</v>
      </c>
      <c r="E11" s="21">
        <v>138.40683799999962</v>
      </c>
      <c r="F11" s="21">
        <f t="shared" si="0"/>
        <v>78.207964008373452</v>
      </c>
      <c r="G11" s="21">
        <v>54.483356498373446</v>
      </c>
      <c r="H11" s="21">
        <v>18.41088538</v>
      </c>
      <c r="I11" s="21">
        <v>5.3137221300000013</v>
      </c>
      <c r="J11" s="22">
        <f t="shared" si="1"/>
        <v>0.39364642156172658</v>
      </c>
      <c r="K11" s="22">
        <f t="shared" si="2"/>
        <v>0.5266664778395822</v>
      </c>
      <c r="L11" s="23">
        <f t="shared" si="3"/>
        <v>0.56505852700986969</v>
      </c>
      <c r="M11" s="4"/>
      <c r="N11" t="s">
        <v>257</v>
      </c>
      <c r="O11" s="5">
        <v>211.73187805832617</v>
      </c>
      <c r="P11" s="71">
        <v>0.66887467819659752</v>
      </c>
    </row>
    <row r="12" spans="1:16" x14ac:dyDescent="0.25">
      <c r="A12" s="17"/>
      <c r="B12" s="55">
        <v>6</v>
      </c>
      <c r="C12" s="19" t="s">
        <v>255</v>
      </c>
      <c r="D12" s="20">
        <v>54.126862999999965</v>
      </c>
      <c r="E12" s="21">
        <v>248.85401800000031</v>
      </c>
      <c r="F12" s="21">
        <f t="shared" si="0"/>
        <v>102.96889459211474</v>
      </c>
      <c r="G12" s="21">
        <v>71.789610052114739</v>
      </c>
      <c r="H12" s="21">
        <v>11.954866709999999</v>
      </c>
      <c r="I12" s="21">
        <v>19.224417829999997</v>
      </c>
      <c r="J12" s="22">
        <f t="shared" si="1"/>
        <v>0.28848081549607391</v>
      </c>
      <c r="K12" s="22">
        <f t="shared" si="2"/>
        <v>0.33652049275778478</v>
      </c>
      <c r="L12" s="23">
        <f t="shared" si="3"/>
        <v>0.41377228071163635</v>
      </c>
      <c r="M12" s="4"/>
      <c r="N12" t="s">
        <v>250</v>
      </c>
      <c r="O12" s="5">
        <v>69.86593044750299</v>
      </c>
      <c r="P12" s="71">
        <v>0.66101420820075141</v>
      </c>
    </row>
    <row r="13" spans="1:16" x14ac:dyDescent="0.25">
      <c r="A13" s="17"/>
      <c r="B13" s="55">
        <v>8</v>
      </c>
      <c r="C13" s="19" t="s">
        <v>257</v>
      </c>
      <c r="D13" s="20">
        <v>268.58672300000006</v>
      </c>
      <c r="E13" s="21">
        <v>316.54940000000022</v>
      </c>
      <c r="F13" s="21">
        <f t="shared" si="0"/>
        <v>211.73187805832617</v>
      </c>
      <c r="G13" s="21">
        <v>149.14675414832615</v>
      </c>
      <c r="H13" s="21">
        <v>38.380468970000038</v>
      </c>
      <c r="I13" s="21">
        <v>24.204654939999987</v>
      </c>
      <c r="J13" s="22">
        <f t="shared" si="1"/>
        <v>0.47116422949569975</v>
      </c>
      <c r="K13" s="22">
        <f t="shared" si="2"/>
        <v>0.59241060990267569</v>
      </c>
      <c r="L13" s="23">
        <f t="shared" si="3"/>
        <v>0.66887467819659752</v>
      </c>
      <c r="M13" s="4"/>
      <c r="N13" t="s">
        <v>269</v>
      </c>
      <c r="O13" s="5">
        <v>78.710079106698359</v>
      </c>
      <c r="P13" s="71">
        <v>0.58611879743122752</v>
      </c>
    </row>
    <row r="14" spans="1:16" x14ac:dyDescent="0.25">
      <c r="A14" s="17"/>
      <c r="B14" s="55">
        <v>9</v>
      </c>
      <c r="C14" s="19" t="s">
        <v>258</v>
      </c>
      <c r="D14" s="20">
        <v>54.724204999999969</v>
      </c>
      <c r="E14" s="21">
        <v>156.86134799999991</v>
      </c>
      <c r="F14" s="21">
        <f t="shared" si="0"/>
        <v>84.729348224073306</v>
      </c>
      <c r="G14" s="21">
        <v>67.901622064073308</v>
      </c>
      <c r="H14" s="21">
        <v>8.9085124199999957</v>
      </c>
      <c r="I14" s="21">
        <v>7.9192137400000027</v>
      </c>
      <c r="J14" s="22">
        <f t="shared" si="1"/>
        <v>0.4328766960747612</v>
      </c>
      <c r="K14" s="22">
        <f t="shared" si="2"/>
        <v>0.4896689685726362</v>
      </c>
      <c r="L14" s="23">
        <f t="shared" si="3"/>
        <v>0.54015440581368301</v>
      </c>
      <c r="M14" s="4"/>
      <c r="N14" t="s">
        <v>254</v>
      </c>
      <c r="O14" s="5">
        <v>78.207964008373452</v>
      </c>
      <c r="P14" s="71">
        <v>0.56505852700986969</v>
      </c>
    </row>
    <row r="15" spans="1:16" x14ac:dyDescent="0.25">
      <c r="A15" s="17"/>
      <c r="B15" s="55">
        <v>10</v>
      </c>
      <c r="C15" s="19" t="s">
        <v>259</v>
      </c>
      <c r="D15" s="20">
        <v>58.346897000000027</v>
      </c>
      <c r="E15" s="21">
        <v>108.44075900000004</v>
      </c>
      <c r="F15" s="21">
        <f t="shared" si="0"/>
        <v>56.850518370440142</v>
      </c>
      <c r="G15" s="21">
        <v>42.388047040440142</v>
      </c>
      <c r="H15" s="21">
        <v>6.7912042099999983</v>
      </c>
      <c r="I15" s="21">
        <v>7.6712671199999996</v>
      </c>
      <c r="J15" s="22">
        <f t="shared" si="1"/>
        <v>0.39088666873347988</v>
      </c>
      <c r="K15" s="22">
        <f t="shared" si="2"/>
        <v>0.45351260636639512</v>
      </c>
      <c r="L15" s="23">
        <f t="shared" si="3"/>
        <v>0.52425415401638897</v>
      </c>
      <c r="M15" s="4"/>
      <c r="N15" t="s">
        <v>258</v>
      </c>
      <c r="O15" s="5">
        <v>84.729348224073306</v>
      </c>
      <c r="P15" s="71">
        <v>0.54015440581368301</v>
      </c>
    </row>
    <row r="16" spans="1:16" x14ac:dyDescent="0.25">
      <c r="A16" s="17"/>
      <c r="B16" s="55">
        <v>11</v>
      </c>
      <c r="C16" s="19" t="s">
        <v>260</v>
      </c>
      <c r="D16" s="20">
        <v>36.362515000000009</v>
      </c>
      <c r="E16" s="21">
        <v>31.810953999999992</v>
      </c>
      <c r="F16" s="21">
        <f t="shared" si="0"/>
        <v>10.538225973930858</v>
      </c>
      <c r="G16" s="21">
        <v>7.0829271239308582</v>
      </c>
      <c r="H16" s="21">
        <v>0.81064522000000017</v>
      </c>
      <c r="I16" s="21">
        <v>2.6446536300000001</v>
      </c>
      <c r="J16" s="22">
        <f t="shared" si="1"/>
        <v>0.22265685977009239</v>
      </c>
      <c r="K16" s="22">
        <f t="shared" si="2"/>
        <v>0.24814006973606831</v>
      </c>
      <c r="L16" s="23">
        <f t="shared" si="3"/>
        <v>0.33127664055378098</v>
      </c>
      <c r="M16" s="4"/>
      <c r="N16" t="s">
        <v>267</v>
      </c>
      <c r="O16" s="5">
        <v>9.5941470456970865</v>
      </c>
      <c r="P16" s="71">
        <v>0.53639427727944855</v>
      </c>
    </row>
    <row r="17" spans="1:16" x14ac:dyDescent="0.25">
      <c r="A17" s="17"/>
      <c r="B17" s="55">
        <v>12</v>
      </c>
      <c r="C17" s="19" t="s">
        <v>261</v>
      </c>
      <c r="D17" s="20">
        <v>41.670349999999999</v>
      </c>
      <c r="E17" s="21">
        <v>154.54756999999992</v>
      </c>
      <c r="F17" s="21">
        <f t="shared" si="0"/>
        <v>55.382446176076328</v>
      </c>
      <c r="G17" s="21">
        <v>47.01754394607633</v>
      </c>
      <c r="H17" s="21">
        <v>3.1010992600000007</v>
      </c>
      <c r="I17" s="21">
        <v>5.2638029699999986</v>
      </c>
      <c r="J17" s="22">
        <f t="shared" si="1"/>
        <v>0.30422700237911443</v>
      </c>
      <c r="K17" s="22">
        <f t="shared" si="2"/>
        <v>0.32429266410385071</v>
      </c>
      <c r="L17" s="23">
        <f t="shared" si="3"/>
        <v>0.35835209946087382</v>
      </c>
      <c r="M17" s="4"/>
      <c r="N17" t="s">
        <v>259</v>
      </c>
      <c r="O17" s="5">
        <v>56.850518370440142</v>
      </c>
      <c r="P17" s="71">
        <v>0.52425415401638897</v>
      </c>
    </row>
    <row r="18" spans="1:16" x14ac:dyDescent="0.25">
      <c r="A18" s="17"/>
      <c r="B18" s="55">
        <v>13</v>
      </c>
      <c r="C18" s="19" t="s">
        <v>262</v>
      </c>
      <c r="D18" s="20">
        <v>46.398988000000003</v>
      </c>
      <c r="E18" s="21">
        <v>148.09299299999975</v>
      </c>
      <c r="F18" s="21">
        <f t="shared" si="0"/>
        <v>72.375247777357544</v>
      </c>
      <c r="G18" s="21">
        <v>57.163979197357548</v>
      </c>
      <c r="H18" s="21">
        <v>7.245642929999998</v>
      </c>
      <c r="I18" s="21">
        <v>7.9656256499999998</v>
      </c>
      <c r="J18" s="22">
        <f t="shared" si="1"/>
        <v>0.38600056653158227</v>
      </c>
      <c r="K18" s="22">
        <f t="shared" si="2"/>
        <v>0.43492687143785164</v>
      </c>
      <c r="L18" s="23">
        <f t="shared" si="3"/>
        <v>0.48871486969918737</v>
      </c>
      <c r="M18" s="4"/>
      <c r="N18" t="s">
        <v>266</v>
      </c>
      <c r="O18" s="5">
        <v>1.9106106551454693</v>
      </c>
      <c r="P18" s="71">
        <v>0.5230222268548953</v>
      </c>
    </row>
    <row r="19" spans="1:16" x14ac:dyDescent="0.25">
      <c r="A19" s="17"/>
      <c r="B19" s="55">
        <v>14</v>
      </c>
      <c r="C19" s="19" t="s">
        <v>263</v>
      </c>
      <c r="D19" s="20">
        <v>26.494791999999997</v>
      </c>
      <c r="E19" s="21">
        <v>36.095745000000008</v>
      </c>
      <c r="F19" s="21">
        <f t="shared" si="0"/>
        <v>24.66825095435992</v>
      </c>
      <c r="G19" s="21">
        <v>22.09564333435992</v>
      </c>
      <c r="H19" s="21">
        <v>1.6756733800000001</v>
      </c>
      <c r="I19" s="21">
        <v>0.89693423999999977</v>
      </c>
      <c r="J19" s="22">
        <f t="shared" si="1"/>
        <v>0.61213983350004042</v>
      </c>
      <c r="K19" s="22">
        <f t="shared" si="2"/>
        <v>0.65856285039579909</v>
      </c>
      <c r="L19" s="23">
        <f t="shared" si="3"/>
        <v>0.68341160306733972</v>
      </c>
      <c r="M19" s="4"/>
      <c r="N19" t="s">
        <v>262</v>
      </c>
      <c r="O19" s="5">
        <v>72.375247777357544</v>
      </c>
      <c r="P19" s="71">
        <v>0.48871486969918737</v>
      </c>
    </row>
    <row r="20" spans="1:16" x14ac:dyDescent="0.25">
      <c r="A20" s="17"/>
      <c r="B20" s="55">
        <v>15</v>
      </c>
      <c r="C20" s="19" t="s">
        <v>264</v>
      </c>
      <c r="D20" s="20">
        <v>84.702563999999995</v>
      </c>
      <c r="E20" s="21">
        <v>266.0968499999999</v>
      </c>
      <c r="F20" s="21">
        <f t="shared" si="0"/>
        <v>78.420450330903662</v>
      </c>
      <c r="G20" s="21">
        <v>64.740115600903664</v>
      </c>
      <c r="H20" s="21">
        <v>6.9389146799999999</v>
      </c>
      <c r="I20" s="21">
        <v>6.7414200499999994</v>
      </c>
      <c r="J20" s="22">
        <f t="shared" si="1"/>
        <v>0.24329530996290893</v>
      </c>
      <c r="K20" s="22">
        <f t="shared" si="2"/>
        <v>0.26937196092664639</v>
      </c>
      <c r="L20" s="23">
        <f t="shared" si="3"/>
        <v>0.29470642110533701</v>
      </c>
      <c r="M20" s="4"/>
      <c r="N20" t="s">
        <v>272</v>
      </c>
      <c r="O20" s="5">
        <v>6.3393731440518843</v>
      </c>
      <c r="P20" s="71">
        <v>0.46281154305178074</v>
      </c>
    </row>
    <row r="21" spans="1:16" x14ac:dyDescent="0.25">
      <c r="A21" s="17"/>
      <c r="B21" s="55">
        <v>16</v>
      </c>
      <c r="C21" s="19" t="s">
        <v>265</v>
      </c>
      <c r="D21" s="20">
        <v>15.584665000000001</v>
      </c>
      <c r="E21" s="21">
        <v>45.151161999999992</v>
      </c>
      <c r="F21" s="21">
        <f t="shared" si="0"/>
        <v>30.748506173890867</v>
      </c>
      <c r="G21" s="21">
        <v>24.85199551389087</v>
      </c>
      <c r="H21" s="21">
        <v>2.5168203699999996</v>
      </c>
      <c r="I21" s="21">
        <v>3.3796902900000001</v>
      </c>
      <c r="J21" s="22">
        <f t="shared" si="1"/>
        <v>0.55041762854056497</v>
      </c>
      <c r="K21" s="22">
        <f t="shared" si="2"/>
        <v>0.60615972372739535</v>
      </c>
      <c r="L21" s="23">
        <f t="shared" si="3"/>
        <v>0.68101251024039811</v>
      </c>
      <c r="M21" s="4"/>
      <c r="N21" t="s">
        <v>251</v>
      </c>
      <c r="O21" s="5">
        <v>71.929740498012606</v>
      </c>
      <c r="P21" s="71">
        <v>0.41389123244423537</v>
      </c>
    </row>
    <row r="22" spans="1:16" x14ac:dyDescent="0.25">
      <c r="A22" s="17"/>
      <c r="B22" s="55">
        <v>17</v>
      </c>
      <c r="C22" s="19" t="s">
        <v>266</v>
      </c>
      <c r="D22" s="20">
        <v>1.7089570000000001</v>
      </c>
      <c r="E22" s="21">
        <v>3.6530199999999997</v>
      </c>
      <c r="F22" s="21">
        <f t="shared" si="0"/>
        <v>1.9106106551454693</v>
      </c>
      <c r="G22" s="21">
        <v>1.4628279351454694</v>
      </c>
      <c r="H22" s="21">
        <v>0.33955655999999995</v>
      </c>
      <c r="I22" s="21">
        <v>0.10822615999999999</v>
      </c>
      <c r="J22" s="22">
        <f t="shared" si="1"/>
        <v>0.40044345093798267</v>
      </c>
      <c r="K22" s="22">
        <f t="shared" si="2"/>
        <v>0.49339573699171357</v>
      </c>
      <c r="L22" s="23">
        <f t="shared" si="3"/>
        <v>0.5230222268548953</v>
      </c>
      <c r="M22" s="4"/>
      <c r="N22" t="s">
        <v>255</v>
      </c>
      <c r="O22" s="5">
        <v>102.96889459211474</v>
      </c>
      <c r="P22" s="71">
        <v>0.41377228071163635</v>
      </c>
    </row>
    <row r="23" spans="1:16" x14ac:dyDescent="0.25">
      <c r="A23" s="17"/>
      <c r="B23" s="55">
        <v>18</v>
      </c>
      <c r="C23" s="19" t="s">
        <v>267</v>
      </c>
      <c r="D23" s="20">
        <v>16.331448999999999</v>
      </c>
      <c r="E23" s="21">
        <v>17.886370999999997</v>
      </c>
      <c r="F23" s="21">
        <f t="shared" si="0"/>
        <v>9.5941470456970865</v>
      </c>
      <c r="G23" s="21">
        <v>6.693639355697087</v>
      </c>
      <c r="H23" s="21">
        <v>2.0466082299999999</v>
      </c>
      <c r="I23" s="21">
        <v>0.85389945999999994</v>
      </c>
      <c r="J23" s="22">
        <f t="shared" si="1"/>
        <v>0.37423127115595939</v>
      </c>
      <c r="K23" s="22">
        <f t="shared" si="2"/>
        <v>0.48865404758165248</v>
      </c>
      <c r="L23" s="23">
        <f t="shared" si="3"/>
        <v>0.53639427727944855</v>
      </c>
      <c r="M23" s="4"/>
      <c r="N23" t="s">
        <v>252</v>
      </c>
      <c r="O23" s="5">
        <v>53.290580589369746</v>
      </c>
      <c r="P23" s="71">
        <v>0.39907162221430986</v>
      </c>
    </row>
    <row r="24" spans="1:16" x14ac:dyDescent="0.25">
      <c r="A24" s="17"/>
      <c r="B24" s="55">
        <v>19</v>
      </c>
      <c r="C24" s="19" t="s">
        <v>268</v>
      </c>
      <c r="D24" s="20">
        <v>15.822270999999999</v>
      </c>
      <c r="E24" s="21">
        <v>20.753969000000005</v>
      </c>
      <c r="F24" s="21">
        <f t="shared" si="0"/>
        <v>6.7515691207092283</v>
      </c>
      <c r="G24" s="21">
        <v>5.0024124307092279</v>
      </c>
      <c r="H24" s="21">
        <v>0.80419848999999999</v>
      </c>
      <c r="I24" s="21">
        <v>0.94495819999999997</v>
      </c>
      <c r="J24" s="22">
        <f t="shared" si="1"/>
        <v>0.24103401285360052</v>
      </c>
      <c r="K24" s="22">
        <f t="shared" si="2"/>
        <v>0.27978315476472121</v>
      </c>
      <c r="L24" s="23">
        <f t="shared" si="3"/>
        <v>0.32531459985842837</v>
      </c>
      <c r="M24" s="4"/>
      <c r="N24" t="s">
        <v>271</v>
      </c>
      <c r="O24" s="5">
        <v>42.455333305024432</v>
      </c>
      <c r="P24" s="71">
        <v>0.39080469774418347</v>
      </c>
    </row>
    <row r="25" spans="1:16" x14ac:dyDescent="0.25">
      <c r="A25" s="17"/>
      <c r="B25" s="55">
        <v>20</v>
      </c>
      <c r="C25" s="19" t="s">
        <v>269</v>
      </c>
      <c r="D25" s="20">
        <v>73.195080000000019</v>
      </c>
      <c r="E25" s="21">
        <v>134.29031700000004</v>
      </c>
      <c r="F25" s="21">
        <f t="shared" si="0"/>
        <v>78.710079106698359</v>
      </c>
      <c r="G25" s="21">
        <v>68.43105222669837</v>
      </c>
      <c r="H25" s="21">
        <v>2.8954671400000009</v>
      </c>
      <c r="I25" s="21">
        <v>7.3835597400000008</v>
      </c>
      <c r="J25" s="22">
        <f t="shared" si="1"/>
        <v>0.50957547614321552</v>
      </c>
      <c r="K25" s="22">
        <f t="shared" si="2"/>
        <v>0.53113672646031762</v>
      </c>
      <c r="L25" s="23">
        <f t="shared" si="3"/>
        <v>0.58611879743122752</v>
      </c>
      <c r="M25" s="4"/>
      <c r="N25" t="s">
        <v>270</v>
      </c>
      <c r="O25" s="5">
        <v>103.2308558569202</v>
      </c>
      <c r="P25" s="71">
        <v>0.37604736722623611</v>
      </c>
    </row>
    <row r="26" spans="1:16" x14ac:dyDescent="0.25">
      <c r="A26" s="17"/>
      <c r="B26" s="55">
        <v>21</v>
      </c>
      <c r="C26" s="19" t="s">
        <v>270</v>
      </c>
      <c r="D26" s="20">
        <v>122.54704700000002</v>
      </c>
      <c r="E26" s="21">
        <v>274.51556600000038</v>
      </c>
      <c r="F26" s="21">
        <f t="shared" si="0"/>
        <v>103.2308558569202</v>
      </c>
      <c r="G26" s="21">
        <v>71.059417916920211</v>
      </c>
      <c r="H26" s="21">
        <v>16.858010319999991</v>
      </c>
      <c r="I26" s="21">
        <v>15.313427620000002</v>
      </c>
      <c r="J26" s="22">
        <f t="shared" si="1"/>
        <v>0.25885387467215654</v>
      </c>
      <c r="K26" s="22">
        <f t="shared" si="2"/>
        <v>0.32026390895778961</v>
      </c>
      <c r="L26" s="23">
        <f t="shared" si="3"/>
        <v>0.37604736722623611</v>
      </c>
      <c r="M26" s="4"/>
      <c r="N26" t="s">
        <v>261</v>
      </c>
      <c r="O26" s="5">
        <v>55.382446176076328</v>
      </c>
      <c r="P26" s="71">
        <v>0.35835209946087382</v>
      </c>
    </row>
    <row r="27" spans="1:16" x14ac:dyDescent="0.25">
      <c r="A27" s="17"/>
      <c r="B27" s="55">
        <v>22</v>
      </c>
      <c r="C27" s="19" t="s">
        <v>271</v>
      </c>
      <c r="D27" s="20">
        <v>11.066267999999996</v>
      </c>
      <c r="E27" s="21">
        <v>108.63567799999997</v>
      </c>
      <c r="F27" s="21">
        <f t="shared" si="0"/>
        <v>42.455333305024432</v>
      </c>
      <c r="G27" s="21">
        <v>28.56732862502443</v>
      </c>
      <c r="H27" s="21">
        <v>6.7864264600000004</v>
      </c>
      <c r="I27" s="21">
        <v>7.1015782199999986</v>
      </c>
      <c r="J27" s="22">
        <f t="shared" si="1"/>
        <v>0.26296451728339598</v>
      </c>
      <c r="K27" s="22">
        <f t="shared" si="2"/>
        <v>0.32543410908729675</v>
      </c>
      <c r="L27" s="23">
        <f t="shared" si="3"/>
        <v>0.39080469774418347</v>
      </c>
      <c r="M27" s="4"/>
      <c r="N27" t="s">
        <v>260</v>
      </c>
      <c r="O27" s="5">
        <v>10.538225973930858</v>
      </c>
      <c r="P27" s="71">
        <v>0.33127664055378098</v>
      </c>
    </row>
    <row r="28" spans="1:16" x14ac:dyDescent="0.25">
      <c r="A28" s="17"/>
      <c r="B28" s="55">
        <v>23</v>
      </c>
      <c r="C28" s="19" t="s">
        <v>272</v>
      </c>
      <c r="D28" s="20">
        <v>29.567151000000003</v>
      </c>
      <c r="E28" s="21">
        <v>13.697525999999996</v>
      </c>
      <c r="F28" s="21">
        <f t="shared" si="0"/>
        <v>6.3393731440518843</v>
      </c>
      <c r="G28" s="21">
        <v>5.1922991940518841</v>
      </c>
      <c r="H28" s="21">
        <v>0.98100988999999983</v>
      </c>
      <c r="I28" s="21">
        <v>0.16606405999999999</v>
      </c>
      <c r="J28" s="22">
        <f t="shared" si="1"/>
        <v>0.37906839483654825</v>
      </c>
      <c r="K28" s="22">
        <f t="shared" si="2"/>
        <v>0.45068788948105565</v>
      </c>
      <c r="L28" s="23">
        <f t="shared" si="3"/>
        <v>0.46281154305178074</v>
      </c>
      <c r="M28" s="4"/>
      <c r="N28" t="s">
        <v>253</v>
      </c>
      <c r="O28" s="5">
        <v>24.007069989498991</v>
      </c>
      <c r="P28" s="71">
        <v>0.32558263912092572</v>
      </c>
    </row>
    <row r="29" spans="1:16" x14ac:dyDescent="0.25">
      <c r="A29" s="17"/>
      <c r="B29" s="55">
        <v>24</v>
      </c>
      <c r="C29" s="19" t="s">
        <v>273</v>
      </c>
      <c r="D29" s="20">
        <v>9.9739759999999986</v>
      </c>
      <c r="E29" s="21">
        <v>22.479336999999994</v>
      </c>
      <c r="F29" s="21">
        <f t="shared" si="0"/>
        <v>15.567088249852794</v>
      </c>
      <c r="G29" s="21">
        <v>11.474479199852794</v>
      </c>
      <c r="H29" s="21">
        <v>2.0044365599999998</v>
      </c>
      <c r="I29" s="21">
        <v>2.0881724900000003</v>
      </c>
      <c r="J29" s="22">
        <f t="shared" si="1"/>
        <v>0.51044562390130976</v>
      </c>
      <c r="K29" s="22">
        <f t="shared" si="2"/>
        <v>0.59961358112353569</v>
      </c>
      <c r="L29" s="23">
        <f t="shared" si="3"/>
        <v>0.692506556125423</v>
      </c>
      <c r="M29" s="4"/>
      <c r="N29" t="s">
        <v>268</v>
      </c>
      <c r="O29" s="5">
        <v>6.7515691207092283</v>
      </c>
      <c r="P29" s="71">
        <v>0.32531459985842837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15.146883000000004</v>
      </c>
      <c r="E30" s="28">
        <v>12.093332999999989</v>
      </c>
      <c r="F30" s="28">
        <f t="shared" si="0"/>
        <v>8.3781758441671741</v>
      </c>
      <c r="G30" s="28">
        <v>6.7013269941671751</v>
      </c>
      <c r="H30" s="28">
        <v>0.97087979999999996</v>
      </c>
      <c r="I30" s="28">
        <v>0.7059690500000001</v>
      </c>
      <c r="J30" s="29">
        <f t="shared" si="1"/>
        <v>0.55413400045853212</v>
      </c>
      <c r="K30" s="29">
        <f t="shared" si="2"/>
        <v>0.63441623530644375</v>
      </c>
      <c r="L30" s="30">
        <f t="shared" si="3"/>
        <v>0.69279294998055385</v>
      </c>
      <c r="M30" s="4"/>
      <c r="N30" t="s">
        <v>264</v>
      </c>
      <c r="O30" s="5">
        <v>78.420450330903662</v>
      </c>
      <c r="P30" s="71">
        <v>0.29470642110533701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5703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49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1221.5727770000003</v>
      </c>
      <c r="E6" s="14">
        <v>2745.6688990000002</v>
      </c>
      <c r="F6" s="14">
        <v>1298.6522844924982</v>
      </c>
      <c r="G6" s="14">
        <v>983.00276267249797</v>
      </c>
      <c r="H6" s="14">
        <v>163.51072816000004</v>
      </c>
      <c r="I6" s="14">
        <v>152.13879365999998</v>
      </c>
      <c r="J6" s="15">
        <v>0.35801941123728259</v>
      </c>
      <c r="K6" s="15">
        <v>0.41757164938935998</v>
      </c>
      <c r="L6" s="16">
        <v>0.47298211556589359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178.82441399999999</v>
      </c>
      <c r="E7" s="38">
        <f ca="1">SUM(E8:OFFSET(E6,MATCH("PROYECTOS",$A$8:$A$50,0),0))</f>
        <v>482.74847199999994</v>
      </c>
      <c r="F7" s="38">
        <f ca="1">SUM(F8:OFFSET(F6,MATCH("PROYECTOS",$A$8:$A$50,0),0))</f>
        <v>144.05339518261221</v>
      </c>
      <c r="G7" s="38">
        <f ca="1">SUM(G8:OFFSET(G6,MATCH("PROYECTOS",$A$8:$A$50,0),0))</f>
        <v>113.57483356261218</v>
      </c>
      <c r="H7" s="38">
        <f ca="1">SUM(H8:OFFSET(H6,MATCH("PROYECTOS",$A$8:$A$50,0),0))</f>
        <v>23.54873332</v>
      </c>
      <c r="I7" s="38">
        <f ca="1">SUM(I8:OFFSET(I6,MATCH("PROYECTOS",$A$8:$A$50,0),0))</f>
        <v>6.9298282999999987</v>
      </c>
      <c r="J7" s="39">
        <f ca="1">IFERROR(G7/E7,0)</f>
        <v>0.23526710108905782</v>
      </c>
      <c r="K7" s="39">
        <f ca="1">IFERROR(SUM(G7,H7)/E7,0)</f>
        <v>0.28404764558760159</v>
      </c>
      <c r="L7" s="40">
        <f ca="1">IFERROR(SUM(G7,H7,I7)/E7,0)</f>
        <v>0.29840259169709438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170.72740899999999</v>
      </c>
      <c r="E8" s="21">
        <v>462.24577999999991</v>
      </c>
      <c r="F8" s="21">
        <f t="shared" ref="F8:F9" si="0">SUM(G8,H8,I8)</f>
        <v>136.60614529217997</v>
      </c>
      <c r="G8" s="21">
        <v>108.54548919217996</v>
      </c>
      <c r="H8" s="21">
        <v>22.469241650000001</v>
      </c>
      <c r="I8" s="21">
        <v>5.5914144499999994</v>
      </c>
      <c r="J8" s="22">
        <f t="shared" ref="J8:J10" si="1">IFERROR(G8/E8,0)</f>
        <v>0.2348220230202642</v>
      </c>
      <c r="K8" s="22">
        <f t="shared" ref="K8:K10" si="2">IFERROR(SUM(G8,H8)/E8,0)</f>
        <v>0.28343088571231523</v>
      </c>
      <c r="L8" s="23">
        <f t="shared" ref="L8:L10" si="3">IFERROR(SUM(G8,H8,I8)/E8,0)</f>
        <v>0.29552707932169764</v>
      </c>
      <c r="M8" s="4"/>
    </row>
    <row r="9" spans="1:13" ht="25.5" x14ac:dyDescent="0.25">
      <c r="A9" s="17"/>
      <c r="B9" s="19">
        <v>3000627</v>
      </c>
      <c r="C9" s="19" t="s">
        <v>1277</v>
      </c>
      <c r="D9" s="20">
        <v>8.0970049999999993</v>
      </c>
      <c r="E9" s="21">
        <v>20.502692000000007</v>
      </c>
      <c r="F9" s="21">
        <f t="shared" si="0"/>
        <v>7.4472498904322268</v>
      </c>
      <c r="G9" s="21">
        <v>5.0293443704322272</v>
      </c>
      <c r="H9" s="21">
        <v>1.0794916699999999</v>
      </c>
      <c r="I9" s="21">
        <v>1.3384138499999998</v>
      </c>
      <c r="J9" s="22">
        <f t="shared" si="1"/>
        <v>0.24530165943244064</v>
      </c>
      <c r="K9" s="22">
        <f t="shared" si="2"/>
        <v>0.29795287567272749</v>
      </c>
      <c r="L9" s="23">
        <f t="shared" si="3"/>
        <v>0.36323278379406099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1042.7483630000004</v>
      </c>
      <c r="E10" s="45">
        <f t="shared" ref="E10:I10" ca="1" si="4">OFFSET(E10,-MATCH("PROYECTOS",$A$8:$A$50,0)-1,0)-(OFFSET(E10,-MATCH("PROYECTOS",$A$8:$A$50,0),0))</f>
        <v>2262.9204270000005</v>
      </c>
      <c r="F10" s="45">
        <f t="shared" ca="1" si="4"/>
        <v>1154.5988893098861</v>
      </c>
      <c r="G10" s="45">
        <f t="shared" ca="1" si="4"/>
        <v>869.42792910988578</v>
      </c>
      <c r="H10" s="45">
        <f t="shared" ca="1" si="4"/>
        <v>139.96199484000005</v>
      </c>
      <c r="I10" s="45">
        <f t="shared" ca="1" si="4"/>
        <v>145.20896535999998</v>
      </c>
      <c r="J10" s="46">
        <f t="shared" ca="1" si="1"/>
        <v>0.38420614297185168</v>
      </c>
      <c r="K10" s="46">
        <f t="shared" ca="1" si="2"/>
        <v>0.4460563048997947</v>
      </c>
      <c r="L10" s="47">
        <f t="shared" ca="1" si="3"/>
        <v>0.51022513895486854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1284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276</v>
      </c>
      <c r="D16" s="23">
        <v>0.29552707932169764</v>
      </c>
    </row>
    <row r="17" spans="1:4" ht="26.25" thickBot="1" x14ac:dyDescent="0.3">
      <c r="A17" s="24"/>
      <c r="B17" s="26">
        <v>3000627</v>
      </c>
      <c r="C17" s="26" t="s">
        <v>1277</v>
      </c>
      <c r="D17" s="30">
        <v>0.36323278379406099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4"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83</v>
      </c>
      <c r="B1" s="49" t="s">
        <v>50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1276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1221.5727770000003</v>
      </c>
      <c r="I6" s="14">
        <v>2745.6688990000002</v>
      </c>
      <c r="J6" s="14">
        <v>1298.6522844924982</v>
      </c>
      <c r="K6" s="14">
        <v>983.00276267249797</v>
      </c>
      <c r="L6" s="14">
        <v>163.51072816000004</v>
      </c>
      <c r="M6" s="14">
        <v>152.13879365999998</v>
      </c>
      <c r="N6" s="15">
        <v>0.35801941123728259</v>
      </c>
      <c r="O6" s="15">
        <v>0.41757164938935998</v>
      </c>
      <c r="P6" s="16">
        <v>0.47298211556589359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SUM(H8:OFFSET(H6,MATCH("PROYECTOS",$A$8:$A$17,0),0))</f>
        <v>178.82441400000002</v>
      </c>
      <c r="I7" s="13">
        <f ca="1">SUM(I8:OFFSET(I6,MATCH("PROYECTOS",$A$8:$A$17,0),0))</f>
        <v>482.74847199999988</v>
      </c>
      <c r="J7" s="13">
        <f ca="1">SUM(J8:OFFSET(J6,MATCH("PROYECTOS",$A$8:$A$17,0),0))</f>
        <v>144.05339518261218</v>
      </c>
      <c r="K7" s="13">
        <f ca="1">SUM(K8:OFFSET(K6,MATCH("PROYECTOS",$A$8:$A$17,0),0))</f>
        <v>113.57483356261218</v>
      </c>
      <c r="L7" s="13">
        <f ca="1">SUM(L8:OFFSET(L6,MATCH("PROYECTOS",$A$8:$A$17,0),0))</f>
        <v>23.54873332</v>
      </c>
      <c r="M7" s="13">
        <f ca="1">SUM(M8:OFFSET(M6,MATCH("PROYECTOS",$A$8:$A$17,0),0))</f>
        <v>6.9298282999999987</v>
      </c>
      <c r="N7" s="39">
        <f ca="1">IFERROR(K7/I7,0)</f>
        <v>0.23526710108905785</v>
      </c>
      <c r="O7" s="39">
        <f ca="1">IFERROR(SUM(K7,L7)/I7,0)</f>
        <v>0.28404764558760159</v>
      </c>
      <c r="P7" s="40">
        <f ca="1">IFERROR(SUM(K7,L7,M7)/I7,0)</f>
        <v>0.29840259169709443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16.332135999999998</v>
      </c>
      <c r="I8" s="21">
        <v>54.819015</v>
      </c>
      <c r="J8" s="21">
        <f t="shared" ref="J8:J16" si="0">SUM(K8,L8,M8)</f>
        <v>44.347068221290463</v>
      </c>
      <c r="K8" s="21">
        <v>36.42216707129046</v>
      </c>
      <c r="L8" s="21">
        <v>4.1823231600000002</v>
      </c>
      <c r="M8" s="21">
        <v>3.7425779899999996</v>
      </c>
      <c r="N8" s="22">
        <f t="shared" ref="N8:N17" si="1">IFERROR(K8/I8,0)</f>
        <v>0.66440754309960626</v>
      </c>
      <c r="O8" s="22">
        <f t="shared" ref="O8:O17" si="2">IFERROR(SUM(K8,L8)/I8,0)</f>
        <v>0.74070083585577851</v>
      </c>
      <c r="P8" s="23">
        <f t="shared" ref="P8:P17" si="3">IFERROR(SUM(K8,L8,M8)/I8,0)</f>
        <v>0.80897236517822257</v>
      </c>
      <c r="Q8" s="70">
        <v>63019.5</v>
      </c>
      <c r="R8" s="21">
        <v>31</v>
      </c>
      <c r="S8" s="23">
        <f>IFERROR(R8/Q8,0)</f>
        <v>4.9191123382445116E-4</v>
      </c>
    </row>
    <row r="9" spans="1:19" ht="25.5" x14ac:dyDescent="0.25">
      <c r="A9" s="17"/>
      <c r="B9" s="19">
        <v>5001778</v>
      </c>
      <c r="C9" s="19" t="s">
        <v>1278</v>
      </c>
      <c r="D9" s="68">
        <v>3000001</v>
      </c>
      <c r="E9" s="19" t="s">
        <v>276</v>
      </c>
      <c r="F9" s="69">
        <v>177</v>
      </c>
      <c r="G9" s="19" t="s">
        <v>883</v>
      </c>
      <c r="H9" s="20">
        <v>154.317273</v>
      </c>
      <c r="I9" s="21">
        <v>407.08785599999993</v>
      </c>
      <c r="J9" s="21">
        <f t="shared" si="0"/>
        <v>92.0020686005127</v>
      </c>
      <c r="K9" s="21">
        <v>71.868913650512695</v>
      </c>
      <c r="L9" s="21">
        <v>18.28431849</v>
      </c>
      <c r="M9" s="21">
        <v>1.84883646</v>
      </c>
      <c r="N9" s="22">
        <f t="shared" si="1"/>
        <v>0.17654398821101827</v>
      </c>
      <c r="O9" s="22">
        <f t="shared" si="2"/>
        <v>0.22145890822278105</v>
      </c>
      <c r="P9" s="23">
        <f t="shared" si="3"/>
        <v>0.22600052358356942</v>
      </c>
      <c r="Q9" s="70">
        <v>87.5</v>
      </c>
      <c r="R9" s="21">
        <v>49</v>
      </c>
      <c r="S9" s="23">
        <f t="shared" ref="S9:S16" si="4">IFERROR(R9/Q9,0)</f>
        <v>0.56000000000000005</v>
      </c>
    </row>
    <row r="10" spans="1:19" ht="38.25" x14ac:dyDescent="0.25">
      <c r="A10" s="17"/>
      <c r="B10" s="19">
        <v>5002734</v>
      </c>
      <c r="C10" s="19" t="s">
        <v>1279</v>
      </c>
      <c r="D10" s="68">
        <v>3000001</v>
      </c>
      <c r="E10" s="19" t="s">
        <v>276</v>
      </c>
      <c r="F10" s="69">
        <v>60</v>
      </c>
      <c r="G10" s="19" t="s">
        <v>310</v>
      </c>
      <c r="H10" s="20">
        <v>7.8E-2</v>
      </c>
      <c r="I10" s="21">
        <v>0.319135</v>
      </c>
      <c r="J10" s="21">
        <f t="shared" si="0"/>
        <v>0.24113497138023376</v>
      </c>
      <c r="K10" s="21">
        <v>0.24113497138023376</v>
      </c>
      <c r="L10" s="21">
        <v>0</v>
      </c>
      <c r="M10" s="21">
        <v>0</v>
      </c>
      <c r="N10" s="22">
        <f t="shared" si="1"/>
        <v>0.75558923772144626</v>
      </c>
      <c r="O10" s="22">
        <f t="shared" si="2"/>
        <v>0.75558923772144626</v>
      </c>
      <c r="P10" s="23">
        <f t="shared" si="3"/>
        <v>0.75558923772144626</v>
      </c>
      <c r="Q10" s="70">
        <v>2</v>
      </c>
      <c r="R10" s="21">
        <v>1</v>
      </c>
      <c r="S10" s="23">
        <f t="shared" si="4"/>
        <v>0.5</v>
      </c>
    </row>
    <row r="11" spans="1:19" ht="38.25" x14ac:dyDescent="0.25">
      <c r="A11" s="17"/>
      <c r="B11" s="19">
        <v>5004464</v>
      </c>
      <c r="C11" s="19" t="s">
        <v>790</v>
      </c>
      <c r="D11" s="68">
        <v>3000627</v>
      </c>
      <c r="E11" s="19" t="s">
        <v>1277</v>
      </c>
      <c r="F11" s="69">
        <v>60</v>
      </c>
      <c r="G11" s="19" t="s">
        <v>310</v>
      </c>
      <c r="H11" s="20">
        <v>1.8267129999999998</v>
      </c>
      <c r="I11" s="21">
        <v>0.70270700000000008</v>
      </c>
      <c r="J11" s="21">
        <f t="shared" si="0"/>
        <v>9.9033280967767354E-2</v>
      </c>
      <c r="K11" s="21">
        <v>8.719328096776735E-2</v>
      </c>
      <c r="L11" s="21">
        <v>1.12E-2</v>
      </c>
      <c r="M11" s="21">
        <v>6.4000000000000005E-4</v>
      </c>
      <c r="N11" s="22">
        <f t="shared" si="1"/>
        <v>0.12408198718351651</v>
      </c>
      <c r="O11" s="22">
        <f t="shared" si="2"/>
        <v>0.14002035125275164</v>
      </c>
      <c r="P11" s="23">
        <f t="shared" si="3"/>
        <v>0.1409311149138508</v>
      </c>
      <c r="Q11" s="70">
        <v>5463.5</v>
      </c>
      <c r="R11" s="21">
        <v>5460</v>
      </c>
      <c r="S11" s="23">
        <f t="shared" si="4"/>
        <v>0.99935938500960919</v>
      </c>
    </row>
    <row r="12" spans="1:19" ht="51" x14ac:dyDescent="0.25">
      <c r="A12" s="17"/>
      <c r="B12" s="19">
        <v>5004465</v>
      </c>
      <c r="C12" s="19" t="s">
        <v>1267</v>
      </c>
      <c r="D12" s="68">
        <v>3000001</v>
      </c>
      <c r="E12" s="19" t="s">
        <v>276</v>
      </c>
      <c r="F12" s="69">
        <v>60</v>
      </c>
      <c r="G12" s="19" t="s">
        <v>310</v>
      </c>
      <c r="H12" s="20">
        <v>0</v>
      </c>
      <c r="I12" s="21">
        <v>1.9774E-2</v>
      </c>
      <c r="J12" s="21">
        <f t="shared" si="0"/>
        <v>1.5873498996568376E-2</v>
      </c>
      <c r="K12" s="21">
        <v>1.3273498996568378E-2</v>
      </c>
      <c r="L12" s="21">
        <v>2.5999999999999999E-3</v>
      </c>
      <c r="M12" s="21">
        <v>0</v>
      </c>
      <c r="N12" s="22">
        <f t="shared" si="1"/>
        <v>0.67126018997513792</v>
      </c>
      <c r="O12" s="22">
        <f t="shared" si="2"/>
        <v>0.802745979395589</v>
      </c>
      <c r="P12" s="23">
        <f t="shared" si="3"/>
        <v>0.802745979395589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5004469</v>
      </c>
      <c r="C13" s="19" t="s">
        <v>1280</v>
      </c>
      <c r="D13" s="68">
        <v>3000627</v>
      </c>
      <c r="E13" s="19" t="s">
        <v>1277</v>
      </c>
      <c r="F13" s="69">
        <v>277</v>
      </c>
      <c r="G13" s="19" t="s">
        <v>792</v>
      </c>
      <c r="H13" s="20">
        <v>2.352363</v>
      </c>
      <c r="I13" s="21">
        <v>5.0814860000000017</v>
      </c>
      <c r="J13" s="21">
        <f t="shared" si="0"/>
        <v>3.0013158569132123</v>
      </c>
      <c r="K13" s="21">
        <v>2.2677139569132123</v>
      </c>
      <c r="L13" s="21">
        <v>0.34002958000000005</v>
      </c>
      <c r="M13" s="21">
        <v>0.39357232000000003</v>
      </c>
      <c r="N13" s="22">
        <f t="shared" si="1"/>
        <v>0.44626984250536389</v>
      </c>
      <c r="O13" s="22">
        <f t="shared" si="2"/>
        <v>0.51318522513162712</v>
      </c>
      <c r="P13" s="23">
        <f t="shared" si="3"/>
        <v>0.59063743497732968</v>
      </c>
      <c r="Q13" s="70">
        <v>18300</v>
      </c>
      <c r="R13" s="21">
        <v>11092</v>
      </c>
      <c r="S13" s="23">
        <f t="shared" si="4"/>
        <v>0.60612021857923493</v>
      </c>
    </row>
    <row r="14" spans="1:19" ht="25.5" x14ac:dyDescent="0.25">
      <c r="A14" s="17"/>
      <c r="B14" s="19">
        <v>5004470</v>
      </c>
      <c r="C14" s="19" t="s">
        <v>1281</v>
      </c>
      <c r="D14" s="68">
        <v>3000627</v>
      </c>
      <c r="E14" s="19" t="s">
        <v>1277</v>
      </c>
      <c r="F14" s="69">
        <v>120</v>
      </c>
      <c r="G14" s="19" t="s">
        <v>691</v>
      </c>
      <c r="H14" s="20">
        <v>0</v>
      </c>
      <c r="I14" s="21">
        <v>0.94862500000000005</v>
      </c>
      <c r="J14" s="21">
        <f t="shared" si="0"/>
        <v>6.9908239999999996E-2</v>
      </c>
      <c r="K14" s="21">
        <v>0</v>
      </c>
      <c r="L14" s="21">
        <v>2.7634099999999998E-2</v>
      </c>
      <c r="M14" s="21">
        <v>4.2274140000000002E-2</v>
      </c>
      <c r="N14" s="22">
        <f t="shared" si="1"/>
        <v>0</v>
      </c>
      <c r="O14" s="22">
        <f t="shared" si="2"/>
        <v>2.9130689155356434E-2</v>
      </c>
      <c r="P14" s="23">
        <f t="shared" si="3"/>
        <v>7.3694283831861898E-2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5004470</v>
      </c>
      <c r="C15" s="19" t="s">
        <v>1281</v>
      </c>
      <c r="D15" s="68">
        <v>3000627</v>
      </c>
      <c r="E15" s="19" t="s">
        <v>1277</v>
      </c>
      <c r="F15" s="69">
        <v>277</v>
      </c>
      <c r="G15" s="19" t="s">
        <v>792</v>
      </c>
      <c r="H15" s="20">
        <v>0.75042500000000001</v>
      </c>
      <c r="I15" s="21">
        <v>10.430881000000001</v>
      </c>
      <c r="J15" s="21">
        <f t="shared" si="0"/>
        <v>2.5996058996264364</v>
      </c>
      <c r="K15" s="21">
        <v>1.4563707396264363</v>
      </c>
      <c r="L15" s="21">
        <v>0.49996339000000006</v>
      </c>
      <c r="M15" s="21">
        <v>0.64327177000000002</v>
      </c>
      <c r="N15" s="22">
        <f t="shared" si="1"/>
        <v>0.13962106744640612</v>
      </c>
      <c r="O15" s="22">
        <f t="shared" si="2"/>
        <v>0.187552147285204</v>
      </c>
      <c r="P15" s="23">
        <f t="shared" si="3"/>
        <v>0.24922208388979186</v>
      </c>
      <c r="Q15" s="70">
        <v>5292.5</v>
      </c>
      <c r="R15" s="21">
        <v>739</v>
      </c>
      <c r="S15" s="23">
        <f t="shared" si="4"/>
        <v>0.13963155408597072</v>
      </c>
    </row>
    <row r="16" spans="1:19" ht="38.25" x14ac:dyDescent="0.25">
      <c r="A16" s="17"/>
      <c r="B16" s="19">
        <v>5004471</v>
      </c>
      <c r="C16" s="19" t="s">
        <v>1282</v>
      </c>
      <c r="D16" s="68">
        <v>3000627</v>
      </c>
      <c r="E16" s="19" t="s">
        <v>1277</v>
      </c>
      <c r="F16" s="69">
        <v>60</v>
      </c>
      <c r="G16" s="19" t="s">
        <v>310</v>
      </c>
      <c r="H16" s="20">
        <v>3.1675040000000001</v>
      </c>
      <c r="I16" s="21">
        <v>3.3389929999999985</v>
      </c>
      <c r="J16" s="21">
        <f t="shared" si="0"/>
        <v>1.6773866129248114</v>
      </c>
      <c r="K16" s="21">
        <v>1.2180663929248112</v>
      </c>
      <c r="L16" s="21">
        <v>0.20066460000000003</v>
      </c>
      <c r="M16" s="21">
        <v>0.25865562000000003</v>
      </c>
      <c r="N16" s="22">
        <f t="shared" si="1"/>
        <v>0.36480052306932415</v>
      </c>
      <c r="O16" s="22">
        <f t="shared" si="2"/>
        <v>0.42489786379450689</v>
      </c>
      <c r="P16" s="23">
        <f t="shared" si="3"/>
        <v>0.50236302170289426</v>
      </c>
      <c r="Q16" s="70">
        <v>1890</v>
      </c>
      <c r="R16" s="21">
        <v>1770</v>
      </c>
      <c r="S16" s="23">
        <f t="shared" si="4"/>
        <v>0.93650793650793651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1042.7483630000004</v>
      </c>
      <c r="I17" s="44">
        <f t="shared" ref="I17:M17" ca="1" si="5">OFFSET(I17,-MATCH("PROYECTOS",$A$8:$A$17,0)-1,0)-(OFFSET(I17,-MATCH("PROYECTOS",$A$8:$A$17,0),0))</f>
        <v>2262.9204270000005</v>
      </c>
      <c r="J17" s="44">
        <f t="shared" ca="1" si="5"/>
        <v>1154.5988893098861</v>
      </c>
      <c r="K17" s="44">
        <f t="shared" ca="1" si="5"/>
        <v>869.42792910988578</v>
      </c>
      <c r="L17" s="44">
        <f t="shared" ca="1" si="5"/>
        <v>139.96199484000005</v>
      </c>
      <c r="M17" s="44">
        <f t="shared" ca="1" si="5"/>
        <v>145.20896535999998</v>
      </c>
      <c r="N17" s="46">
        <f t="shared" ca="1" si="1"/>
        <v>0.38420614297185168</v>
      </c>
      <c r="O17" s="46">
        <f t="shared" ca="1" si="2"/>
        <v>0.4460563048997947</v>
      </c>
      <c r="P17" s="47">
        <f t="shared" ca="1" si="3"/>
        <v>0.51022513895486854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50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1348.2934950000001</v>
      </c>
      <c r="E6" s="14">
        <v>1516.5951180000002</v>
      </c>
      <c r="F6" s="14">
        <v>1251.2485866285363</v>
      </c>
      <c r="G6" s="14">
        <v>997.88175066853614</v>
      </c>
      <c r="H6" s="14">
        <v>116.81013417999998</v>
      </c>
      <c r="I6" s="14">
        <v>136.55670178</v>
      </c>
      <c r="J6" s="15">
        <v>0.65797505136669976</v>
      </c>
      <c r="K6" s="15">
        <v>0.73499635573041322</v>
      </c>
      <c r="L6" s="16">
        <v>0.82503798922853711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1348.2934949999999</v>
      </c>
      <c r="E7" s="38">
        <f ca="1">SUM(E8:OFFSET(E6,MATCH("GOBIERNOS REGIONALES",$A$8:$A$50,0),0))</f>
        <v>1513.6805799999997</v>
      </c>
      <c r="F7" s="38">
        <f ca="1">SUM(F8:OFFSET(F6,MATCH("GOBIERNOS REGIONALES",$A$8:$A$50,0),0))</f>
        <v>1248.8824990488256</v>
      </c>
      <c r="G7" s="38">
        <f ca="1">SUM(G8:OFFSET(G6,MATCH("GOBIERNOS REGIONALES",$A$8:$A$50,0),0))</f>
        <v>995.99638168882552</v>
      </c>
      <c r="H7" s="38">
        <f ca="1">SUM(H8:OFFSET(H6,MATCH("GOBIERNOS REGIONALES",$A$8:$A$50,0),0))</f>
        <v>116.42264589999996</v>
      </c>
      <c r="I7" s="38">
        <f ca="1">SUM(I8:OFFSET(I6,MATCH("GOBIERNOS REGIONALES",$A$8:$A$50,0),0))</f>
        <v>136.46347145999997</v>
      </c>
      <c r="J7" s="39">
        <f ca="1">IFERROR(G7/E7,0)</f>
        <v>0.65799640614324706</v>
      </c>
      <c r="K7" s="39">
        <f ca="1">IFERROR(SUM(G7,H7)/E7,0)</f>
        <v>0.73491002149794749</v>
      </c>
      <c r="L7" s="40">
        <f ca="1">IFERROR(SUM(G7,H7,I7)/E7,0)</f>
        <v>0.82506343514615588</v>
      </c>
      <c r="M7" s="4"/>
    </row>
    <row r="8" spans="1:13" x14ac:dyDescent="0.25">
      <c r="A8" s="17"/>
      <c r="B8" s="18">
        <v>4</v>
      </c>
      <c r="C8" s="19" t="s">
        <v>103</v>
      </c>
      <c r="D8" s="20">
        <v>213.79379600000004</v>
      </c>
      <c r="E8" s="21">
        <v>275.27434400000004</v>
      </c>
      <c r="F8" s="21">
        <f t="shared" ref="F8:F14" si="0">SUM(G8,H8,I8)</f>
        <v>239.87812254263599</v>
      </c>
      <c r="G8" s="21">
        <v>194.53255291263599</v>
      </c>
      <c r="H8" s="21">
        <v>23.016704830000002</v>
      </c>
      <c r="I8" s="21">
        <v>22.328864799999998</v>
      </c>
      <c r="J8" s="22">
        <f t="shared" ref="J8:J14" si="1">IFERROR(G8/E8,0)</f>
        <v>0.70668610116689978</v>
      </c>
      <c r="K8" s="22">
        <f t="shared" ref="K8:K14" si="2">IFERROR(SUM(G8,H8)/E8,0)</f>
        <v>0.79029979540205886</v>
      </c>
      <c r="L8" s="23">
        <f t="shared" ref="L8:L14" si="3">IFERROR(SUM(G8,H8,I8)/E8,0)</f>
        <v>0.87141474594754076</v>
      </c>
      <c r="M8" s="4"/>
    </row>
    <row r="9" spans="1:13" ht="25.5" x14ac:dyDescent="0.25">
      <c r="A9" s="17"/>
      <c r="B9" s="18">
        <v>6</v>
      </c>
      <c r="C9" s="19" t="s">
        <v>106</v>
      </c>
      <c r="D9" s="20">
        <v>101.30364599999999</v>
      </c>
      <c r="E9" s="21">
        <v>114.07297200000001</v>
      </c>
      <c r="F9" s="21">
        <f t="shared" si="0"/>
        <v>79.145580584214727</v>
      </c>
      <c r="G9" s="21">
        <v>62.002549834214733</v>
      </c>
      <c r="H9" s="21">
        <v>7.4566171999999984</v>
      </c>
      <c r="I9" s="21">
        <v>9.6864135499999993</v>
      </c>
      <c r="J9" s="22">
        <f t="shared" si="1"/>
        <v>0.5435340970533733</v>
      </c>
      <c r="K9" s="22">
        <f t="shared" si="2"/>
        <v>0.60890117804780897</v>
      </c>
      <c r="L9" s="23">
        <f t="shared" si="3"/>
        <v>0.69381536394278154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295.46623299999999</v>
      </c>
      <c r="E10" s="21">
        <v>299.72593999999998</v>
      </c>
      <c r="F10" s="21">
        <f t="shared" si="0"/>
        <v>245.97239148490826</v>
      </c>
      <c r="G10" s="21">
        <v>180.30887113490826</v>
      </c>
      <c r="H10" s="21">
        <v>23.877370619999997</v>
      </c>
      <c r="I10" s="21">
        <v>41.786149729999998</v>
      </c>
      <c r="J10" s="22">
        <f t="shared" si="1"/>
        <v>0.60157913304036437</v>
      </c>
      <c r="K10" s="22">
        <f t="shared" si="2"/>
        <v>0.68124314416999832</v>
      </c>
      <c r="L10" s="23">
        <f t="shared" si="3"/>
        <v>0.82065766975293586</v>
      </c>
      <c r="M10" s="4"/>
    </row>
    <row r="11" spans="1:13" x14ac:dyDescent="0.25">
      <c r="A11" s="17"/>
      <c r="B11" s="18">
        <v>22</v>
      </c>
      <c r="C11" s="19" t="s">
        <v>117</v>
      </c>
      <c r="D11" s="20">
        <v>737.72982000000002</v>
      </c>
      <c r="E11" s="21">
        <v>824.60732399999983</v>
      </c>
      <c r="F11" s="21">
        <f t="shared" si="0"/>
        <v>683.88640443706652</v>
      </c>
      <c r="G11" s="21">
        <v>559.15240780706654</v>
      </c>
      <c r="H11" s="21">
        <v>62.071953249999964</v>
      </c>
      <c r="I11" s="21">
        <v>62.662043379999979</v>
      </c>
      <c r="J11" s="22">
        <f t="shared" si="1"/>
        <v>0.67808324220882943</v>
      </c>
      <c r="K11" s="22">
        <f t="shared" si="2"/>
        <v>0.75335780192156843</v>
      </c>
      <c r="L11" s="23">
        <f t="shared" si="3"/>
        <v>0.8293479630033781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0</v>
      </c>
      <c r="E12" s="38">
        <f ca="1">SUM(E13:OFFSET(E11,(MATCH("GOBIERNOS LOCALES",$A$8:$A$50,0)-MATCH("GOBIERNOS REGIONALES",$A$8:$A$50,0)),0))</f>
        <v>2.9145379999999999</v>
      </c>
      <c r="F12" s="38">
        <f ca="1">SUM(F13:OFFSET(F11,(MATCH("GOBIERNOS LOCALES",$A$8:$A$50,0)-MATCH("GOBIERNOS REGIONALES",$A$8:$A$50,0)),0))</f>
        <v>2.3660875797106198</v>
      </c>
      <c r="G12" s="38">
        <f ca="1">SUM(G13:OFFSET(G11,(MATCH("GOBIERNOS LOCALES",$A$8:$A$50,0)-MATCH("GOBIERNOS REGIONALES",$A$8:$A$50,0)),0))</f>
        <v>1.8853689797106199</v>
      </c>
      <c r="H12" s="38">
        <f ca="1">SUM(H13:OFFSET(H11,(MATCH("GOBIERNOS LOCALES",$A$8:$A$50,0)-MATCH("GOBIERNOS REGIONALES",$A$8:$A$50,0)),0))</f>
        <v>0.38748827999999996</v>
      </c>
      <c r="I12" s="38">
        <f ca="1">SUM(I13:OFFSET(I11,(MATCH("GOBIERNOS LOCALES",$A$8:$A$50,0)-MATCH("GOBIERNOS REGIONALES",$A$8:$A$50,0)),0))</f>
        <v>9.3230320000000005E-2</v>
      </c>
      <c r="J12" s="39">
        <f t="shared" ca="1" si="1"/>
        <v>0.64688433628610087</v>
      </c>
      <c r="K12" s="39">
        <f t="shared" ca="1" si="2"/>
        <v>0.77983449167951147</v>
      </c>
      <c r="L12" s="40">
        <f t="shared" ca="1" si="3"/>
        <v>0.81182251859835763</v>
      </c>
      <c r="M12" s="4"/>
    </row>
    <row r="13" spans="1:13" ht="15.75" thickBot="1" x14ac:dyDescent="0.3">
      <c r="A13" s="24"/>
      <c r="B13" s="25">
        <v>443</v>
      </c>
      <c r="C13" s="26" t="s">
        <v>210</v>
      </c>
      <c r="D13" s="27">
        <v>0</v>
      </c>
      <c r="E13" s="28">
        <v>2.9145379999999999</v>
      </c>
      <c r="F13" s="28">
        <f t="shared" si="0"/>
        <v>2.3660875797106198</v>
      </c>
      <c r="G13" s="28">
        <v>1.8853689797106199</v>
      </c>
      <c r="H13" s="28">
        <v>0.38748827999999996</v>
      </c>
      <c r="I13" s="28">
        <v>9.3230320000000005E-2</v>
      </c>
      <c r="J13" s="29">
        <f t="shared" si="1"/>
        <v>0.64688433628610087</v>
      </c>
      <c r="K13" s="29">
        <f t="shared" si="2"/>
        <v>0.77983449167951147</v>
      </c>
      <c r="L13" s="30">
        <f t="shared" si="3"/>
        <v>0.81182251859835763</v>
      </c>
      <c r="M13" s="4"/>
    </row>
    <row r="14" spans="1:13" x14ac:dyDescent="0.25">
      <c r="A14" t="s">
        <v>233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86</v>
      </c>
      <c r="B1" s="51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1286</v>
      </c>
      <c r="N2" s="72" t="s">
        <v>1315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1348.2934950000001</v>
      </c>
      <c r="E6" s="14">
        <f ca="1">SUM(E7:OFFSET(E7,50,0))</f>
        <v>1516.5951180000002</v>
      </c>
      <c r="F6" s="14">
        <f ca="1">SUM(F7:OFFSET(F7,50,0))</f>
        <v>1251.2485866285363</v>
      </c>
      <c r="G6" s="14">
        <f ca="1">SUM(G7:OFFSET(G7,50,0))</f>
        <v>997.88175066853614</v>
      </c>
      <c r="H6" s="14">
        <f ca="1">SUM(H7:OFFSET(H7,50,0))</f>
        <v>116.81013417999998</v>
      </c>
      <c r="I6" s="14">
        <f ca="1">SUM(I7:OFFSET(I7,50,0))</f>
        <v>136.55670178</v>
      </c>
      <c r="J6" s="15">
        <f ca="1">IFERROR(G6/E6,0)</f>
        <v>0.65797505136669976</v>
      </c>
      <c r="K6" s="15">
        <f ca="1">IFERROR(SUM(G6,H6)/E6,0)</f>
        <v>0.73499635573041322</v>
      </c>
      <c r="L6" s="16">
        <f ca="1">IFERROR(SUM(G6,H6,I6)/E6,0)</f>
        <v>0.82503798922853711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26.458365999999998</v>
      </c>
      <c r="E7" s="21">
        <v>27.338244</v>
      </c>
      <c r="F7" s="21">
        <f t="shared" ref="F7:F31" si="0">SUM(G7,H7,I7)</f>
        <v>23.426028595069667</v>
      </c>
      <c r="G7" s="21">
        <v>18.819452525069664</v>
      </c>
      <c r="H7" s="21">
        <v>2.2271168500000003</v>
      </c>
      <c r="I7" s="21">
        <v>2.3794592200000002</v>
      </c>
      <c r="J7" s="22">
        <f t="shared" ref="J7:J31" si="1">IFERROR(G7/E7,0)</f>
        <v>0.68839288013779032</v>
      </c>
      <c r="K7" s="22">
        <f t="shared" ref="K7:K31" si="2">IFERROR(SUM(G7,H7)/E7,0)</f>
        <v>0.76985812896650074</v>
      </c>
      <c r="L7" s="23">
        <f t="shared" ref="L7:L31" si="3">IFERROR(SUM(G7,H7,I7)/E7,0)</f>
        <v>0.85689587798944467</v>
      </c>
      <c r="M7" s="4"/>
      <c r="N7" t="s">
        <v>271</v>
      </c>
      <c r="O7" s="5">
        <v>38.035606496213695</v>
      </c>
      <c r="P7" s="71">
        <v>0.92159165769716045</v>
      </c>
    </row>
    <row r="8" spans="1:16" x14ac:dyDescent="0.25">
      <c r="A8" s="17"/>
      <c r="B8" s="55">
        <v>2</v>
      </c>
      <c r="C8" s="19" t="s">
        <v>251</v>
      </c>
      <c r="D8" s="20">
        <v>86.91632899999999</v>
      </c>
      <c r="E8" s="21">
        <v>102.92068299999998</v>
      </c>
      <c r="F8" s="21">
        <f t="shared" si="0"/>
        <v>86.206533668674098</v>
      </c>
      <c r="G8" s="21">
        <v>70.506161438674098</v>
      </c>
      <c r="H8" s="21">
        <v>7.7348547600000002</v>
      </c>
      <c r="I8" s="21">
        <v>7.9655174699999982</v>
      </c>
      <c r="J8" s="22">
        <f t="shared" si="1"/>
        <v>0.68505337686764201</v>
      </c>
      <c r="K8" s="22">
        <f t="shared" si="2"/>
        <v>0.76020692749069807</v>
      </c>
      <c r="L8" s="23">
        <f t="shared" si="3"/>
        <v>0.83760164775309653</v>
      </c>
      <c r="M8" s="4"/>
      <c r="N8" t="s">
        <v>262</v>
      </c>
      <c r="O8" s="5">
        <v>47.314823752282123</v>
      </c>
      <c r="P8" s="71">
        <v>0.91291166077573782</v>
      </c>
    </row>
    <row r="9" spans="1:16" x14ac:dyDescent="0.25">
      <c r="A9" s="17"/>
      <c r="B9" s="55">
        <v>3</v>
      </c>
      <c r="C9" s="19" t="s">
        <v>252</v>
      </c>
      <c r="D9" s="20">
        <v>14.076904000000003</v>
      </c>
      <c r="E9" s="21">
        <v>33.109333999999997</v>
      </c>
      <c r="F9" s="21">
        <f t="shared" si="0"/>
        <v>25.951228938094605</v>
      </c>
      <c r="G9" s="21">
        <v>20.754218518094603</v>
      </c>
      <c r="H9" s="21">
        <v>2.7493808400000002</v>
      </c>
      <c r="I9" s="21">
        <v>2.4476295800000001</v>
      </c>
      <c r="J9" s="22">
        <f t="shared" si="1"/>
        <v>0.62683890041686141</v>
      </c>
      <c r="K9" s="22">
        <f t="shared" si="2"/>
        <v>0.7098783490508932</v>
      </c>
      <c r="L9" s="23">
        <f t="shared" si="3"/>
        <v>0.78380401545058587</v>
      </c>
      <c r="M9" s="4"/>
      <c r="N9" t="s">
        <v>257</v>
      </c>
      <c r="O9" s="5">
        <v>43.494804271437658</v>
      </c>
      <c r="P9" s="71">
        <v>0.89410973951754991</v>
      </c>
    </row>
    <row r="10" spans="1:16" x14ac:dyDescent="0.25">
      <c r="A10" s="17"/>
      <c r="B10" s="55">
        <v>4</v>
      </c>
      <c r="C10" s="19" t="s">
        <v>253</v>
      </c>
      <c r="D10" s="20">
        <v>67.633657999999997</v>
      </c>
      <c r="E10" s="21">
        <v>61.003242000000014</v>
      </c>
      <c r="F10" s="21">
        <f t="shared" si="0"/>
        <v>49.911795586551321</v>
      </c>
      <c r="G10" s="21">
        <v>40.397014426551323</v>
      </c>
      <c r="H10" s="21">
        <v>4.9436663899999997</v>
      </c>
      <c r="I10" s="21">
        <v>4.5711147699999994</v>
      </c>
      <c r="J10" s="22">
        <f t="shared" si="1"/>
        <v>0.66221094325693897</v>
      </c>
      <c r="K10" s="22">
        <f t="shared" si="2"/>
        <v>0.74325034752335473</v>
      </c>
      <c r="L10" s="23">
        <f t="shared" si="3"/>
        <v>0.81818267275944623</v>
      </c>
      <c r="M10" s="4"/>
      <c r="N10" t="s">
        <v>260</v>
      </c>
      <c r="O10" s="5">
        <v>36.7864287976806</v>
      </c>
      <c r="P10" s="71">
        <v>0.87642227369535675</v>
      </c>
    </row>
    <row r="11" spans="1:16" x14ac:dyDescent="0.25">
      <c r="A11" s="17"/>
      <c r="B11" s="55">
        <v>5</v>
      </c>
      <c r="C11" s="19" t="s">
        <v>254</v>
      </c>
      <c r="D11" s="20">
        <v>27.719053000000002</v>
      </c>
      <c r="E11" s="21">
        <v>39.591446000000005</v>
      </c>
      <c r="F11" s="21">
        <f t="shared" si="0"/>
        <v>28.120971817618468</v>
      </c>
      <c r="G11" s="21">
        <v>21.346864567618468</v>
      </c>
      <c r="H11" s="21">
        <v>3.1421185499999993</v>
      </c>
      <c r="I11" s="21">
        <v>3.6319887</v>
      </c>
      <c r="J11" s="22">
        <f t="shared" si="1"/>
        <v>0.53917870460246553</v>
      </c>
      <c r="K11" s="22">
        <f t="shared" si="2"/>
        <v>0.61854227596583522</v>
      </c>
      <c r="L11" s="23">
        <f t="shared" si="3"/>
        <v>0.71027897838382725</v>
      </c>
      <c r="M11" s="4"/>
      <c r="N11" t="s">
        <v>263</v>
      </c>
      <c r="O11" s="5">
        <v>48.533104157151705</v>
      </c>
      <c r="P11" s="71">
        <v>0.86167594781535095</v>
      </c>
    </row>
    <row r="12" spans="1:16" x14ac:dyDescent="0.25">
      <c r="A12" s="17"/>
      <c r="B12" s="55">
        <v>6</v>
      </c>
      <c r="C12" s="19" t="s">
        <v>255</v>
      </c>
      <c r="D12" s="20">
        <v>40.005102000000001</v>
      </c>
      <c r="E12" s="21">
        <v>49.762963000000006</v>
      </c>
      <c r="F12" s="21">
        <f t="shared" si="0"/>
        <v>40.159531379981644</v>
      </c>
      <c r="G12" s="21">
        <v>33.05906618998165</v>
      </c>
      <c r="H12" s="21">
        <v>3.5226403599999991</v>
      </c>
      <c r="I12" s="21">
        <v>3.5778248299999991</v>
      </c>
      <c r="J12" s="22">
        <f t="shared" si="1"/>
        <v>0.66433074312680385</v>
      </c>
      <c r="K12" s="22">
        <f t="shared" si="2"/>
        <v>0.73511913971002174</v>
      </c>
      <c r="L12" s="23">
        <f t="shared" si="3"/>
        <v>0.80701648292087513</v>
      </c>
      <c r="M12" s="4"/>
      <c r="N12" t="s">
        <v>250</v>
      </c>
      <c r="O12" s="5">
        <v>23.426028595069667</v>
      </c>
      <c r="P12" s="71">
        <v>0.85689587798944467</v>
      </c>
    </row>
    <row r="13" spans="1:16" x14ac:dyDescent="0.25">
      <c r="A13" s="17"/>
      <c r="B13" s="55">
        <v>7</v>
      </c>
      <c r="C13" s="19" t="s">
        <v>256</v>
      </c>
      <c r="D13" s="20">
        <v>10.547609000000001</v>
      </c>
      <c r="E13" s="21">
        <v>24.77852699999999</v>
      </c>
      <c r="F13" s="21">
        <f t="shared" si="0"/>
        <v>21.161667695683018</v>
      </c>
      <c r="G13" s="21">
        <v>17.45534438568302</v>
      </c>
      <c r="H13" s="21">
        <v>1.8442224799999996</v>
      </c>
      <c r="I13" s="21">
        <v>1.8621008299999997</v>
      </c>
      <c r="J13" s="22">
        <f t="shared" si="1"/>
        <v>0.7044544813209852</v>
      </c>
      <c r="K13" s="22">
        <f t="shared" si="2"/>
        <v>0.77888273446129497</v>
      </c>
      <c r="L13" s="23">
        <f t="shared" si="3"/>
        <v>0.85403251354219023</v>
      </c>
      <c r="M13" s="4"/>
      <c r="N13" t="s">
        <v>269</v>
      </c>
      <c r="O13" s="5">
        <v>50.26995253035593</v>
      </c>
      <c r="P13" s="71">
        <v>0.85588805706359239</v>
      </c>
    </row>
    <row r="14" spans="1:16" x14ac:dyDescent="0.25">
      <c r="A14" s="17"/>
      <c r="B14" s="55">
        <v>8</v>
      </c>
      <c r="C14" s="19" t="s">
        <v>257</v>
      </c>
      <c r="D14" s="20">
        <v>39.839800999999994</v>
      </c>
      <c r="E14" s="21">
        <v>48.645934999999994</v>
      </c>
      <c r="F14" s="21">
        <f t="shared" si="0"/>
        <v>43.494804271437658</v>
      </c>
      <c r="G14" s="21">
        <v>35.449754991437658</v>
      </c>
      <c r="H14" s="21">
        <v>4.1039183399999999</v>
      </c>
      <c r="I14" s="21">
        <v>3.9411309400000007</v>
      </c>
      <c r="J14" s="22">
        <f t="shared" si="1"/>
        <v>0.72873005712476613</v>
      </c>
      <c r="K14" s="22">
        <f t="shared" si="2"/>
        <v>0.81309308437462791</v>
      </c>
      <c r="L14" s="23">
        <f t="shared" si="3"/>
        <v>0.89410973951754991</v>
      </c>
      <c r="M14" s="4"/>
      <c r="N14" t="s">
        <v>256</v>
      </c>
      <c r="O14" s="5">
        <v>21.161667695683018</v>
      </c>
      <c r="P14" s="71">
        <v>0.85403251354219023</v>
      </c>
    </row>
    <row r="15" spans="1:16" x14ac:dyDescent="0.25">
      <c r="A15" s="17"/>
      <c r="B15" s="55">
        <v>9</v>
      </c>
      <c r="C15" s="19" t="s">
        <v>258</v>
      </c>
      <c r="D15" s="20">
        <v>10.842076</v>
      </c>
      <c r="E15" s="21">
        <v>29.349244999999996</v>
      </c>
      <c r="F15" s="21">
        <f t="shared" si="0"/>
        <v>17.246065715311747</v>
      </c>
      <c r="G15" s="21">
        <v>14.145424605311746</v>
      </c>
      <c r="H15" s="21">
        <v>1.4626694600000001</v>
      </c>
      <c r="I15" s="21">
        <v>1.6379716499999999</v>
      </c>
      <c r="J15" s="22">
        <f t="shared" si="1"/>
        <v>0.48196894350473912</v>
      </c>
      <c r="K15" s="22">
        <f t="shared" si="2"/>
        <v>0.53180564151860632</v>
      </c>
      <c r="L15" s="23">
        <f t="shared" si="3"/>
        <v>0.58761531055779281</v>
      </c>
      <c r="M15" s="4"/>
      <c r="N15" t="s">
        <v>273</v>
      </c>
      <c r="O15" s="5">
        <v>16.060988568249073</v>
      </c>
      <c r="P15" s="71">
        <v>0.85148531931645077</v>
      </c>
    </row>
    <row r="16" spans="1:16" x14ac:dyDescent="0.25">
      <c r="A16" s="17"/>
      <c r="B16" s="55">
        <v>10</v>
      </c>
      <c r="C16" s="19" t="s">
        <v>259</v>
      </c>
      <c r="D16" s="20">
        <v>52.857011999999997</v>
      </c>
      <c r="E16" s="21">
        <v>55.562628999999994</v>
      </c>
      <c r="F16" s="21">
        <f t="shared" si="0"/>
        <v>45.829772760191076</v>
      </c>
      <c r="G16" s="21">
        <v>37.518553540191078</v>
      </c>
      <c r="H16" s="21">
        <v>4.0565193800000001</v>
      </c>
      <c r="I16" s="21">
        <v>4.2546998399999998</v>
      </c>
      <c r="J16" s="22">
        <f t="shared" si="1"/>
        <v>0.67524798979888234</v>
      </c>
      <c r="K16" s="22">
        <f t="shared" si="2"/>
        <v>0.74825604310751892</v>
      </c>
      <c r="L16" s="23">
        <f t="shared" si="3"/>
        <v>0.82483089056479098</v>
      </c>
      <c r="M16" s="4"/>
      <c r="N16" t="s">
        <v>272</v>
      </c>
      <c r="O16" s="5">
        <v>19.085960209137887</v>
      </c>
      <c r="P16" s="71">
        <v>0.85055345401083138</v>
      </c>
    </row>
    <row r="17" spans="1:16" x14ac:dyDescent="0.25">
      <c r="A17" s="17"/>
      <c r="B17" s="55">
        <v>11</v>
      </c>
      <c r="C17" s="19" t="s">
        <v>260</v>
      </c>
      <c r="D17" s="20">
        <v>38.736445000000003</v>
      </c>
      <c r="E17" s="21">
        <v>41.973406999999995</v>
      </c>
      <c r="F17" s="21">
        <f t="shared" si="0"/>
        <v>36.7864287976806</v>
      </c>
      <c r="G17" s="21">
        <v>30.435611197680601</v>
      </c>
      <c r="H17" s="21">
        <v>3.1738027199999994</v>
      </c>
      <c r="I17" s="21">
        <v>3.1770148799999993</v>
      </c>
      <c r="J17" s="22">
        <f t="shared" si="1"/>
        <v>0.72511652908425095</v>
      </c>
      <c r="K17" s="22">
        <f t="shared" si="2"/>
        <v>0.80073113716217037</v>
      </c>
      <c r="L17" s="23">
        <f t="shared" si="3"/>
        <v>0.87642227369535675</v>
      </c>
      <c r="M17" s="4"/>
      <c r="N17" t="s">
        <v>267</v>
      </c>
      <c r="O17" s="5">
        <v>16.64927142055641</v>
      </c>
      <c r="P17" s="71">
        <v>0.84887421966085919</v>
      </c>
    </row>
    <row r="18" spans="1:16" x14ac:dyDescent="0.25">
      <c r="A18" s="17"/>
      <c r="B18" s="55">
        <v>12</v>
      </c>
      <c r="C18" s="19" t="s">
        <v>261</v>
      </c>
      <c r="D18" s="20">
        <v>15.334778000000002</v>
      </c>
      <c r="E18" s="21">
        <v>54.328252999999997</v>
      </c>
      <c r="F18" s="21">
        <f t="shared" si="0"/>
        <v>38.687549958494444</v>
      </c>
      <c r="G18" s="21">
        <v>29.039519368494439</v>
      </c>
      <c r="H18" s="21">
        <v>5.2289814100000003</v>
      </c>
      <c r="I18" s="21">
        <v>4.41904918</v>
      </c>
      <c r="J18" s="22">
        <f t="shared" si="1"/>
        <v>0.53451966085665303</v>
      </c>
      <c r="K18" s="22">
        <f t="shared" si="2"/>
        <v>0.63076758198895966</v>
      </c>
      <c r="L18" s="23">
        <f t="shared" si="3"/>
        <v>0.71210738100660897</v>
      </c>
      <c r="M18" s="4"/>
      <c r="N18" t="s">
        <v>270</v>
      </c>
      <c r="O18" s="5">
        <v>38.30700030767737</v>
      </c>
      <c r="P18" s="71">
        <v>0.84463663256268029</v>
      </c>
    </row>
    <row r="19" spans="1:16" x14ac:dyDescent="0.25">
      <c r="A19" s="17"/>
      <c r="B19" s="55">
        <v>13</v>
      </c>
      <c r="C19" s="19" t="s">
        <v>262</v>
      </c>
      <c r="D19" s="20">
        <v>44.03687</v>
      </c>
      <c r="E19" s="21">
        <v>51.828480000000013</v>
      </c>
      <c r="F19" s="21">
        <f t="shared" si="0"/>
        <v>47.314823752282123</v>
      </c>
      <c r="G19" s="21">
        <v>38.40027773228212</v>
      </c>
      <c r="H19" s="21">
        <v>4.49039433</v>
      </c>
      <c r="I19" s="21">
        <v>4.4241516899999995</v>
      </c>
      <c r="J19" s="22">
        <f t="shared" si="1"/>
        <v>0.74091074506298682</v>
      </c>
      <c r="K19" s="22">
        <f t="shared" si="2"/>
        <v>0.8275502592837396</v>
      </c>
      <c r="L19" s="23">
        <f t="shared" si="3"/>
        <v>0.91291166077573782</v>
      </c>
      <c r="M19" s="4"/>
      <c r="N19" t="s">
        <v>251</v>
      </c>
      <c r="O19" s="5">
        <v>86.206533668674098</v>
      </c>
      <c r="P19" s="71">
        <v>0.83760164775309653</v>
      </c>
    </row>
    <row r="20" spans="1:16" x14ac:dyDescent="0.25">
      <c r="A20" s="17"/>
      <c r="B20" s="55">
        <v>14</v>
      </c>
      <c r="C20" s="19" t="s">
        <v>263</v>
      </c>
      <c r="D20" s="20">
        <v>53.469185000000003</v>
      </c>
      <c r="E20" s="21">
        <v>56.324078999999998</v>
      </c>
      <c r="F20" s="21">
        <f t="shared" si="0"/>
        <v>48.533104157151705</v>
      </c>
      <c r="G20" s="21">
        <v>39.292147157151703</v>
      </c>
      <c r="H20" s="21">
        <v>4.5279962300000003</v>
      </c>
      <c r="I20" s="21">
        <v>4.7129607699999996</v>
      </c>
      <c r="J20" s="22">
        <f t="shared" si="1"/>
        <v>0.69760833829438573</v>
      </c>
      <c r="K20" s="22">
        <f t="shared" si="2"/>
        <v>0.77800017621507322</v>
      </c>
      <c r="L20" s="23">
        <f t="shared" si="3"/>
        <v>0.86167594781535095</v>
      </c>
      <c r="M20" s="4"/>
      <c r="N20" t="s">
        <v>274</v>
      </c>
      <c r="O20" s="5">
        <v>28.570997837004008</v>
      </c>
      <c r="P20" s="71">
        <v>0.82527250985039691</v>
      </c>
    </row>
    <row r="21" spans="1:16" x14ac:dyDescent="0.25">
      <c r="A21" s="17"/>
      <c r="B21" s="55">
        <v>15</v>
      </c>
      <c r="C21" s="19" t="s">
        <v>264</v>
      </c>
      <c r="D21" s="20">
        <v>545.95229200000006</v>
      </c>
      <c r="E21" s="21">
        <v>531.00377800000001</v>
      </c>
      <c r="F21" s="21">
        <f t="shared" si="0"/>
        <v>437.84912934656825</v>
      </c>
      <c r="G21" s="21">
        <v>338.49293295656821</v>
      </c>
      <c r="H21" s="21">
        <v>40.193212450000004</v>
      </c>
      <c r="I21" s="21">
        <v>59.16298393999999</v>
      </c>
      <c r="J21" s="22">
        <f t="shared" si="1"/>
        <v>0.63745861513732616</v>
      </c>
      <c r="K21" s="22">
        <f t="shared" si="2"/>
        <v>0.71315150870088206</v>
      </c>
      <c r="L21" s="23">
        <f t="shared" si="3"/>
        <v>0.82456876483196739</v>
      </c>
      <c r="M21" s="4"/>
      <c r="N21" t="s">
        <v>259</v>
      </c>
      <c r="O21" s="5">
        <v>45.829772760191076</v>
      </c>
      <c r="P21" s="71">
        <v>0.82483089056479098</v>
      </c>
    </row>
    <row r="22" spans="1:16" x14ac:dyDescent="0.25">
      <c r="A22" s="17"/>
      <c r="B22" s="55">
        <v>16</v>
      </c>
      <c r="C22" s="19" t="s">
        <v>265</v>
      </c>
      <c r="D22" s="20">
        <v>41.19313600000001</v>
      </c>
      <c r="E22" s="21">
        <v>36.517016000000012</v>
      </c>
      <c r="F22" s="21">
        <f t="shared" si="0"/>
        <v>29.297577043613281</v>
      </c>
      <c r="G22" s="21">
        <v>23.448747223613282</v>
      </c>
      <c r="H22" s="21">
        <v>2.7974104799999999</v>
      </c>
      <c r="I22" s="21">
        <v>3.0514193399999998</v>
      </c>
      <c r="J22" s="22">
        <f t="shared" si="1"/>
        <v>0.64213207408878303</v>
      </c>
      <c r="K22" s="22">
        <f t="shared" si="2"/>
        <v>0.71873774416872593</v>
      </c>
      <c r="L22" s="23">
        <f t="shared" si="3"/>
        <v>0.8022993183126812</v>
      </c>
      <c r="M22" s="4"/>
      <c r="N22" t="s">
        <v>264</v>
      </c>
      <c r="O22" s="5">
        <v>437.84912934656825</v>
      </c>
      <c r="P22" s="71">
        <v>0.82456876483196739</v>
      </c>
    </row>
    <row r="23" spans="1:16" x14ac:dyDescent="0.25">
      <c r="A23" s="17"/>
      <c r="B23" s="55">
        <v>17</v>
      </c>
      <c r="C23" s="19" t="s">
        <v>266</v>
      </c>
      <c r="D23" s="20">
        <v>13.131885</v>
      </c>
      <c r="E23" s="21">
        <v>14.156457</v>
      </c>
      <c r="F23" s="21">
        <f t="shared" si="0"/>
        <v>11.574537817451585</v>
      </c>
      <c r="G23" s="21">
        <v>9.2722852574515855</v>
      </c>
      <c r="H23" s="21">
        <v>1.1436417699999999</v>
      </c>
      <c r="I23" s="21">
        <v>1.15861079</v>
      </c>
      <c r="J23" s="22">
        <f t="shared" si="1"/>
        <v>0.65498629052817281</v>
      </c>
      <c r="K23" s="22">
        <f t="shared" si="2"/>
        <v>0.73577216583581517</v>
      </c>
      <c r="L23" s="23">
        <f t="shared" si="3"/>
        <v>0.81761543989796215</v>
      </c>
      <c r="M23" s="4"/>
      <c r="N23" t="s">
        <v>253</v>
      </c>
      <c r="O23" s="5">
        <v>49.911795586551321</v>
      </c>
      <c r="P23" s="71">
        <v>0.81818267275944623</v>
      </c>
    </row>
    <row r="24" spans="1:16" x14ac:dyDescent="0.25">
      <c r="A24" s="17"/>
      <c r="B24" s="55">
        <v>18</v>
      </c>
      <c r="C24" s="19" t="s">
        <v>267</v>
      </c>
      <c r="D24" s="20">
        <v>16.598554</v>
      </c>
      <c r="E24" s="21">
        <v>19.613354999999999</v>
      </c>
      <c r="F24" s="21">
        <f t="shared" si="0"/>
        <v>16.64927142055641</v>
      </c>
      <c r="G24" s="21">
        <v>13.60822252055641</v>
      </c>
      <c r="H24" s="21">
        <v>1.4924749900000001</v>
      </c>
      <c r="I24" s="21">
        <v>1.54857391</v>
      </c>
      <c r="J24" s="22">
        <f t="shared" si="1"/>
        <v>0.69382431106541487</v>
      </c>
      <c r="K24" s="22">
        <f t="shared" si="2"/>
        <v>0.76991914491714497</v>
      </c>
      <c r="L24" s="23">
        <f t="shared" si="3"/>
        <v>0.84887421966085919</v>
      </c>
      <c r="M24" s="4"/>
      <c r="N24" t="s">
        <v>266</v>
      </c>
      <c r="O24" s="5">
        <v>11.574537817451585</v>
      </c>
      <c r="P24" s="71">
        <v>0.81761543989796215</v>
      </c>
    </row>
    <row r="25" spans="1:16" x14ac:dyDescent="0.25">
      <c r="A25" s="17"/>
      <c r="B25" s="55">
        <v>19</v>
      </c>
      <c r="C25" s="19" t="s">
        <v>268</v>
      </c>
      <c r="D25" s="20">
        <v>14.743361</v>
      </c>
      <c r="E25" s="21">
        <v>17.507048000000001</v>
      </c>
      <c r="F25" s="21">
        <f t="shared" si="0"/>
        <v>12.71725795748652</v>
      </c>
      <c r="G25" s="21">
        <v>10.35923142748652</v>
      </c>
      <c r="H25" s="21">
        <v>1.0884963700000001</v>
      </c>
      <c r="I25" s="21">
        <v>1.2695301600000002</v>
      </c>
      <c r="J25" s="22">
        <f t="shared" si="1"/>
        <v>0.59171777146475635</v>
      </c>
      <c r="K25" s="22">
        <f t="shared" si="2"/>
        <v>0.65389252359886829</v>
      </c>
      <c r="L25" s="23">
        <f t="shared" si="3"/>
        <v>0.72640789912077242</v>
      </c>
      <c r="M25" s="4"/>
      <c r="N25" t="s">
        <v>255</v>
      </c>
      <c r="O25" s="5">
        <v>40.159531379981644</v>
      </c>
      <c r="P25" s="71">
        <v>0.80701648292087513</v>
      </c>
    </row>
    <row r="26" spans="1:16" x14ac:dyDescent="0.25">
      <c r="A26" s="17"/>
      <c r="B26" s="55">
        <v>20</v>
      </c>
      <c r="C26" s="19" t="s">
        <v>269</v>
      </c>
      <c r="D26" s="20">
        <v>51.477730000000015</v>
      </c>
      <c r="E26" s="21">
        <v>58.734261000000004</v>
      </c>
      <c r="F26" s="21">
        <f t="shared" si="0"/>
        <v>50.26995253035593</v>
      </c>
      <c r="G26" s="21">
        <v>41.214840710355929</v>
      </c>
      <c r="H26" s="21">
        <v>4.5403318099999996</v>
      </c>
      <c r="I26" s="21">
        <v>4.51478001</v>
      </c>
      <c r="J26" s="22">
        <f t="shared" si="1"/>
        <v>0.70171719212328099</v>
      </c>
      <c r="K26" s="22">
        <f t="shared" si="2"/>
        <v>0.7790201449943488</v>
      </c>
      <c r="L26" s="23">
        <f t="shared" si="3"/>
        <v>0.85588805706359239</v>
      </c>
      <c r="M26" s="4"/>
      <c r="N26" t="s">
        <v>265</v>
      </c>
      <c r="O26" s="5">
        <v>29.297577043613281</v>
      </c>
      <c r="P26" s="71">
        <v>0.8022993183126812</v>
      </c>
    </row>
    <row r="27" spans="1:16" x14ac:dyDescent="0.25">
      <c r="A27" s="17"/>
      <c r="B27" s="55">
        <v>21</v>
      </c>
      <c r="C27" s="19" t="s">
        <v>270</v>
      </c>
      <c r="D27" s="20">
        <v>35.935415999999996</v>
      </c>
      <c r="E27" s="21">
        <v>45.353231000000008</v>
      </c>
      <c r="F27" s="21">
        <f t="shared" si="0"/>
        <v>38.30700030767737</v>
      </c>
      <c r="G27" s="21">
        <v>31.788436217677372</v>
      </c>
      <c r="H27" s="21">
        <v>3.22314721</v>
      </c>
      <c r="I27" s="21">
        <v>3.2954168800000003</v>
      </c>
      <c r="J27" s="22">
        <f t="shared" si="1"/>
        <v>0.70090786294095264</v>
      </c>
      <c r="K27" s="22">
        <f t="shared" si="2"/>
        <v>0.77197550550868943</v>
      </c>
      <c r="L27" s="23">
        <f t="shared" si="3"/>
        <v>0.84463663256268029</v>
      </c>
      <c r="M27" s="4"/>
      <c r="N27" t="s">
        <v>252</v>
      </c>
      <c r="O27" s="5">
        <v>25.951228938094605</v>
      </c>
      <c r="P27" s="71">
        <v>0.78380401545058587</v>
      </c>
    </row>
    <row r="28" spans="1:16" x14ac:dyDescent="0.25">
      <c r="A28" s="17"/>
      <c r="B28" s="55">
        <v>22</v>
      </c>
      <c r="C28" s="19" t="s">
        <v>271</v>
      </c>
      <c r="D28" s="20">
        <v>36.159881999999996</v>
      </c>
      <c r="E28" s="21">
        <v>41.271647999999999</v>
      </c>
      <c r="F28" s="21">
        <f t="shared" si="0"/>
        <v>38.035606496213695</v>
      </c>
      <c r="G28" s="21">
        <v>30.965164236213695</v>
      </c>
      <c r="H28" s="21">
        <v>3.5360223299999993</v>
      </c>
      <c r="I28" s="21">
        <v>3.5344199300000003</v>
      </c>
      <c r="J28" s="22">
        <f t="shared" si="1"/>
        <v>0.75027690283202886</v>
      </c>
      <c r="K28" s="22">
        <f t="shared" si="2"/>
        <v>0.83595369310703793</v>
      </c>
      <c r="L28" s="23">
        <f t="shared" si="3"/>
        <v>0.92159165769716045</v>
      </c>
      <c r="M28" s="4"/>
      <c r="N28" t="s">
        <v>268</v>
      </c>
      <c r="O28" s="5">
        <v>12.71725795748652</v>
      </c>
      <c r="P28" s="71">
        <v>0.72640789912077242</v>
      </c>
    </row>
    <row r="29" spans="1:16" x14ac:dyDescent="0.25">
      <c r="A29" s="17"/>
      <c r="B29" s="55">
        <v>23</v>
      </c>
      <c r="C29" s="19" t="s">
        <v>272</v>
      </c>
      <c r="D29" s="20">
        <v>20.439437000000002</v>
      </c>
      <c r="E29" s="21">
        <v>22.439459999999997</v>
      </c>
      <c r="F29" s="21">
        <f t="shared" si="0"/>
        <v>19.085960209137887</v>
      </c>
      <c r="G29" s="21">
        <v>15.630003269137887</v>
      </c>
      <c r="H29" s="21">
        <v>1.64173181</v>
      </c>
      <c r="I29" s="21">
        <v>1.8142251300000003</v>
      </c>
      <c r="J29" s="22">
        <f t="shared" si="1"/>
        <v>0.69654097153576289</v>
      </c>
      <c r="K29" s="22">
        <f t="shared" si="2"/>
        <v>0.76970368623567098</v>
      </c>
      <c r="L29" s="23">
        <f t="shared" si="3"/>
        <v>0.85055345401083138</v>
      </c>
      <c r="M29" s="4"/>
      <c r="N29" t="s">
        <v>261</v>
      </c>
      <c r="O29" s="5">
        <v>38.687549958494444</v>
      </c>
      <c r="P29" s="71">
        <v>0.71210738100660897</v>
      </c>
    </row>
    <row r="30" spans="1:16" x14ac:dyDescent="0.25">
      <c r="A30" s="17"/>
      <c r="B30" s="55">
        <v>24</v>
      </c>
      <c r="C30" s="19" t="s">
        <v>273</v>
      </c>
      <c r="D30" s="20">
        <v>15.879633000000004</v>
      </c>
      <c r="E30" s="21">
        <v>18.862319999999997</v>
      </c>
      <c r="F30" s="21">
        <f t="shared" si="0"/>
        <v>16.060988568249073</v>
      </c>
      <c r="G30" s="21">
        <v>13.077744458249072</v>
      </c>
      <c r="H30" s="21">
        <v>1.44258033</v>
      </c>
      <c r="I30" s="21">
        <v>1.5406637800000003</v>
      </c>
      <c r="J30" s="22">
        <f t="shared" si="1"/>
        <v>0.69332640196163964</v>
      </c>
      <c r="K30" s="22">
        <f t="shared" si="2"/>
        <v>0.76980587691487978</v>
      </c>
      <c r="L30" s="23">
        <f t="shared" si="3"/>
        <v>0.85148531931645077</v>
      </c>
      <c r="M30" s="4"/>
      <c r="N30" t="s">
        <v>254</v>
      </c>
      <c r="O30" s="5">
        <v>28.120971817618468</v>
      </c>
      <c r="P30" s="71">
        <v>0.71027897838382725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28.308980999999996</v>
      </c>
      <c r="E31" s="28">
        <v>34.620077000000009</v>
      </c>
      <c r="F31" s="28">
        <f t="shared" si="0"/>
        <v>28.570997837004008</v>
      </c>
      <c r="G31" s="28">
        <v>23.404731747004007</v>
      </c>
      <c r="H31" s="28">
        <v>2.5028025300000003</v>
      </c>
      <c r="I31" s="28">
        <v>2.663463559999999</v>
      </c>
      <c r="J31" s="29">
        <f t="shared" si="1"/>
        <v>0.67604505174855622</v>
      </c>
      <c r="K31" s="29">
        <f t="shared" si="2"/>
        <v>0.74833843601803662</v>
      </c>
      <c r="L31" s="30">
        <f t="shared" si="3"/>
        <v>0.82527250985039691</v>
      </c>
      <c r="M31" s="4"/>
      <c r="N31" t="s">
        <v>258</v>
      </c>
      <c r="O31" s="5">
        <v>17.246065715311747</v>
      </c>
      <c r="P31" s="71">
        <v>0.58761531055779281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8" workbookViewId="0">
      <selection activeCell="D19" sqref="D19:G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49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1348.2934950000001</v>
      </c>
      <c r="E6" s="14">
        <v>1516.5951180000002</v>
      </c>
      <c r="F6" s="14">
        <v>1251.2485866285363</v>
      </c>
      <c r="G6" s="14">
        <v>997.88175066853614</v>
      </c>
      <c r="H6" s="14">
        <v>116.81013417999998</v>
      </c>
      <c r="I6" s="14">
        <v>136.55670178</v>
      </c>
      <c r="J6" s="15">
        <v>0.65797505136669976</v>
      </c>
      <c r="K6" s="15">
        <v>0.73499635573041322</v>
      </c>
      <c r="L6" s="16">
        <v>0.82503798922853711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1300.618972</v>
      </c>
      <c r="E7" s="38">
        <f ca="1">SUM(E8:OFFSET(E6,MATCH("PROYECTOS",$A$8:$A$50,0),0))</f>
        <v>1472.6207229999998</v>
      </c>
      <c r="F7" s="38">
        <f ca="1">SUM(F8:OFFSET(F6,MATCH("PROYECTOS",$A$8:$A$50,0),0))</f>
        <v>1231.4417903541676</v>
      </c>
      <c r="G7" s="38">
        <f ca="1">SUM(G8:OFFSET(G6,MATCH("PROYECTOS",$A$8:$A$50,0),0))</f>
        <v>982.07532982416774</v>
      </c>
      <c r="H7" s="38">
        <f ca="1">SUM(H8:OFFSET(H6,MATCH("PROYECTOS",$A$8:$A$50,0),0))</f>
        <v>115.32473596999998</v>
      </c>
      <c r="I7" s="38">
        <f ca="1">SUM(I8:OFFSET(I6,MATCH("PROYECTOS",$A$8:$A$50,0),0))</f>
        <v>134.04172456000001</v>
      </c>
      <c r="J7" s="39">
        <f ca="1">IFERROR(G7/E7,0)</f>
        <v>0.66688952184748518</v>
      </c>
      <c r="K7" s="39">
        <f ca="1">IFERROR(SUM(G7,H7)/E7,0)</f>
        <v>0.74520210713764878</v>
      </c>
      <c r="L7" s="40">
        <f ca="1">IFERROR(SUM(G7,H7,I7)/E7,0)</f>
        <v>0.83622467830378866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4.9820599999999997</v>
      </c>
      <c r="E8" s="21">
        <v>5.6586030000000003</v>
      </c>
      <c r="F8" s="21">
        <f t="shared" ref="F8:F14" si="0">SUM(G8,H8,I8)</f>
        <v>3.9041758555196289</v>
      </c>
      <c r="G8" s="21">
        <v>3.0103957255196292</v>
      </c>
      <c r="H8" s="21">
        <v>0.30841402000000001</v>
      </c>
      <c r="I8" s="21">
        <v>0.58536611000000005</v>
      </c>
      <c r="J8" s="22">
        <f t="shared" ref="J8:J15" si="1">IFERROR(G8/E8,0)</f>
        <v>0.53200334526377435</v>
      </c>
      <c r="K8" s="22">
        <f t="shared" ref="K8:K15" si="2">IFERROR(SUM(G8,H8)/E8,0)</f>
        <v>0.58650690736205191</v>
      </c>
      <c r="L8" s="23">
        <f t="shared" ref="L8:L15" si="3">IFERROR(SUM(G8,H8,I8)/E8,0)</f>
        <v>0.6899540143600158</v>
      </c>
      <c r="M8" s="4"/>
    </row>
    <row r="9" spans="1:13" ht="25.5" x14ac:dyDescent="0.25">
      <c r="A9" s="17"/>
      <c r="B9" s="19">
        <v>3000602</v>
      </c>
      <c r="C9" s="19" t="s">
        <v>1289</v>
      </c>
      <c r="D9" s="20">
        <v>223.44221799999997</v>
      </c>
      <c r="E9" s="21">
        <v>230.01371799999998</v>
      </c>
      <c r="F9" s="21">
        <f t="shared" si="0"/>
        <v>203.04286067604028</v>
      </c>
      <c r="G9" s="21">
        <v>155.94246601604027</v>
      </c>
      <c r="H9" s="21">
        <v>19.69210103</v>
      </c>
      <c r="I9" s="21">
        <v>27.408293629999999</v>
      </c>
      <c r="J9" s="22">
        <f t="shared" si="1"/>
        <v>0.67797028530289782</v>
      </c>
      <c r="K9" s="22">
        <f t="shared" si="2"/>
        <v>0.76358300962745307</v>
      </c>
      <c r="L9" s="23">
        <f t="shared" si="3"/>
        <v>0.88274239659062548</v>
      </c>
      <c r="M9" s="4"/>
    </row>
    <row r="10" spans="1:13" ht="38.25" x14ac:dyDescent="0.25">
      <c r="A10" s="17"/>
      <c r="B10" s="19">
        <v>3000639</v>
      </c>
      <c r="C10" s="19" t="s">
        <v>1290</v>
      </c>
      <c r="D10" s="20">
        <v>700.36933199999999</v>
      </c>
      <c r="E10" s="21">
        <v>784.72530799999993</v>
      </c>
      <c r="F10" s="21">
        <f t="shared" si="0"/>
        <v>650.5477859961162</v>
      </c>
      <c r="G10" s="21">
        <v>531.2173042061163</v>
      </c>
      <c r="H10" s="21">
        <v>59.850023419999978</v>
      </c>
      <c r="I10" s="21">
        <v>59.480458369999994</v>
      </c>
      <c r="J10" s="22">
        <f t="shared" si="1"/>
        <v>0.67694682303545173</v>
      </c>
      <c r="K10" s="22">
        <f t="shared" si="2"/>
        <v>0.75321557951603146</v>
      </c>
      <c r="L10" s="23">
        <f t="shared" si="3"/>
        <v>0.82901338769631761</v>
      </c>
      <c r="M10" s="4"/>
    </row>
    <row r="11" spans="1:13" ht="38.25" x14ac:dyDescent="0.25">
      <c r="A11" s="17"/>
      <c r="B11" s="19">
        <v>3000640</v>
      </c>
      <c r="C11" s="19" t="s">
        <v>1291</v>
      </c>
      <c r="D11" s="20">
        <v>22.746022</v>
      </c>
      <c r="E11" s="21">
        <v>24.038321999999997</v>
      </c>
      <c r="F11" s="21">
        <f t="shared" si="0"/>
        <v>19.39725748925731</v>
      </c>
      <c r="G11" s="21">
        <v>15.733358519257308</v>
      </c>
      <c r="H11" s="21">
        <v>1.8729043699999999</v>
      </c>
      <c r="I11" s="21">
        <v>1.7909946000000001</v>
      </c>
      <c r="J11" s="22">
        <f t="shared" si="1"/>
        <v>0.65451151370953886</v>
      </c>
      <c r="K11" s="22">
        <f t="shared" si="2"/>
        <v>0.73242478777251219</v>
      </c>
      <c r="L11" s="23">
        <f t="shared" si="3"/>
        <v>0.80693059562382563</v>
      </c>
      <c r="M11" s="4"/>
    </row>
    <row r="12" spans="1:13" ht="25.5" x14ac:dyDescent="0.25">
      <c r="A12" s="17"/>
      <c r="B12" s="19">
        <v>3000641</v>
      </c>
      <c r="C12" s="19" t="s">
        <v>1292</v>
      </c>
      <c r="D12" s="20">
        <v>98.406722000000016</v>
      </c>
      <c r="E12" s="21">
        <v>110.67773699999999</v>
      </c>
      <c r="F12" s="21">
        <f t="shared" si="0"/>
        <v>77.74637572716577</v>
      </c>
      <c r="G12" s="21">
        <v>61.074953047165764</v>
      </c>
      <c r="H12" s="21">
        <v>7.3579596900000004</v>
      </c>
      <c r="I12" s="21">
        <v>9.3134629899999997</v>
      </c>
      <c r="J12" s="22">
        <f t="shared" si="1"/>
        <v>0.55182690487397446</v>
      </c>
      <c r="K12" s="22">
        <f t="shared" si="2"/>
        <v>0.61830784213780743</v>
      </c>
      <c r="L12" s="23">
        <f t="shared" si="3"/>
        <v>0.70245722251409759</v>
      </c>
      <c r="M12" s="4"/>
    </row>
    <row r="13" spans="1:13" ht="51" x14ac:dyDescent="0.25">
      <c r="A13" s="17"/>
      <c r="B13" s="19">
        <v>3000642</v>
      </c>
      <c r="C13" s="19" t="s">
        <v>1293</v>
      </c>
      <c r="D13" s="20">
        <v>213.79379600000016</v>
      </c>
      <c r="E13" s="21">
        <v>271.7884729999999</v>
      </c>
      <c r="F13" s="21">
        <f t="shared" si="0"/>
        <v>238.56833238141377</v>
      </c>
      <c r="G13" s="21">
        <v>193.82062931141377</v>
      </c>
      <c r="H13" s="21">
        <v>22.870713319999993</v>
      </c>
      <c r="I13" s="21">
        <v>21.876989749999996</v>
      </c>
      <c r="J13" s="22">
        <f t="shared" si="1"/>
        <v>0.71313042518699399</v>
      </c>
      <c r="K13" s="22">
        <f t="shared" si="2"/>
        <v>0.79727937038526964</v>
      </c>
      <c r="L13" s="23">
        <f t="shared" si="3"/>
        <v>0.87777207674813296</v>
      </c>
      <c r="M13" s="4"/>
    </row>
    <row r="14" spans="1:13" x14ac:dyDescent="0.25">
      <c r="A14" s="17"/>
      <c r="B14" s="19">
        <v>3000660</v>
      </c>
      <c r="C14" s="19" t="s">
        <v>1294</v>
      </c>
      <c r="D14" s="20">
        <v>36.878822</v>
      </c>
      <c r="E14" s="21">
        <v>45.718561999999999</v>
      </c>
      <c r="F14" s="21">
        <f t="shared" si="0"/>
        <v>38.235002228654707</v>
      </c>
      <c r="G14" s="21">
        <v>21.276222998654703</v>
      </c>
      <c r="H14" s="21">
        <v>3.372620120000001</v>
      </c>
      <c r="I14" s="21">
        <v>13.586159110000001</v>
      </c>
      <c r="J14" s="22">
        <f t="shared" si="1"/>
        <v>0.46537384528093212</v>
      </c>
      <c r="K14" s="22">
        <f t="shared" si="2"/>
        <v>0.5391430097616523</v>
      </c>
      <c r="L14" s="23">
        <f t="shared" si="3"/>
        <v>0.83631244194983012</v>
      </c>
      <c r="M14" s="4"/>
    </row>
    <row r="15" spans="1:13" ht="15.75" thickBot="1" x14ac:dyDescent="0.3">
      <c r="A15" s="41" t="s">
        <v>294</v>
      </c>
      <c r="B15" s="43"/>
      <c r="C15" s="43"/>
      <c r="D15" s="44">
        <f ca="1">OFFSET(D15,-MATCH("PROYECTOS",$A$8:$A$50,0)-1,0)-(OFFSET(D15,-MATCH("PROYECTOS",$A$8:$A$50,0),0))</f>
        <v>47.674523000000136</v>
      </c>
      <c r="E15" s="45">
        <f t="shared" ref="E15:I15" ca="1" si="4">OFFSET(E15,-MATCH("PROYECTOS",$A$8:$A$50,0)-1,0)-(OFFSET(E15,-MATCH("PROYECTOS",$A$8:$A$50,0),0))</f>
        <v>43.974395000000413</v>
      </c>
      <c r="F15" s="45">
        <f t="shared" ca="1" si="4"/>
        <v>19.806796274368708</v>
      </c>
      <c r="G15" s="45">
        <f t="shared" ca="1" si="4"/>
        <v>15.806420844368404</v>
      </c>
      <c r="H15" s="45">
        <f t="shared" ca="1" si="4"/>
        <v>1.4853982099999996</v>
      </c>
      <c r="I15" s="45">
        <f t="shared" ca="1" si="4"/>
        <v>2.5149772199999916</v>
      </c>
      <c r="J15" s="46">
        <f t="shared" ca="1" si="1"/>
        <v>0.35944601044240077</v>
      </c>
      <c r="K15" s="46">
        <f t="shared" ca="1" si="2"/>
        <v>0.39322471757413013</v>
      </c>
      <c r="L15" s="47">
        <f t="shared" ca="1" si="3"/>
        <v>0.45041657251607914</v>
      </c>
      <c r="M15" s="4"/>
    </row>
    <row r="16" spans="1:13" ht="15.75" thickBot="1" x14ac:dyDescent="0.3"/>
    <row r="17" spans="1:7" ht="15.75" thickBot="1" x14ac:dyDescent="0.3">
      <c r="A17" s="87" t="s">
        <v>316</v>
      </c>
      <c r="B17" s="88"/>
      <c r="C17" s="88"/>
      <c r="D17" s="89"/>
    </row>
    <row r="18" spans="1:7" ht="15.75" thickBot="1" x14ac:dyDescent="0.3">
      <c r="A18" s="1" t="s">
        <v>1316</v>
      </c>
    </row>
    <row r="19" spans="1:7" ht="45" customHeight="1" x14ac:dyDescent="0.25">
      <c r="A19" s="80" t="s">
        <v>318</v>
      </c>
      <c r="B19" s="81"/>
      <c r="C19" s="81"/>
      <c r="D19" s="92" t="s">
        <v>319</v>
      </c>
      <c r="E19" s="6"/>
      <c r="F19" s="6"/>
      <c r="G19" s="6"/>
    </row>
    <row r="20" spans="1:7" ht="15.75" thickBot="1" x14ac:dyDescent="0.3">
      <c r="A20" s="90"/>
      <c r="B20" s="91"/>
      <c r="C20" s="91"/>
      <c r="D20" s="93"/>
      <c r="E20" s="7"/>
      <c r="F20" s="7"/>
      <c r="G20" s="7"/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8" max="8" width="12.140625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86</v>
      </c>
      <c r="B1" s="49" t="s">
        <v>51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1288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1348.2934950000001</v>
      </c>
      <c r="I6" s="14">
        <v>1516.5951180000002</v>
      </c>
      <c r="J6" s="14">
        <v>1251.2485866285363</v>
      </c>
      <c r="K6" s="14">
        <v>997.88175066853614</v>
      </c>
      <c r="L6" s="14">
        <v>116.81013417999998</v>
      </c>
      <c r="M6" s="14">
        <v>136.55670178</v>
      </c>
      <c r="N6" s="15">
        <v>0.65797505136669976</v>
      </c>
      <c r="O6" s="15">
        <v>0.73499635573041322</v>
      </c>
      <c r="P6" s="16">
        <v>0.82503798922853711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SUM(H8:OFFSET(H6,MATCH("PROYECTOS",$A$8:$A$26,0),0))</f>
        <v>1300.6189720000002</v>
      </c>
      <c r="I7" s="13">
        <f ca="1">SUM(I8:OFFSET(I6,MATCH("PROYECTOS",$A$8:$A$26,0),0))</f>
        <v>1472.6207230000005</v>
      </c>
      <c r="J7" s="13">
        <f ca="1">SUM(J8:OFFSET(J6,MATCH("PROYECTOS",$A$8:$A$26,0),0))</f>
        <v>1231.4417903541678</v>
      </c>
      <c r="K7" s="13">
        <f ca="1">SUM(K8:OFFSET(K6,MATCH("PROYECTOS",$A$8:$A$26,0),0))</f>
        <v>982.07532982416774</v>
      </c>
      <c r="L7" s="13">
        <f ca="1">SUM(L8:OFFSET(L6,MATCH("PROYECTOS",$A$8:$A$26,0),0))</f>
        <v>115.32473596999999</v>
      </c>
      <c r="M7" s="13">
        <f ca="1">SUM(M8:OFFSET(M6,MATCH("PROYECTOS",$A$8:$A$26,0),0))</f>
        <v>134.04172456000001</v>
      </c>
      <c r="N7" s="39">
        <f ca="1">IFERROR(K7/I7,0)</f>
        <v>0.66688952184748485</v>
      </c>
      <c r="O7" s="39">
        <f ca="1">IFERROR(SUM(K7,L7)/I7,0)</f>
        <v>0.74520210713764845</v>
      </c>
      <c r="P7" s="40">
        <f ca="1">IFERROR(SUM(K7,L7,M7)/I7,0)</f>
        <v>0.83622467830378833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2.3851359999999997</v>
      </c>
      <c r="I8" s="21">
        <v>3.0851360000000003</v>
      </c>
      <c r="J8" s="21">
        <f t="shared" ref="J8:J25" si="0">SUM(K8,L8,M8)</f>
        <v>2.5048334983931739</v>
      </c>
      <c r="K8" s="21">
        <v>2.0970989383931737</v>
      </c>
      <c r="L8" s="21">
        <v>0.22040651</v>
      </c>
      <c r="M8" s="21">
        <v>0.18732804999999997</v>
      </c>
      <c r="N8" s="22">
        <f t="shared" ref="N8:N26" si="1">IFERROR(K8/I8,0)</f>
        <v>0.6797427855346323</v>
      </c>
      <c r="O8" s="22">
        <f t="shared" ref="O8:O26" si="2">IFERROR(SUM(K8,L8)/I8,0)</f>
        <v>0.75118420983489009</v>
      </c>
      <c r="P8" s="23">
        <f t="shared" ref="P8:P26" si="3">IFERROR(SUM(K8,L8,M8)/I8,0)</f>
        <v>0.81190375347899535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5001196</v>
      </c>
      <c r="C9" s="19" t="s">
        <v>1295</v>
      </c>
      <c r="D9" s="68">
        <v>3000639</v>
      </c>
      <c r="E9" s="19" t="s">
        <v>1290</v>
      </c>
      <c r="F9" s="69">
        <v>107</v>
      </c>
      <c r="G9" s="19" t="s">
        <v>1310</v>
      </c>
      <c r="H9" s="20">
        <v>118.339714</v>
      </c>
      <c r="I9" s="21">
        <v>141.17044799999999</v>
      </c>
      <c r="J9" s="21">
        <f t="shared" si="0"/>
        <v>105.28305331918939</v>
      </c>
      <c r="K9" s="21">
        <v>86.776995899189387</v>
      </c>
      <c r="L9" s="21">
        <v>9.4674701400000014</v>
      </c>
      <c r="M9" s="21">
        <v>9.038587279999998</v>
      </c>
      <c r="N9" s="22">
        <f t="shared" si="1"/>
        <v>0.61469661057666536</v>
      </c>
      <c r="O9" s="22">
        <f t="shared" si="2"/>
        <v>0.68176071835650331</v>
      </c>
      <c r="P9" s="23">
        <f t="shared" si="3"/>
        <v>0.74578677627480083</v>
      </c>
      <c r="Q9" s="70">
        <v>775090</v>
      </c>
      <c r="R9" s="21">
        <v>718437</v>
      </c>
      <c r="S9" s="23">
        <f t="shared" ref="S9:S25" si="4">IFERROR(R9/Q9,0)</f>
        <v>0.92690784296017237</v>
      </c>
    </row>
    <row r="10" spans="1:19" ht="25.5" x14ac:dyDescent="0.25">
      <c r="A10" s="17"/>
      <c r="B10" s="19">
        <v>5001763</v>
      </c>
      <c r="C10" s="19" t="s">
        <v>1296</v>
      </c>
      <c r="D10" s="68">
        <v>3000641</v>
      </c>
      <c r="E10" s="19" t="s">
        <v>1292</v>
      </c>
      <c r="F10" s="69">
        <v>60</v>
      </c>
      <c r="G10" s="19" t="s">
        <v>310</v>
      </c>
      <c r="H10" s="20">
        <v>1.749968</v>
      </c>
      <c r="I10" s="21">
        <v>3.132908</v>
      </c>
      <c r="J10" s="21">
        <f t="shared" si="0"/>
        <v>2.5339675450261927</v>
      </c>
      <c r="K10" s="21">
        <v>1.9956255350261927</v>
      </c>
      <c r="L10" s="21">
        <v>0.26568638</v>
      </c>
      <c r="M10" s="21">
        <v>0.27265563000000004</v>
      </c>
      <c r="N10" s="22">
        <f t="shared" si="1"/>
        <v>0.6369882342622869</v>
      </c>
      <c r="O10" s="22">
        <f t="shared" si="2"/>
        <v>0.72179327162693341</v>
      </c>
      <c r="P10" s="23">
        <f t="shared" si="3"/>
        <v>0.80882283968319291</v>
      </c>
      <c r="Q10" s="70">
        <v>3000</v>
      </c>
      <c r="R10" s="21">
        <v>3163</v>
      </c>
      <c r="S10" s="23">
        <f t="shared" si="4"/>
        <v>1.0543333333333333</v>
      </c>
    </row>
    <row r="11" spans="1:19" ht="51" x14ac:dyDescent="0.25">
      <c r="A11" s="17"/>
      <c r="B11" s="19">
        <v>5001766</v>
      </c>
      <c r="C11" s="19" t="s">
        <v>1297</v>
      </c>
      <c r="D11" s="68">
        <v>3000642</v>
      </c>
      <c r="E11" s="19" t="s">
        <v>1293</v>
      </c>
      <c r="F11" s="69">
        <v>105</v>
      </c>
      <c r="G11" s="19" t="s">
        <v>664</v>
      </c>
      <c r="H11" s="20">
        <v>21.598520000000008</v>
      </c>
      <c r="I11" s="21">
        <v>41.259662000000013</v>
      </c>
      <c r="J11" s="21">
        <f t="shared" si="0"/>
        <v>35.834462314033836</v>
      </c>
      <c r="K11" s="21">
        <v>28.486802274033835</v>
      </c>
      <c r="L11" s="21">
        <v>3.9766421500000004</v>
      </c>
      <c r="M11" s="21">
        <v>3.3710178900000005</v>
      </c>
      <c r="N11" s="22">
        <f t="shared" si="1"/>
        <v>0.69042742701173432</v>
      </c>
      <c r="O11" s="22">
        <f t="shared" si="2"/>
        <v>0.78680829775178063</v>
      </c>
      <c r="P11" s="23">
        <f t="shared" si="3"/>
        <v>0.86851080636661115</v>
      </c>
      <c r="Q11" s="70">
        <v>34223</v>
      </c>
      <c r="R11" s="21">
        <v>35864</v>
      </c>
      <c r="S11" s="23">
        <f t="shared" si="4"/>
        <v>1.0479502089238231</v>
      </c>
    </row>
    <row r="12" spans="1:19" ht="51" x14ac:dyDescent="0.25">
      <c r="A12" s="17"/>
      <c r="B12" s="19">
        <v>5001767</v>
      </c>
      <c r="C12" s="19" t="s">
        <v>1298</v>
      </c>
      <c r="D12" s="68">
        <v>3000642</v>
      </c>
      <c r="E12" s="19" t="s">
        <v>1293</v>
      </c>
      <c r="F12" s="69">
        <v>105</v>
      </c>
      <c r="G12" s="19" t="s">
        <v>664</v>
      </c>
      <c r="H12" s="20">
        <v>22.047314999999994</v>
      </c>
      <c r="I12" s="21">
        <v>37.861560000000004</v>
      </c>
      <c r="J12" s="21">
        <f t="shared" si="0"/>
        <v>33.191538510612062</v>
      </c>
      <c r="K12" s="21">
        <v>26.394854530612065</v>
      </c>
      <c r="L12" s="21">
        <v>3.6130155799999994</v>
      </c>
      <c r="M12" s="21">
        <v>3.1836684000000006</v>
      </c>
      <c r="N12" s="22">
        <f t="shared" si="1"/>
        <v>0.69714123059409228</v>
      </c>
      <c r="O12" s="22">
        <f t="shared" si="2"/>
        <v>0.79256824363845702</v>
      </c>
      <c r="P12" s="23">
        <f t="shared" si="3"/>
        <v>0.87665533355234326</v>
      </c>
      <c r="Q12" s="70">
        <v>15642</v>
      </c>
      <c r="R12" s="21">
        <v>17043</v>
      </c>
      <c r="S12" s="23">
        <f t="shared" si="4"/>
        <v>1.089566551591868</v>
      </c>
    </row>
    <row r="13" spans="1:19" ht="51" x14ac:dyDescent="0.25">
      <c r="A13" s="17"/>
      <c r="B13" s="19">
        <v>5002360</v>
      </c>
      <c r="C13" s="19" t="s">
        <v>1099</v>
      </c>
      <c r="D13" s="68">
        <v>3000642</v>
      </c>
      <c r="E13" s="19" t="s">
        <v>1293</v>
      </c>
      <c r="F13" s="69">
        <v>105</v>
      </c>
      <c r="G13" s="19" t="s">
        <v>664</v>
      </c>
      <c r="H13" s="20">
        <v>153.44439400000002</v>
      </c>
      <c r="I13" s="21">
        <v>163.37973200000002</v>
      </c>
      <c r="J13" s="21">
        <f t="shared" si="0"/>
        <v>144.41244636321173</v>
      </c>
      <c r="K13" s="21">
        <v>118.69706072321173</v>
      </c>
      <c r="L13" s="21">
        <v>12.757889990000001</v>
      </c>
      <c r="M13" s="21">
        <v>12.957495650000002</v>
      </c>
      <c r="N13" s="22">
        <f t="shared" si="1"/>
        <v>0.726510315999366</v>
      </c>
      <c r="O13" s="22">
        <f t="shared" si="2"/>
        <v>0.80459766400652266</v>
      </c>
      <c r="P13" s="23">
        <f t="shared" si="3"/>
        <v>0.88390674042243933</v>
      </c>
      <c r="Q13" s="70">
        <v>24374</v>
      </c>
      <c r="R13" s="21">
        <v>23817</v>
      </c>
      <c r="S13" s="23">
        <f t="shared" si="4"/>
        <v>0.97714778042176087</v>
      </c>
    </row>
    <row r="14" spans="1:19" ht="25.5" x14ac:dyDescent="0.25">
      <c r="A14" s="17"/>
      <c r="B14" s="19">
        <v>5003033</v>
      </c>
      <c r="C14" s="19" t="s">
        <v>1299</v>
      </c>
      <c r="D14" s="68">
        <v>3000641</v>
      </c>
      <c r="E14" s="19" t="s">
        <v>1292</v>
      </c>
      <c r="F14" s="69">
        <v>457</v>
      </c>
      <c r="G14" s="19" t="s">
        <v>1311</v>
      </c>
      <c r="H14" s="20">
        <v>96.508044999999967</v>
      </c>
      <c r="I14" s="21">
        <v>107.39427399999998</v>
      </c>
      <c r="J14" s="21">
        <f t="shared" si="0"/>
        <v>75.147560131035391</v>
      </c>
      <c r="K14" s="21">
        <v>59.017772581035388</v>
      </c>
      <c r="L14" s="21">
        <v>7.091686580000002</v>
      </c>
      <c r="M14" s="21">
        <v>9.0381009699999986</v>
      </c>
      <c r="N14" s="22">
        <f t="shared" si="1"/>
        <v>0.54954300990977789</v>
      </c>
      <c r="O14" s="22">
        <f t="shared" si="2"/>
        <v>0.61557713180346463</v>
      </c>
      <c r="P14" s="23">
        <f t="shared" si="3"/>
        <v>0.69973525898629763</v>
      </c>
      <c r="Q14" s="70">
        <v>183678</v>
      </c>
      <c r="R14" s="21">
        <v>223401</v>
      </c>
      <c r="S14" s="23">
        <f t="shared" si="4"/>
        <v>1.2162643321464737</v>
      </c>
    </row>
    <row r="15" spans="1:19" ht="25.5" x14ac:dyDescent="0.25">
      <c r="A15" s="17"/>
      <c r="B15" s="19">
        <v>5003034</v>
      </c>
      <c r="C15" s="19" t="s">
        <v>1300</v>
      </c>
      <c r="D15" s="68">
        <v>3000641</v>
      </c>
      <c r="E15" s="19" t="s">
        <v>1292</v>
      </c>
      <c r="F15" s="69">
        <v>599</v>
      </c>
      <c r="G15" s="19" t="s">
        <v>1312</v>
      </c>
      <c r="H15" s="20">
        <v>0.14870899999999998</v>
      </c>
      <c r="I15" s="21">
        <v>0.15055499999999999</v>
      </c>
      <c r="J15" s="21">
        <f t="shared" si="0"/>
        <v>6.4848051104183194E-2</v>
      </c>
      <c r="K15" s="21">
        <v>6.1554931104183197E-2</v>
      </c>
      <c r="L15" s="21">
        <v>5.8672999999999993E-4</v>
      </c>
      <c r="M15" s="21">
        <v>2.7063899999999995E-3</v>
      </c>
      <c r="N15" s="22">
        <f t="shared" si="1"/>
        <v>0.40885344959770981</v>
      </c>
      <c r="O15" s="22">
        <f t="shared" si="2"/>
        <v>0.41275056360920065</v>
      </c>
      <c r="P15" s="23">
        <f t="shared" si="3"/>
        <v>0.43072665208185179</v>
      </c>
      <c r="Q15" s="70">
        <v>277</v>
      </c>
      <c r="R15" s="21">
        <v>299</v>
      </c>
      <c r="S15" s="23">
        <f t="shared" si="4"/>
        <v>1.0794223826714802</v>
      </c>
    </row>
    <row r="16" spans="1:19" ht="25.5" x14ac:dyDescent="0.25">
      <c r="A16" s="17"/>
      <c r="B16" s="19">
        <v>5004393</v>
      </c>
      <c r="C16" s="19" t="s">
        <v>1301</v>
      </c>
      <c r="D16" s="68">
        <v>3000001</v>
      </c>
      <c r="E16" s="19" t="s">
        <v>276</v>
      </c>
      <c r="F16" s="69">
        <v>86</v>
      </c>
      <c r="G16" s="19" t="s">
        <v>502</v>
      </c>
      <c r="H16" s="20">
        <v>1.6672029999999998</v>
      </c>
      <c r="I16" s="21">
        <v>1.6750179999999999</v>
      </c>
      <c r="J16" s="21">
        <f t="shared" si="0"/>
        <v>0.8311596978138116</v>
      </c>
      <c r="K16" s="21">
        <v>0.5392753278138116</v>
      </c>
      <c r="L16" s="21">
        <v>4.0338739999999998E-2</v>
      </c>
      <c r="M16" s="21">
        <v>0.25154563000000002</v>
      </c>
      <c r="N16" s="22">
        <f t="shared" si="1"/>
        <v>0.32195195980808067</v>
      </c>
      <c r="O16" s="22">
        <f t="shared" si="2"/>
        <v>0.34603453086104846</v>
      </c>
      <c r="P16" s="23">
        <f t="shared" si="3"/>
        <v>0.49620941256381224</v>
      </c>
      <c r="Q16" s="70">
        <v>1510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5004394</v>
      </c>
      <c r="C17" s="19" t="s">
        <v>1302</v>
      </c>
      <c r="D17" s="68">
        <v>3000001</v>
      </c>
      <c r="E17" s="19" t="s">
        <v>276</v>
      </c>
      <c r="F17" s="69">
        <v>86</v>
      </c>
      <c r="G17" s="19" t="s">
        <v>502</v>
      </c>
      <c r="H17" s="20">
        <v>0.92972100000000002</v>
      </c>
      <c r="I17" s="21">
        <v>0.89844900000000005</v>
      </c>
      <c r="J17" s="21">
        <f t="shared" si="0"/>
        <v>0.56818265931264389</v>
      </c>
      <c r="K17" s="21">
        <v>0.37402145931264386</v>
      </c>
      <c r="L17" s="21">
        <v>4.7668769999999999E-2</v>
      </c>
      <c r="M17" s="21">
        <v>0.14649243000000001</v>
      </c>
      <c r="N17" s="22">
        <f t="shared" si="1"/>
        <v>0.41629681741828845</v>
      </c>
      <c r="O17" s="22">
        <f t="shared" si="2"/>
        <v>0.46935355185730504</v>
      </c>
      <c r="P17" s="23">
        <f t="shared" si="3"/>
        <v>0.63240390863882523</v>
      </c>
      <c r="Q17" s="70">
        <v>3750</v>
      </c>
      <c r="R17" s="21">
        <v>2490</v>
      </c>
      <c r="S17" s="23">
        <f t="shared" si="4"/>
        <v>0.66400000000000003</v>
      </c>
    </row>
    <row r="18" spans="1:19" ht="25.5" x14ac:dyDescent="0.25">
      <c r="A18" s="17"/>
      <c r="B18" s="19">
        <v>5004395</v>
      </c>
      <c r="C18" s="19" t="s">
        <v>1303</v>
      </c>
      <c r="D18" s="68">
        <v>3000660</v>
      </c>
      <c r="E18" s="19" t="s">
        <v>1294</v>
      </c>
      <c r="F18" s="69">
        <v>598</v>
      </c>
      <c r="G18" s="19" t="s">
        <v>1313</v>
      </c>
      <c r="H18" s="20">
        <v>36.836821999999998</v>
      </c>
      <c r="I18" s="21">
        <v>45.676561999999997</v>
      </c>
      <c r="J18" s="21">
        <f t="shared" si="0"/>
        <v>38.235002228654707</v>
      </c>
      <c r="K18" s="21">
        <v>21.276222998654703</v>
      </c>
      <c r="L18" s="21">
        <v>3.372620120000001</v>
      </c>
      <c r="M18" s="21">
        <v>13.586159110000001</v>
      </c>
      <c r="N18" s="22">
        <f t="shared" si="1"/>
        <v>0.46580176061969603</v>
      </c>
      <c r="O18" s="22">
        <f t="shared" si="2"/>
        <v>0.53963875649517368</v>
      </c>
      <c r="P18" s="23">
        <f t="shared" si="3"/>
        <v>0.83708143858670248</v>
      </c>
      <c r="Q18" s="70">
        <v>13872</v>
      </c>
      <c r="R18" s="21">
        <v>14010</v>
      </c>
      <c r="S18" s="23">
        <f t="shared" si="4"/>
        <v>1.0099480968858132</v>
      </c>
    </row>
    <row r="19" spans="1:19" ht="25.5" x14ac:dyDescent="0.25">
      <c r="A19" s="17"/>
      <c r="B19" s="19">
        <v>5004396</v>
      </c>
      <c r="C19" s="19" t="s">
        <v>1304</v>
      </c>
      <c r="D19" s="68">
        <v>3000602</v>
      </c>
      <c r="E19" s="19" t="s">
        <v>1289</v>
      </c>
      <c r="F19" s="69">
        <v>60</v>
      </c>
      <c r="G19" s="19" t="s">
        <v>310</v>
      </c>
      <c r="H19" s="20">
        <v>29.728200999999999</v>
      </c>
      <c r="I19" s="21">
        <v>30.883899</v>
      </c>
      <c r="J19" s="21">
        <f t="shared" si="0"/>
        <v>24.516629068227683</v>
      </c>
      <c r="K19" s="21">
        <v>20.011825878227683</v>
      </c>
      <c r="L19" s="21">
        <v>2.7891215100000002</v>
      </c>
      <c r="M19" s="21">
        <v>1.7156816800000001</v>
      </c>
      <c r="N19" s="22">
        <f t="shared" si="1"/>
        <v>0.64796954161220655</v>
      </c>
      <c r="O19" s="22">
        <f t="shared" si="2"/>
        <v>0.73827943124110351</v>
      </c>
      <c r="P19" s="23">
        <f t="shared" si="3"/>
        <v>0.79383205689889358</v>
      </c>
      <c r="Q19" s="70">
        <v>206283</v>
      </c>
      <c r="R19" s="21">
        <v>185910</v>
      </c>
      <c r="S19" s="23">
        <f t="shared" si="4"/>
        <v>0.90123762016259212</v>
      </c>
    </row>
    <row r="20" spans="1:19" ht="25.5" x14ac:dyDescent="0.25">
      <c r="A20" s="17"/>
      <c r="B20" s="19">
        <v>5004397</v>
      </c>
      <c r="C20" s="19" t="s">
        <v>1305</v>
      </c>
      <c r="D20" s="68">
        <v>3000602</v>
      </c>
      <c r="E20" s="19" t="s">
        <v>1289</v>
      </c>
      <c r="F20" s="69">
        <v>60</v>
      </c>
      <c r="G20" s="19" t="s">
        <v>310</v>
      </c>
      <c r="H20" s="20">
        <v>193.71401699999998</v>
      </c>
      <c r="I20" s="21">
        <v>199.12981900000003</v>
      </c>
      <c r="J20" s="21">
        <f t="shared" si="0"/>
        <v>178.52623160781258</v>
      </c>
      <c r="K20" s="21">
        <v>135.93064013781259</v>
      </c>
      <c r="L20" s="21">
        <v>16.902979520000002</v>
      </c>
      <c r="M20" s="21">
        <v>25.69261195</v>
      </c>
      <c r="N20" s="22">
        <f t="shared" si="1"/>
        <v>0.68262322951146037</v>
      </c>
      <c r="O20" s="22">
        <f t="shared" si="2"/>
        <v>0.7675074502920759</v>
      </c>
      <c r="P20" s="23">
        <f t="shared" si="3"/>
        <v>0.8965318830918666</v>
      </c>
      <c r="Q20" s="70">
        <v>37273</v>
      </c>
      <c r="R20" s="21">
        <v>36985</v>
      </c>
      <c r="S20" s="23">
        <f t="shared" si="4"/>
        <v>0.99227322726906875</v>
      </c>
    </row>
    <row r="21" spans="1:19" ht="38.25" x14ac:dyDescent="0.25">
      <c r="A21" s="17"/>
      <c r="B21" s="19">
        <v>5004402</v>
      </c>
      <c r="C21" s="19" t="s">
        <v>1306</v>
      </c>
      <c r="D21" s="68">
        <v>3000639</v>
      </c>
      <c r="E21" s="19" t="s">
        <v>1290</v>
      </c>
      <c r="F21" s="69">
        <v>173</v>
      </c>
      <c r="G21" s="19" t="s">
        <v>1314</v>
      </c>
      <c r="H21" s="20">
        <v>141.38562300000001</v>
      </c>
      <c r="I21" s="21">
        <v>180.37513299999995</v>
      </c>
      <c r="J21" s="21">
        <f t="shared" si="0"/>
        <v>157.10986164235425</v>
      </c>
      <c r="K21" s="21">
        <v>130.00832756235422</v>
      </c>
      <c r="L21" s="21">
        <v>13.299104329999999</v>
      </c>
      <c r="M21" s="21">
        <v>13.802429750000005</v>
      </c>
      <c r="N21" s="22">
        <f t="shared" si="1"/>
        <v>0.72076635731353422</v>
      </c>
      <c r="O21" s="22">
        <f t="shared" si="2"/>
        <v>0.79449661108415803</v>
      </c>
      <c r="P21" s="23">
        <f t="shared" si="3"/>
        <v>0.87101730171616443</v>
      </c>
      <c r="Q21" s="70">
        <v>53892</v>
      </c>
      <c r="R21" s="21">
        <v>48875</v>
      </c>
      <c r="S21" s="23">
        <f t="shared" si="4"/>
        <v>0.9069064054033994</v>
      </c>
    </row>
    <row r="22" spans="1:19" ht="51" x14ac:dyDescent="0.25">
      <c r="A22" s="17"/>
      <c r="B22" s="19">
        <v>5004404</v>
      </c>
      <c r="C22" s="19" t="s">
        <v>1307</v>
      </c>
      <c r="D22" s="68">
        <v>3000642</v>
      </c>
      <c r="E22" s="19" t="s">
        <v>1293</v>
      </c>
      <c r="F22" s="69">
        <v>105</v>
      </c>
      <c r="G22" s="19" t="s">
        <v>664</v>
      </c>
      <c r="H22" s="20">
        <v>16.703567000000003</v>
      </c>
      <c r="I22" s="21">
        <v>29.287518999999996</v>
      </c>
      <c r="J22" s="21">
        <f t="shared" si="0"/>
        <v>25.129885193556131</v>
      </c>
      <c r="K22" s="21">
        <v>20.241911783556134</v>
      </c>
      <c r="L22" s="21">
        <v>2.5231656</v>
      </c>
      <c r="M22" s="21">
        <v>2.3648078099999998</v>
      </c>
      <c r="N22" s="22">
        <f t="shared" si="1"/>
        <v>0.69114464026659739</v>
      </c>
      <c r="O22" s="22">
        <f t="shared" si="2"/>
        <v>0.77729620537527044</v>
      </c>
      <c r="P22" s="23">
        <f t="shared" si="3"/>
        <v>0.85804076451665756</v>
      </c>
      <c r="Q22" s="70">
        <v>5842</v>
      </c>
      <c r="R22" s="21">
        <v>5485</v>
      </c>
      <c r="S22" s="23">
        <f t="shared" si="4"/>
        <v>0.93889079082505988</v>
      </c>
    </row>
    <row r="23" spans="1:19" ht="25.5" x14ac:dyDescent="0.25">
      <c r="A23" s="17"/>
      <c r="B23" s="19">
        <v>5004971</v>
      </c>
      <c r="C23" s="19" t="s">
        <v>1308</v>
      </c>
      <c r="D23" s="68">
        <v>3000660</v>
      </c>
      <c r="E23" s="19" t="s">
        <v>1294</v>
      </c>
      <c r="F23" s="69">
        <v>598</v>
      </c>
      <c r="G23" s="19" t="s">
        <v>1313</v>
      </c>
      <c r="H23" s="20">
        <v>4.1999999999999996E-2</v>
      </c>
      <c r="I23" s="21">
        <v>4.1999999999999996E-2</v>
      </c>
      <c r="J23" s="21">
        <f t="shared" si="0"/>
        <v>0</v>
      </c>
      <c r="K23" s="21">
        <v>0</v>
      </c>
      <c r="L23" s="21">
        <v>0</v>
      </c>
      <c r="M23" s="21">
        <v>0</v>
      </c>
      <c r="N23" s="22">
        <f t="shared" si="1"/>
        <v>0</v>
      </c>
      <c r="O23" s="22">
        <f t="shared" si="2"/>
        <v>0</v>
      </c>
      <c r="P23" s="23">
        <f t="shared" si="3"/>
        <v>0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5004972</v>
      </c>
      <c r="C24" s="19" t="s">
        <v>1309</v>
      </c>
      <c r="D24" s="68">
        <v>3000639</v>
      </c>
      <c r="E24" s="19" t="s">
        <v>1290</v>
      </c>
      <c r="F24" s="69">
        <v>173</v>
      </c>
      <c r="G24" s="19" t="s">
        <v>1314</v>
      </c>
      <c r="H24" s="20">
        <v>440.64399500000007</v>
      </c>
      <c r="I24" s="21">
        <v>463.17972700000024</v>
      </c>
      <c r="J24" s="21">
        <f t="shared" si="0"/>
        <v>388.15487103457269</v>
      </c>
      <c r="K24" s="21">
        <v>314.43198074457268</v>
      </c>
      <c r="L24" s="21">
        <v>37.083448949999998</v>
      </c>
      <c r="M24" s="21">
        <v>36.639441339999991</v>
      </c>
      <c r="N24" s="22">
        <f t="shared" si="1"/>
        <v>0.67885523138315707</v>
      </c>
      <c r="O24" s="22">
        <f t="shared" si="2"/>
        <v>0.75891799490302925</v>
      </c>
      <c r="P24" s="23">
        <f t="shared" si="3"/>
        <v>0.83802215081527631</v>
      </c>
      <c r="Q24" s="70">
        <v>156130</v>
      </c>
      <c r="R24" s="21">
        <v>150204</v>
      </c>
      <c r="S24" s="23">
        <f t="shared" si="4"/>
        <v>0.96204445013770579</v>
      </c>
    </row>
    <row r="25" spans="1:19" x14ac:dyDescent="0.25">
      <c r="A25" s="17"/>
      <c r="B25" s="19">
        <v>9000000</v>
      </c>
      <c r="C25" s="19" t="s">
        <v>304</v>
      </c>
      <c r="D25" s="68">
        <v>9000000</v>
      </c>
      <c r="E25" s="19" t="s">
        <v>305</v>
      </c>
      <c r="F25" s="69"/>
      <c r="G25" s="19" t="s">
        <v>312</v>
      </c>
      <c r="H25" s="20">
        <v>22.746022</v>
      </c>
      <c r="I25" s="21">
        <v>24.038322000000001</v>
      </c>
      <c r="J25" s="21">
        <f t="shared" si="0"/>
        <v>19.39725748925731</v>
      </c>
      <c r="K25" s="21">
        <v>15.733358519257308</v>
      </c>
      <c r="L25" s="21">
        <v>1.8729043699999999</v>
      </c>
      <c r="M25" s="21">
        <v>1.7909946000000001</v>
      </c>
      <c r="N25" s="22">
        <f t="shared" si="1"/>
        <v>0.65451151370953875</v>
      </c>
      <c r="O25" s="22">
        <f t="shared" si="2"/>
        <v>0.73242478777251208</v>
      </c>
      <c r="P25" s="23">
        <f t="shared" si="3"/>
        <v>0.80693059562382552</v>
      </c>
      <c r="Q25" s="70"/>
      <c r="R25" s="21"/>
      <c r="S25" s="23">
        <f t="shared" si="4"/>
        <v>0</v>
      </c>
    </row>
    <row r="26" spans="1:19" ht="15.75" thickBot="1" x14ac:dyDescent="0.3">
      <c r="A26" s="41" t="s">
        <v>294</v>
      </c>
      <c r="B26" s="43"/>
      <c r="C26" s="43"/>
      <c r="D26" s="65"/>
      <c r="E26" s="43"/>
      <c r="F26" s="66"/>
      <c r="G26" s="43"/>
      <c r="H26" s="44">
        <f ca="1">OFFSET(H26,-MATCH("PROYECTOS",$A$8:$A$26,0)-1,0)-(OFFSET(H26,-MATCH("PROYECTOS",$A$8:$A$26,0),0))</f>
        <v>47.674522999999908</v>
      </c>
      <c r="I26" s="44">
        <f t="shared" ref="I26:M26" ca="1" si="5">OFFSET(I26,-MATCH("PROYECTOS",$A$8:$A$26,0)-1,0)-(OFFSET(I26,-MATCH("PROYECTOS",$A$8:$A$26,0),0))</f>
        <v>43.974394999999731</v>
      </c>
      <c r="J26" s="44">
        <f t="shared" ca="1" si="5"/>
        <v>19.80679627436848</v>
      </c>
      <c r="K26" s="44">
        <f t="shared" ca="1" si="5"/>
        <v>15.806420844368404</v>
      </c>
      <c r="L26" s="44">
        <f t="shared" ca="1" si="5"/>
        <v>1.4853982099999854</v>
      </c>
      <c r="M26" s="44">
        <f t="shared" ca="1" si="5"/>
        <v>2.5149772199999916</v>
      </c>
      <c r="N26" s="46">
        <f t="shared" ca="1" si="1"/>
        <v>0.35944601044240632</v>
      </c>
      <c r="O26" s="46">
        <f t="shared" ca="1" si="2"/>
        <v>0.39322471757413591</v>
      </c>
      <c r="P26" s="47">
        <f t="shared" ca="1" si="3"/>
        <v>0.4504165725160858</v>
      </c>
      <c r="Q26" s="67"/>
      <c r="R26" s="45"/>
      <c r="S2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50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20.510117999999999</v>
      </c>
      <c r="E6" s="14">
        <v>20.485000999999997</v>
      </c>
      <c r="F6" s="14">
        <v>15.232747173351097</v>
      </c>
      <c r="G6" s="14">
        <v>12.813209183351097</v>
      </c>
      <c r="H6" s="14">
        <v>0.84368822999999993</v>
      </c>
      <c r="I6" s="14">
        <v>1.5758497599999999</v>
      </c>
      <c r="J6" s="15">
        <v>0.62549224104753998</v>
      </c>
      <c r="K6" s="15">
        <v>0.66667789829988777</v>
      </c>
      <c r="L6" s="16">
        <v>0.74360490259927736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19.700690999999999</v>
      </c>
      <c r="E7" s="38">
        <f ca="1">SUM(E8:OFFSET(E6,MATCH("GOBIERNOS REGIONALES",$A$8:$A$50,0),0))</f>
        <v>19.712190999999997</v>
      </c>
      <c r="F7" s="38">
        <f ca="1">SUM(F8:OFFSET(F6,MATCH("GOBIERNOS REGIONALES",$A$8:$A$50,0),0))</f>
        <v>14.663737955680281</v>
      </c>
      <c r="G7" s="38">
        <f ca="1">SUM(G8:OFFSET(G6,MATCH("GOBIERNOS REGIONALES",$A$8:$A$50,0),0))</f>
        <v>12.33158243568028</v>
      </c>
      <c r="H7" s="38">
        <f ca="1">SUM(H8:OFFSET(H6,MATCH("GOBIERNOS REGIONALES",$A$8:$A$50,0),0))</f>
        <v>0.79053272000000008</v>
      </c>
      <c r="I7" s="38">
        <f ca="1">SUM(I8:OFFSET(I6,MATCH("GOBIERNOS REGIONALES",$A$8:$A$50,0),0))</f>
        <v>1.5416228000000001</v>
      </c>
      <c r="J7" s="39">
        <f ca="1">IFERROR(G7/E7,0)</f>
        <v>0.62558152138847889</v>
      </c>
      <c r="K7" s="39">
        <f ca="1">IFERROR(SUM(G7,H7)/E7,0)</f>
        <v>0.66568526835399888</v>
      </c>
      <c r="L7" s="40">
        <f ca="1">IFERROR(SUM(G7,H7,I7)/E7,0)</f>
        <v>0.74389183605618892</v>
      </c>
      <c r="M7" s="4"/>
    </row>
    <row r="8" spans="1:13" ht="25.5" x14ac:dyDescent="0.25">
      <c r="A8" s="17"/>
      <c r="B8" s="18">
        <v>35</v>
      </c>
      <c r="C8" s="19" t="s">
        <v>122</v>
      </c>
      <c r="D8" s="20">
        <v>19.700690999999999</v>
      </c>
      <c r="E8" s="21">
        <v>19.712190999999997</v>
      </c>
      <c r="F8" s="21">
        <f t="shared" ref="F8:F12" si="0">SUM(G8,H8,I8)</f>
        <v>14.663737955680281</v>
      </c>
      <c r="G8" s="21">
        <v>12.33158243568028</v>
      </c>
      <c r="H8" s="21">
        <v>0.79053272000000008</v>
      </c>
      <c r="I8" s="21">
        <v>1.5416228000000001</v>
      </c>
      <c r="J8" s="22">
        <f t="shared" ref="J8:J12" si="1">IFERROR(G8/E8,0)</f>
        <v>0.62558152138847889</v>
      </c>
      <c r="K8" s="22">
        <f t="shared" ref="K8:K12" si="2">IFERROR(SUM(G8,H8)/E8,0)</f>
        <v>0.66568526835399888</v>
      </c>
      <c r="L8" s="23">
        <f t="shared" ref="L8:L12" si="3">IFERROR(SUM(G8,H8,I8)/E8,0)</f>
        <v>0.74389183605618892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0.80942700000000012</v>
      </c>
      <c r="E9" s="38">
        <f ca="1">SUM(E10:OFFSET(E8,(MATCH("GOBIERNOS LOCALES",$A$8:$A$50,0)-MATCH("GOBIERNOS REGIONALES",$A$8:$A$50,0)),0))</f>
        <v>0.77281</v>
      </c>
      <c r="F9" s="38">
        <f ca="1">SUM(F10:OFFSET(F8,(MATCH("GOBIERNOS LOCALES",$A$8:$A$50,0)-MATCH("GOBIERNOS REGIONALES",$A$8:$A$50,0)),0))</f>
        <v>0.56900921767081625</v>
      </c>
      <c r="G9" s="38">
        <f ca="1">SUM(G10:OFFSET(G8,(MATCH("GOBIERNOS LOCALES",$A$8:$A$50,0)-MATCH("GOBIERNOS REGIONALES",$A$8:$A$50,0)),0))</f>
        <v>0.48162674767081626</v>
      </c>
      <c r="H9" s="38">
        <f ca="1">SUM(H10:OFFSET(H8,(MATCH("GOBIERNOS LOCALES",$A$8:$A$50,0)-MATCH("GOBIERNOS REGIONALES",$A$8:$A$50,0)),0))</f>
        <v>5.3155510000000003E-2</v>
      </c>
      <c r="I9" s="38">
        <f ca="1">SUM(I10:OFFSET(I8,(MATCH("GOBIERNOS LOCALES",$A$8:$A$50,0)-MATCH("GOBIERNOS REGIONALES",$A$8:$A$50,0)),0))</f>
        <v>3.4226960000000001E-2</v>
      </c>
      <c r="J9" s="39">
        <f t="shared" ca="1" si="1"/>
        <v>0.62321495279669814</v>
      </c>
      <c r="K9" s="39">
        <f t="shared" ca="1" si="2"/>
        <v>0.69199707259328458</v>
      </c>
      <c r="L9" s="40">
        <f t="shared" ca="1" si="3"/>
        <v>0.73628604400928588</v>
      </c>
      <c r="M9" s="4"/>
    </row>
    <row r="10" spans="1:13" x14ac:dyDescent="0.25">
      <c r="A10" s="17"/>
      <c r="B10" s="18">
        <v>457</v>
      </c>
      <c r="C10" s="19" t="s">
        <v>224</v>
      </c>
      <c r="D10" s="20">
        <v>0.10645399999999999</v>
      </c>
      <c r="E10" s="21">
        <v>0.10645399999999999</v>
      </c>
      <c r="F10" s="21">
        <f t="shared" si="0"/>
        <v>9.6587569617986757E-2</v>
      </c>
      <c r="G10" s="21">
        <v>7.8621399617986754E-2</v>
      </c>
      <c r="H10" s="21">
        <v>1.5564810000000002E-2</v>
      </c>
      <c r="I10" s="21">
        <v>2.40136E-3</v>
      </c>
      <c r="J10" s="22">
        <f t="shared" si="1"/>
        <v>0.73854810169638307</v>
      </c>
      <c r="K10" s="22">
        <f t="shared" si="2"/>
        <v>0.88475970483013089</v>
      </c>
      <c r="L10" s="23">
        <f t="shared" si="3"/>
        <v>0.90731742929327941</v>
      </c>
      <c r="M10" s="4"/>
    </row>
    <row r="11" spans="1:13" ht="15.75" thickBot="1" x14ac:dyDescent="0.3">
      <c r="A11" s="24"/>
      <c r="B11" s="25">
        <v>458</v>
      </c>
      <c r="C11" s="26" t="s">
        <v>225</v>
      </c>
      <c r="D11" s="27">
        <v>0.70297300000000007</v>
      </c>
      <c r="E11" s="28">
        <v>0.66635599999999995</v>
      </c>
      <c r="F11" s="28">
        <f t="shared" si="0"/>
        <v>0.47242164805282949</v>
      </c>
      <c r="G11" s="28">
        <v>0.4030053480528295</v>
      </c>
      <c r="H11" s="28">
        <v>3.7590699999999998E-2</v>
      </c>
      <c r="I11" s="28">
        <v>3.1825600000000002E-2</v>
      </c>
      <c r="J11" s="29">
        <f t="shared" si="1"/>
        <v>0.60478985415127884</v>
      </c>
      <c r="K11" s="29">
        <f t="shared" si="2"/>
        <v>0.66120219230085642</v>
      </c>
      <c r="L11" s="30">
        <f t="shared" si="3"/>
        <v>0.70896284876676963</v>
      </c>
      <c r="M11" s="4"/>
    </row>
    <row r="12" spans="1:13" x14ac:dyDescent="0.25">
      <c r="A12" t="s">
        <v>233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9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17</v>
      </c>
      <c r="B1" s="51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401</v>
      </c>
      <c r="N2" s="72" t="s">
        <v>424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265.01292899999993</v>
      </c>
      <c r="E6" s="14">
        <f ca="1">SUM(E7:OFFSET(E7,50,0))</f>
        <v>329.02510600000005</v>
      </c>
      <c r="F6" s="14">
        <f ca="1">SUM(F7:OFFSET(F7,50,0))</f>
        <v>255.63481031904638</v>
      </c>
      <c r="G6" s="14">
        <f ca="1">SUM(G7:OFFSET(G7,50,0))</f>
        <v>196.08990051904638</v>
      </c>
      <c r="H6" s="14">
        <f ca="1">SUM(H7:OFFSET(H7,50,0))</f>
        <v>27.340724610000002</v>
      </c>
      <c r="I6" s="14">
        <f ca="1">SUM(I7:OFFSET(I7,50,0))</f>
        <v>32.204185190000004</v>
      </c>
      <c r="J6" s="15">
        <f ca="1">IFERROR(G6/E6,0)</f>
        <v>0.59597245603211313</v>
      </c>
      <c r="K6" s="15">
        <f ca="1">IFERROR(SUM(G6,H6)/E6,0)</f>
        <v>0.6790686213745839</v>
      </c>
      <c r="L6" s="16">
        <f ca="1">IFERROR(SUM(G6,H6,I6)/E6,0)</f>
        <v>0.77694621370031969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3.3966900000000004</v>
      </c>
      <c r="E7" s="21">
        <v>4.7469780000000013</v>
      </c>
      <c r="F7" s="21">
        <f t="shared" ref="F7:F31" si="0">SUM(G7,H7,I7)</f>
        <v>4.190650159028114</v>
      </c>
      <c r="G7" s="21">
        <v>3.2081317690281139</v>
      </c>
      <c r="H7" s="21">
        <v>0.32137088000000003</v>
      </c>
      <c r="I7" s="21">
        <v>0.66114751000000016</v>
      </c>
      <c r="J7" s="22">
        <f t="shared" ref="J7:J31" si="1">IFERROR(G7/E7,0)</f>
        <v>0.67582612959826505</v>
      </c>
      <c r="K7" s="22">
        <f t="shared" ref="K7:K31" si="2">IFERROR(SUM(G7,H7)/E7,0)</f>
        <v>0.74352622848222871</v>
      </c>
      <c r="L7" s="23">
        <f t="shared" ref="L7:L31" si="3">IFERROR(SUM(G7,H7,I7)/E7,0)</f>
        <v>0.88280378780523372</v>
      </c>
      <c r="M7" s="4"/>
      <c r="N7" t="s">
        <v>273</v>
      </c>
      <c r="O7" s="5">
        <v>12.908758229918405</v>
      </c>
      <c r="P7" s="71">
        <v>0.90358374576590106</v>
      </c>
    </row>
    <row r="8" spans="1:16" x14ac:dyDescent="0.25">
      <c r="A8" s="17"/>
      <c r="B8" s="55">
        <v>2</v>
      </c>
      <c r="C8" s="19" t="s">
        <v>251</v>
      </c>
      <c r="D8" s="20">
        <v>3.1890229999999993</v>
      </c>
      <c r="E8" s="21">
        <v>3.5818039999999995</v>
      </c>
      <c r="F8" s="21">
        <f t="shared" si="0"/>
        <v>2.9648807936439123</v>
      </c>
      <c r="G8" s="21">
        <v>2.4719506136439122</v>
      </c>
      <c r="H8" s="21">
        <v>0.21270280999999994</v>
      </c>
      <c r="I8" s="21">
        <v>0.28022736999999998</v>
      </c>
      <c r="J8" s="22">
        <f t="shared" si="1"/>
        <v>0.69014122873387618</v>
      </c>
      <c r="K8" s="22">
        <f t="shared" si="2"/>
        <v>0.74952549710813676</v>
      </c>
      <c r="L8" s="23">
        <f t="shared" si="3"/>
        <v>0.82776187464303264</v>
      </c>
      <c r="M8" s="4"/>
      <c r="N8" t="s">
        <v>250</v>
      </c>
      <c r="O8" s="5">
        <v>4.190650159028114</v>
      </c>
      <c r="P8" s="71">
        <v>0.88280378780523372</v>
      </c>
    </row>
    <row r="9" spans="1:16" x14ac:dyDescent="0.25">
      <c r="A9" s="17"/>
      <c r="B9" s="55">
        <v>3</v>
      </c>
      <c r="C9" s="19" t="s">
        <v>252</v>
      </c>
      <c r="D9" s="20">
        <v>2.6889359999999995</v>
      </c>
      <c r="E9" s="21">
        <v>3.5463069999999997</v>
      </c>
      <c r="F9" s="21">
        <f t="shared" si="0"/>
        <v>2.928066465939589</v>
      </c>
      <c r="G9" s="21">
        <v>2.408404055939589</v>
      </c>
      <c r="H9" s="21">
        <v>0.19035546000000003</v>
      </c>
      <c r="I9" s="21">
        <v>0.32930695000000004</v>
      </c>
      <c r="J9" s="22">
        <f t="shared" si="1"/>
        <v>0.6791301644047143</v>
      </c>
      <c r="K9" s="22">
        <f t="shared" si="2"/>
        <v>0.73280726004251451</v>
      </c>
      <c r="L9" s="23">
        <f t="shared" si="3"/>
        <v>0.82566638081237442</v>
      </c>
      <c r="M9" s="4"/>
      <c r="N9" t="s">
        <v>260</v>
      </c>
      <c r="O9" s="5">
        <v>3.2660062268624612</v>
      </c>
      <c r="P9" s="71">
        <v>0.88250927953291991</v>
      </c>
    </row>
    <row r="10" spans="1:16" x14ac:dyDescent="0.25">
      <c r="A10" s="17"/>
      <c r="B10" s="55">
        <v>4</v>
      </c>
      <c r="C10" s="19" t="s">
        <v>253</v>
      </c>
      <c r="D10" s="20">
        <v>10.244200999999997</v>
      </c>
      <c r="E10" s="21">
        <v>29.97325600000001</v>
      </c>
      <c r="F10" s="21">
        <f t="shared" si="0"/>
        <v>10.833110396049442</v>
      </c>
      <c r="G10" s="21">
        <v>7.4984897060494404</v>
      </c>
      <c r="H10" s="21">
        <v>1.0182986299999999</v>
      </c>
      <c r="I10" s="21">
        <v>2.316322060000001</v>
      </c>
      <c r="J10" s="22">
        <f t="shared" si="1"/>
        <v>0.25017267747119093</v>
      </c>
      <c r="K10" s="22">
        <f t="shared" si="2"/>
        <v>0.28414625144660421</v>
      </c>
      <c r="L10" s="23">
        <f t="shared" si="3"/>
        <v>0.36142587899190659</v>
      </c>
      <c r="M10" s="4"/>
      <c r="N10" t="s">
        <v>269</v>
      </c>
      <c r="O10" s="5">
        <v>27.120668168444755</v>
      </c>
      <c r="P10" s="71">
        <v>0.87561815337858739</v>
      </c>
    </row>
    <row r="11" spans="1:16" x14ac:dyDescent="0.25">
      <c r="A11" s="17"/>
      <c r="B11" s="55">
        <v>5</v>
      </c>
      <c r="C11" s="19" t="s">
        <v>254</v>
      </c>
      <c r="D11" s="20">
        <v>5.8109560000000009</v>
      </c>
      <c r="E11" s="21">
        <v>7.8032080000000015</v>
      </c>
      <c r="F11" s="21">
        <f t="shared" si="0"/>
        <v>6.4953443398933803</v>
      </c>
      <c r="G11" s="21">
        <v>5.3194507898933807</v>
      </c>
      <c r="H11" s="21">
        <v>0.56356799999999996</v>
      </c>
      <c r="I11" s="21">
        <v>0.61232555</v>
      </c>
      <c r="J11" s="22">
        <f t="shared" si="1"/>
        <v>0.68170049931943111</v>
      </c>
      <c r="K11" s="22">
        <f t="shared" si="2"/>
        <v>0.75392310315108602</v>
      </c>
      <c r="L11" s="23">
        <f t="shared" si="3"/>
        <v>0.83239410507747313</v>
      </c>
      <c r="M11" s="4"/>
      <c r="N11" t="s">
        <v>267</v>
      </c>
      <c r="O11" s="5">
        <v>0.84659630257627327</v>
      </c>
      <c r="P11" s="71">
        <v>0.8734703653056316</v>
      </c>
    </row>
    <row r="12" spans="1:16" x14ac:dyDescent="0.25">
      <c r="A12" s="17"/>
      <c r="B12" s="55">
        <v>6</v>
      </c>
      <c r="C12" s="19" t="s">
        <v>255</v>
      </c>
      <c r="D12" s="20">
        <v>10.330880000000001</v>
      </c>
      <c r="E12" s="21">
        <v>13.529341000000002</v>
      </c>
      <c r="F12" s="21">
        <f t="shared" si="0"/>
        <v>11.341871548257188</v>
      </c>
      <c r="G12" s="21">
        <v>9.0226586082571885</v>
      </c>
      <c r="H12" s="21">
        <v>1.0031402000000003</v>
      </c>
      <c r="I12" s="21">
        <v>1.3160727399999996</v>
      </c>
      <c r="J12" s="22">
        <f t="shared" si="1"/>
        <v>0.66689564615580221</v>
      </c>
      <c r="K12" s="22">
        <f t="shared" si="2"/>
        <v>0.74104117918656842</v>
      </c>
      <c r="L12" s="23">
        <f t="shared" si="3"/>
        <v>0.83831662963164177</v>
      </c>
      <c r="M12" s="4"/>
      <c r="N12" t="s">
        <v>258</v>
      </c>
      <c r="O12" s="5">
        <v>1.4888386344509483</v>
      </c>
      <c r="P12" s="71">
        <v>0.86681891561424085</v>
      </c>
    </row>
    <row r="13" spans="1:16" x14ac:dyDescent="0.25">
      <c r="A13" s="17"/>
      <c r="B13" s="55">
        <v>7</v>
      </c>
      <c r="C13" s="19" t="s">
        <v>256</v>
      </c>
      <c r="D13" s="20">
        <v>4.7882750000000005</v>
      </c>
      <c r="E13" s="21">
        <v>7.5188050000000013</v>
      </c>
      <c r="F13" s="21">
        <f t="shared" si="0"/>
        <v>6.3638821907990488</v>
      </c>
      <c r="G13" s="21">
        <v>4.5379516207990491</v>
      </c>
      <c r="H13" s="21">
        <v>0.9562139799999998</v>
      </c>
      <c r="I13" s="21">
        <v>0.86971659000000023</v>
      </c>
      <c r="J13" s="22">
        <f t="shared" si="1"/>
        <v>0.60354692278880062</v>
      </c>
      <c r="K13" s="22">
        <f t="shared" si="2"/>
        <v>0.73072324668601563</v>
      </c>
      <c r="L13" s="23">
        <f t="shared" si="3"/>
        <v>0.84639542996514039</v>
      </c>
      <c r="M13" s="4"/>
      <c r="N13" t="s">
        <v>257</v>
      </c>
      <c r="O13" s="5">
        <v>8.4917132626585268</v>
      </c>
      <c r="P13" s="71">
        <v>0.86473332663191893</v>
      </c>
    </row>
    <row r="14" spans="1:16" x14ac:dyDescent="0.25">
      <c r="A14" s="17"/>
      <c r="B14" s="55">
        <v>8</v>
      </c>
      <c r="C14" s="19" t="s">
        <v>257</v>
      </c>
      <c r="D14" s="20">
        <v>8.6495879999999996</v>
      </c>
      <c r="E14" s="21">
        <v>9.8200369999999975</v>
      </c>
      <c r="F14" s="21">
        <f t="shared" si="0"/>
        <v>8.4917132626585268</v>
      </c>
      <c r="G14" s="21">
        <v>6.2741225026585266</v>
      </c>
      <c r="H14" s="21">
        <v>1.5192245700000002</v>
      </c>
      <c r="I14" s="21">
        <v>0.69836619</v>
      </c>
      <c r="J14" s="22">
        <f t="shared" si="1"/>
        <v>0.63891027117907273</v>
      </c>
      <c r="K14" s="22">
        <f t="shared" si="2"/>
        <v>0.79361687462669739</v>
      </c>
      <c r="L14" s="23">
        <f t="shared" si="3"/>
        <v>0.86473332663191893</v>
      </c>
      <c r="M14" s="4"/>
      <c r="N14" t="s">
        <v>263</v>
      </c>
      <c r="O14" s="5">
        <v>9.1880553283805462</v>
      </c>
      <c r="P14" s="71">
        <v>0.84682170762767606</v>
      </c>
    </row>
    <row r="15" spans="1:16" x14ac:dyDescent="0.25">
      <c r="A15" s="17"/>
      <c r="B15" s="55">
        <v>9</v>
      </c>
      <c r="C15" s="19" t="s">
        <v>258</v>
      </c>
      <c r="D15" s="20">
        <v>1.0378840000000003</v>
      </c>
      <c r="E15" s="21">
        <v>1.717589</v>
      </c>
      <c r="F15" s="21">
        <f t="shared" si="0"/>
        <v>1.4888386344509483</v>
      </c>
      <c r="G15" s="21">
        <v>1.1509038944509484</v>
      </c>
      <c r="H15" s="21">
        <v>0.20679988999999996</v>
      </c>
      <c r="I15" s="21">
        <v>0.13113485000000003</v>
      </c>
      <c r="J15" s="22">
        <f t="shared" si="1"/>
        <v>0.67006943713015654</v>
      </c>
      <c r="K15" s="22">
        <f t="shared" si="2"/>
        <v>0.79047070309075584</v>
      </c>
      <c r="L15" s="23">
        <f t="shared" si="3"/>
        <v>0.86681891561424085</v>
      </c>
      <c r="M15" s="4"/>
      <c r="N15" t="s">
        <v>274</v>
      </c>
      <c r="O15" s="5">
        <v>5.6733312960137594</v>
      </c>
      <c r="P15" s="71">
        <v>0.84640405892373161</v>
      </c>
    </row>
    <row r="16" spans="1:16" x14ac:dyDescent="0.25">
      <c r="A16" s="17"/>
      <c r="B16" s="55">
        <v>10</v>
      </c>
      <c r="C16" s="19" t="s">
        <v>259</v>
      </c>
      <c r="D16" s="20">
        <v>4.885141</v>
      </c>
      <c r="E16" s="21">
        <v>8.0385830000000009</v>
      </c>
      <c r="F16" s="21">
        <f t="shared" si="0"/>
        <v>6.182590175569425</v>
      </c>
      <c r="G16" s="21">
        <v>5.1286953255694243</v>
      </c>
      <c r="H16" s="21">
        <v>0.45451534999999998</v>
      </c>
      <c r="I16" s="21">
        <v>0.59937950000000018</v>
      </c>
      <c r="J16" s="22">
        <f t="shared" si="1"/>
        <v>0.63800987382594965</v>
      </c>
      <c r="K16" s="22">
        <f t="shared" si="2"/>
        <v>0.69455159890361573</v>
      </c>
      <c r="L16" s="23">
        <f t="shared" si="3"/>
        <v>0.7691144291934815</v>
      </c>
      <c r="M16" s="4"/>
      <c r="N16" t="s">
        <v>256</v>
      </c>
      <c r="O16" s="5">
        <v>6.3638821907990488</v>
      </c>
      <c r="P16" s="71">
        <v>0.84639542996514039</v>
      </c>
    </row>
    <row r="17" spans="1:16" x14ac:dyDescent="0.25">
      <c r="A17" s="17"/>
      <c r="B17" s="55">
        <v>11</v>
      </c>
      <c r="C17" s="19" t="s">
        <v>260</v>
      </c>
      <c r="D17" s="20">
        <v>3.3124159999999994</v>
      </c>
      <c r="E17" s="21">
        <v>3.7008179999999995</v>
      </c>
      <c r="F17" s="21">
        <f t="shared" si="0"/>
        <v>3.2660062268624612</v>
      </c>
      <c r="G17" s="21">
        <v>2.5923839368624613</v>
      </c>
      <c r="H17" s="21">
        <v>0.30140663999999995</v>
      </c>
      <c r="I17" s="21">
        <v>0.37221565000000001</v>
      </c>
      <c r="J17" s="22">
        <f t="shared" si="1"/>
        <v>0.70048944229693588</v>
      </c>
      <c r="K17" s="22">
        <f t="shared" si="2"/>
        <v>0.7819326907895664</v>
      </c>
      <c r="L17" s="23">
        <f t="shared" si="3"/>
        <v>0.88250927953291991</v>
      </c>
      <c r="M17" s="4"/>
      <c r="N17" t="s">
        <v>270</v>
      </c>
      <c r="O17" s="5">
        <v>7.194208180643435</v>
      </c>
      <c r="P17" s="71">
        <v>0.84618639399451279</v>
      </c>
    </row>
    <row r="18" spans="1:16" x14ac:dyDescent="0.25">
      <c r="A18" s="17"/>
      <c r="B18" s="55">
        <v>12</v>
      </c>
      <c r="C18" s="19" t="s">
        <v>261</v>
      </c>
      <c r="D18" s="20">
        <v>7.3499060000000007</v>
      </c>
      <c r="E18" s="21">
        <v>9.666701999999999</v>
      </c>
      <c r="F18" s="21">
        <f t="shared" si="0"/>
        <v>8.0228040902136701</v>
      </c>
      <c r="G18" s="21">
        <v>5.2876615502136701</v>
      </c>
      <c r="H18" s="21">
        <v>0.87527761999999987</v>
      </c>
      <c r="I18" s="21">
        <v>1.8598649200000001</v>
      </c>
      <c r="J18" s="22">
        <f t="shared" si="1"/>
        <v>0.54699747134169141</v>
      </c>
      <c r="K18" s="22">
        <f t="shared" si="2"/>
        <v>0.63754310107145862</v>
      </c>
      <c r="L18" s="23">
        <f t="shared" si="3"/>
        <v>0.82994221712986194</v>
      </c>
      <c r="M18" s="4"/>
      <c r="N18" t="s">
        <v>255</v>
      </c>
      <c r="O18" s="5">
        <v>11.341871548257188</v>
      </c>
      <c r="P18" s="71">
        <v>0.83831662963164177</v>
      </c>
    </row>
    <row r="19" spans="1:16" x14ac:dyDescent="0.25">
      <c r="A19" s="17"/>
      <c r="B19" s="55">
        <v>13</v>
      </c>
      <c r="C19" s="19" t="s">
        <v>262</v>
      </c>
      <c r="D19" s="20">
        <v>7.0473090000000003</v>
      </c>
      <c r="E19" s="21">
        <v>9.7503379999999957</v>
      </c>
      <c r="F19" s="21">
        <f t="shared" si="0"/>
        <v>7.8074297570010103</v>
      </c>
      <c r="G19" s="21">
        <v>6.6680996770010097</v>
      </c>
      <c r="H19" s="21">
        <v>0.81690048000000004</v>
      </c>
      <c r="I19" s="21">
        <v>0.32242960000000009</v>
      </c>
      <c r="J19" s="22">
        <f t="shared" si="1"/>
        <v>0.68388395120261603</v>
      </c>
      <c r="K19" s="22">
        <f t="shared" si="2"/>
        <v>0.7676657113836477</v>
      </c>
      <c r="L19" s="23">
        <f t="shared" si="3"/>
        <v>0.80073426757113586</v>
      </c>
      <c r="M19" s="4"/>
      <c r="N19" t="s">
        <v>254</v>
      </c>
      <c r="O19" s="5">
        <v>6.4953443398933803</v>
      </c>
      <c r="P19" s="71">
        <v>0.83239410507747313</v>
      </c>
    </row>
    <row r="20" spans="1:16" x14ac:dyDescent="0.25">
      <c r="A20" s="17"/>
      <c r="B20" s="55">
        <v>14</v>
      </c>
      <c r="C20" s="19" t="s">
        <v>263</v>
      </c>
      <c r="D20" s="20">
        <v>8.3662820000000018</v>
      </c>
      <c r="E20" s="21">
        <v>10.850047000000004</v>
      </c>
      <c r="F20" s="21">
        <f t="shared" si="0"/>
        <v>9.1880553283805462</v>
      </c>
      <c r="G20" s="21">
        <v>6.2861819483805448</v>
      </c>
      <c r="H20" s="21">
        <v>1.51192649</v>
      </c>
      <c r="I20" s="21">
        <v>1.3899468900000003</v>
      </c>
      <c r="J20" s="22">
        <f t="shared" si="1"/>
        <v>0.57936909843621343</v>
      </c>
      <c r="K20" s="22">
        <f t="shared" si="2"/>
        <v>0.71871655840574167</v>
      </c>
      <c r="L20" s="23">
        <f t="shared" si="3"/>
        <v>0.84682170762767606</v>
      </c>
      <c r="M20" s="4"/>
      <c r="N20" t="s">
        <v>261</v>
      </c>
      <c r="O20" s="5">
        <v>8.0228040902136701</v>
      </c>
      <c r="P20" s="71">
        <v>0.82994221712986194</v>
      </c>
    </row>
    <row r="21" spans="1:16" x14ac:dyDescent="0.25">
      <c r="A21" s="17"/>
      <c r="B21" s="55">
        <v>15</v>
      </c>
      <c r="C21" s="19" t="s">
        <v>264</v>
      </c>
      <c r="D21" s="20">
        <v>94.130965999999987</v>
      </c>
      <c r="E21" s="21">
        <v>75.859605000000045</v>
      </c>
      <c r="F21" s="21">
        <f t="shared" si="0"/>
        <v>57.504522771412724</v>
      </c>
      <c r="G21" s="21">
        <v>44.969212971412723</v>
      </c>
      <c r="H21" s="21">
        <v>5.4963476199999999</v>
      </c>
      <c r="I21" s="21">
        <v>7.038962179999996</v>
      </c>
      <c r="J21" s="22">
        <f t="shared" si="1"/>
        <v>0.59279524288865859</v>
      </c>
      <c r="K21" s="22">
        <f t="shared" si="2"/>
        <v>0.66524945115931855</v>
      </c>
      <c r="L21" s="23">
        <f t="shared" si="3"/>
        <v>0.75803878456014484</v>
      </c>
      <c r="M21" s="4"/>
      <c r="N21" t="s">
        <v>251</v>
      </c>
      <c r="O21" s="5">
        <v>2.9648807936439123</v>
      </c>
      <c r="P21" s="71">
        <v>0.82776187464303264</v>
      </c>
    </row>
    <row r="22" spans="1:16" x14ac:dyDescent="0.25">
      <c r="A22" s="17"/>
      <c r="B22" s="55">
        <v>16</v>
      </c>
      <c r="C22" s="19" t="s">
        <v>265</v>
      </c>
      <c r="D22" s="20">
        <v>25.363995999999997</v>
      </c>
      <c r="E22" s="21">
        <v>39.475758000000006</v>
      </c>
      <c r="F22" s="21">
        <f t="shared" si="0"/>
        <v>32.329610100018421</v>
      </c>
      <c r="G22" s="21">
        <v>24.440526180018423</v>
      </c>
      <c r="H22" s="21">
        <v>3.3906683999999996</v>
      </c>
      <c r="I22" s="21">
        <v>4.49841552</v>
      </c>
      <c r="J22" s="22">
        <f t="shared" si="1"/>
        <v>0.61912747007969848</v>
      </c>
      <c r="K22" s="22">
        <f t="shared" si="2"/>
        <v>0.70501989043550273</v>
      </c>
      <c r="L22" s="23">
        <f t="shared" si="3"/>
        <v>0.81897376359482232</v>
      </c>
      <c r="M22" s="4"/>
      <c r="N22" t="s">
        <v>252</v>
      </c>
      <c r="O22" s="5">
        <v>2.928066465939589</v>
      </c>
      <c r="P22" s="71">
        <v>0.82566638081237442</v>
      </c>
    </row>
    <row r="23" spans="1:16" x14ac:dyDescent="0.25">
      <c r="A23" s="17"/>
      <c r="B23" s="55">
        <v>17</v>
      </c>
      <c r="C23" s="19" t="s">
        <v>266</v>
      </c>
      <c r="D23" s="20">
        <v>6.1273230000000005</v>
      </c>
      <c r="E23" s="21">
        <v>9.1327189999999998</v>
      </c>
      <c r="F23" s="21">
        <f t="shared" si="0"/>
        <v>7.4620575405404033</v>
      </c>
      <c r="G23" s="21">
        <v>6.458409400540404</v>
      </c>
      <c r="H23" s="21">
        <v>8.8447270000000022E-2</v>
      </c>
      <c r="I23" s="21">
        <v>0.91520087000000006</v>
      </c>
      <c r="J23" s="22">
        <f t="shared" si="1"/>
        <v>0.70717268324366533</v>
      </c>
      <c r="K23" s="22">
        <f t="shared" si="2"/>
        <v>0.71685734232493126</v>
      </c>
      <c r="L23" s="23">
        <f t="shared" si="3"/>
        <v>0.81706855762674879</v>
      </c>
      <c r="M23" s="4"/>
      <c r="N23" t="s">
        <v>265</v>
      </c>
      <c r="O23" s="5">
        <v>32.329610100018421</v>
      </c>
      <c r="P23" s="71">
        <v>0.81897376359482232</v>
      </c>
    </row>
    <row r="24" spans="1:16" x14ac:dyDescent="0.25">
      <c r="A24" s="17"/>
      <c r="B24" s="55">
        <v>18</v>
      </c>
      <c r="C24" s="19" t="s">
        <v>267</v>
      </c>
      <c r="D24" s="20">
        <v>0.62933300000000003</v>
      </c>
      <c r="E24" s="21">
        <v>0.96923300000000001</v>
      </c>
      <c r="F24" s="21">
        <f t="shared" si="0"/>
        <v>0.84659630257627327</v>
      </c>
      <c r="G24" s="21">
        <v>0.5020650025762734</v>
      </c>
      <c r="H24" s="21">
        <v>8.1539890000000004E-2</v>
      </c>
      <c r="I24" s="21">
        <v>0.26299140999999998</v>
      </c>
      <c r="J24" s="22">
        <f t="shared" si="1"/>
        <v>0.518002381858927</v>
      </c>
      <c r="K24" s="22">
        <f t="shared" si="2"/>
        <v>0.60213064616689005</v>
      </c>
      <c r="L24" s="23">
        <f t="shared" si="3"/>
        <v>0.8734703653056316</v>
      </c>
      <c r="M24" s="4"/>
      <c r="N24" t="s">
        <v>266</v>
      </c>
      <c r="O24" s="5">
        <v>7.4620575405404033</v>
      </c>
      <c r="P24" s="71">
        <v>0.81706855762674879</v>
      </c>
    </row>
    <row r="25" spans="1:16" x14ac:dyDescent="0.25">
      <c r="A25" s="17"/>
      <c r="B25" s="55">
        <v>19</v>
      </c>
      <c r="C25" s="19" t="s">
        <v>268</v>
      </c>
      <c r="D25" s="20">
        <v>1.381607</v>
      </c>
      <c r="E25" s="21">
        <v>1.8551989999999998</v>
      </c>
      <c r="F25" s="21">
        <f t="shared" si="0"/>
        <v>1.3449892428208055</v>
      </c>
      <c r="G25" s="21">
        <v>0.96446298282080534</v>
      </c>
      <c r="H25" s="21">
        <v>0.16799234000000002</v>
      </c>
      <c r="I25" s="21">
        <v>0.21253392000000002</v>
      </c>
      <c r="J25" s="22">
        <f t="shared" si="1"/>
        <v>0.51987036583180857</v>
      </c>
      <c r="K25" s="22">
        <f t="shared" si="2"/>
        <v>0.61042255996300421</v>
      </c>
      <c r="L25" s="23">
        <f t="shared" si="3"/>
        <v>0.72498381188260963</v>
      </c>
      <c r="M25" s="4"/>
      <c r="N25" t="s">
        <v>271</v>
      </c>
      <c r="O25" s="5">
        <v>12.635873394776127</v>
      </c>
      <c r="P25" s="71">
        <v>0.81613613377378569</v>
      </c>
    </row>
    <row r="26" spans="1:16" x14ac:dyDescent="0.25">
      <c r="A26" s="17"/>
      <c r="B26" s="55">
        <v>20</v>
      </c>
      <c r="C26" s="19" t="s">
        <v>269</v>
      </c>
      <c r="D26" s="20">
        <v>21.60562800000001</v>
      </c>
      <c r="E26" s="21">
        <v>30.973168000000001</v>
      </c>
      <c r="F26" s="21">
        <f t="shared" si="0"/>
        <v>27.120668168444755</v>
      </c>
      <c r="G26" s="21">
        <v>20.944168858444755</v>
      </c>
      <c r="H26" s="21">
        <v>3.1335579</v>
      </c>
      <c r="I26" s="21">
        <v>3.0429414099999996</v>
      </c>
      <c r="J26" s="22">
        <f t="shared" si="1"/>
        <v>0.67620363723997345</v>
      </c>
      <c r="K26" s="22">
        <f t="shared" si="2"/>
        <v>0.7773737177432013</v>
      </c>
      <c r="L26" s="23">
        <f t="shared" si="3"/>
        <v>0.87561815337858739</v>
      </c>
      <c r="M26" s="4"/>
      <c r="N26" t="s">
        <v>262</v>
      </c>
      <c r="O26" s="5">
        <v>7.8074297570010103</v>
      </c>
      <c r="P26" s="71">
        <v>0.80073426757113586</v>
      </c>
    </row>
    <row r="27" spans="1:16" x14ac:dyDescent="0.25">
      <c r="A27" s="17"/>
      <c r="B27" s="55">
        <v>21</v>
      </c>
      <c r="C27" s="19" t="s">
        <v>270</v>
      </c>
      <c r="D27" s="20">
        <v>5.8157060000000023</v>
      </c>
      <c r="E27" s="21">
        <v>8.5019190000000009</v>
      </c>
      <c r="F27" s="21">
        <f t="shared" si="0"/>
        <v>7.194208180643435</v>
      </c>
      <c r="G27" s="21">
        <v>5.4775763906434349</v>
      </c>
      <c r="H27" s="21">
        <v>0.72884017999999984</v>
      </c>
      <c r="I27" s="21">
        <v>0.98779161000000004</v>
      </c>
      <c r="J27" s="22">
        <f t="shared" si="1"/>
        <v>0.6442752972174205</v>
      </c>
      <c r="K27" s="22">
        <f t="shared" si="2"/>
        <v>0.73000184671759805</v>
      </c>
      <c r="L27" s="23">
        <f t="shared" si="3"/>
        <v>0.84618639399451279</v>
      </c>
      <c r="M27" s="4"/>
      <c r="N27" t="s">
        <v>259</v>
      </c>
      <c r="O27" s="5">
        <v>6.182590175569425</v>
      </c>
      <c r="P27" s="71">
        <v>0.7691144291934815</v>
      </c>
    </row>
    <row r="28" spans="1:16" x14ac:dyDescent="0.25">
      <c r="A28" s="17"/>
      <c r="B28" s="55">
        <v>22</v>
      </c>
      <c r="C28" s="19" t="s">
        <v>271</v>
      </c>
      <c r="D28" s="20">
        <v>12.858186999999999</v>
      </c>
      <c r="E28" s="21">
        <v>15.482555999999999</v>
      </c>
      <c r="F28" s="21">
        <f t="shared" si="0"/>
        <v>12.635873394776127</v>
      </c>
      <c r="G28" s="21">
        <v>9.8076241447761277</v>
      </c>
      <c r="H28" s="21">
        <v>1.1346031599999999</v>
      </c>
      <c r="I28" s="21">
        <v>1.6936460900000001</v>
      </c>
      <c r="J28" s="22">
        <f t="shared" si="1"/>
        <v>0.63346285618318632</v>
      </c>
      <c r="K28" s="22">
        <f t="shared" si="2"/>
        <v>0.70674553379791605</v>
      </c>
      <c r="L28" s="23">
        <f t="shared" si="3"/>
        <v>0.81613613377378569</v>
      </c>
      <c r="M28" s="4"/>
      <c r="N28" t="s">
        <v>264</v>
      </c>
      <c r="O28" s="5">
        <v>57.504522771412724</v>
      </c>
      <c r="P28" s="71">
        <v>0.75803878456014484</v>
      </c>
    </row>
    <row r="29" spans="1:16" x14ac:dyDescent="0.25">
      <c r="A29" s="17"/>
      <c r="B29" s="55">
        <v>23</v>
      </c>
      <c r="C29" s="19" t="s">
        <v>272</v>
      </c>
      <c r="D29" s="20">
        <v>1.001215</v>
      </c>
      <c r="E29" s="21">
        <v>1.5420940000000001</v>
      </c>
      <c r="F29" s="21">
        <f t="shared" si="0"/>
        <v>1.0489517231339927</v>
      </c>
      <c r="G29" s="21">
        <v>0.73454651313399255</v>
      </c>
      <c r="H29" s="21">
        <v>0.14776315000000001</v>
      </c>
      <c r="I29" s="21">
        <v>0.16664205999999998</v>
      </c>
      <c r="J29" s="22">
        <f t="shared" si="1"/>
        <v>0.47633056942961488</v>
      </c>
      <c r="K29" s="22">
        <f t="shared" si="2"/>
        <v>0.57215037678247405</v>
      </c>
      <c r="L29" s="23">
        <f t="shared" si="3"/>
        <v>0.68021257013774294</v>
      </c>
      <c r="M29" s="4"/>
      <c r="N29" t="s">
        <v>268</v>
      </c>
      <c r="O29" s="5">
        <v>1.3449892428208055</v>
      </c>
      <c r="P29" s="71">
        <v>0.72498381188260963</v>
      </c>
    </row>
    <row r="30" spans="1:16" x14ac:dyDescent="0.25">
      <c r="A30" s="17"/>
      <c r="B30" s="55">
        <v>24</v>
      </c>
      <c r="C30" s="19" t="s">
        <v>273</v>
      </c>
      <c r="D30" s="20">
        <v>7.592708</v>
      </c>
      <c r="E30" s="21">
        <v>14.286177999999996</v>
      </c>
      <c r="F30" s="21">
        <f t="shared" si="0"/>
        <v>12.908758229918405</v>
      </c>
      <c r="G30" s="21">
        <v>9.3182340899184055</v>
      </c>
      <c r="H30" s="21">
        <v>2.4771215699999996</v>
      </c>
      <c r="I30" s="21">
        <v>1.1134025699999999</v>
      </c>
      <c r="J30" s="22">
        <f t="shared" si="1"/>
        <v>0.65225521409003917</v>
      </c>
      <c r="K30" s="22">
        <f t="shared" si="2"/>
        <v>0.82564809565710351</v>
      </c>
      <c r="L30" s="23">
        <f t="shared" si="3"/>
        <v>0.90358374576590106</v>
      </c>
      <c r="M30" s="4"/>
      <c r="N30" t="s">
        <v>272</v>
      </c>
      <c r="O30" s="5">
        <v>1.0489517231339927</v>
      </c>
      <c r="P30" s="71">
        <v>0.68021257013774294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7.4087729999999983</v>
      </c>
      <c r="E31" s="28">
        <v>6.7028639999999999</v>
      </c>
      <c r="F31" s="28">
        <f t="shared" si="0"/>
        <v>5.6733312960137594</v>
      </c>
      <c r="G31" s="28">
        <v>4.6179879860137589</v>
      </c>
      <c r="H31" s="28">
        <v>0.54214213000000022</v>
      </c>
      <c r="I31" s="28">
        <v>0.51320118000000003</v>
      </c>
      <c r="J31" s="29">
        <f t="shared" si="1"/>
        <v>0.68895743461507786</v>
      </c>
      <c r="K31" s="29">
        <f t="shared" si="2"/>
        <v>0.76983959632983145</v>
      </c>
      <c r="L31" s="30">
        <f t="shared" si="3"/>
        <v>0.84640405892373161</v>
      </c>
      <c r="M31" s="4"/>
      <c r="N31" t="s">
        <v>253</v>
      </c>
      <c r="O31" s="5">
        <v>10.833110396049442</v>
      </c>
      <c r="P31" s="71">
        <v>0.36142587899190659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87</v>
      </c>
      <c r="B1" s="51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1318</v>
      </c>
      <c r="N2" s="72" t="s">
        <v>1334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20.510117999999999</v>
      </c>
      <c r="E6" s="14">
        <f ca="1">SUM(E7:OFFSET(E7,50,0))</f>
        <v>20.485000999999997</v>
      </c>
      <c r="F6" s="14">
        <f ca="1">SUM(F7:OFFSET(F7,50,0))</f>
        <v>15.232747173351097</v>
      </c>
      <c r="G6" s="14">
        <f ca="1">SUM(G7:OFFSET(G7,50,0))</f>
        <v>12.813209183351097</v>
      </c>
      <c r="H6" s="14">
        <f ca="1">SUM(H7:OFFSET(H7,50,0))</f>
        <v>0.84368822999999993</v>
      </c>
      <c r="I6" s="14">
        <f ca="1">SUM(I7:OFFSET(I7,50,0))</f>
        <v>1.5758497599999999</v>
      </c>
      <c r="J6" s="15">
        <f ca="1">IFERROR(G6/E6,0)</f>
        <v>0.62549224104753998</v>
      </c>
      <c r="K6" s="15">
        <f ca="1">IFERROR(SUM(G6,H6)/E6,0)</f>
        <v>0.66667789829988777</v>
      </c>
      <c r="L6" s="16">
        <f ca="1">IFERROR(SUM(G6,H6,I6)/E6,0)</f>
        <v>0.74360490259927736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19.700690999999999</v>
      </c>
      <c r="E7" s="21">
        <v>19.712190999999997</v>
      </c>
      <c r="F7" s="21">
        <f t="shared" ref="F7:F9" si="0">SUM(G7,H7,I7)</f>
        <v>14.663737955680281</v>
      </c>
      <c r="G7" s="21">
        <v>12.33158243568028</v>
      </c>
      <c r="H7" s="21">
        <v>0.79053271999999997</v>
      </c>
      <c r="I7" s="21">
        <v>1.5416228000000001</v>
      </c>
      <c r="J7" s="22">
        <f t="shared" ref="J7:J9" si="1">IFERROR(G7/E7,0)</f>
        <v>0.62558152138847889</v>
      </c>
      <c r="K7" s="22">
        <f t="shared" ref="K7:K9" si="2">IFERROR(SUM(G7,H7)/E7,0)</f>
        <v>0.66568526835399888</v>
      </c>
      <c r="L7" s="23">
        <f t="shared" ref="L7:L9" si="3">IFERROR(SUM(G7,H7,I7)/E7,0)</f>
        <v>0.74389183605618892</v>
      </c>
      <c r="M7" s="4"/>
      <c r="N7" t="s">
        <v>269</v>
      </c>
      <c r="O7" s="5">
        <v>9.6587569617986757E-2</v>
      </c>
      <c r="P7" s="71">
        <v>0.9073174292932793</v>
      </c>
    </row>
    <row r="8" spans="1:16" x14ac:dyDescent="0.25">
      <c r="A8" s="17"/>
      <c r="B8" s="55">
        <v>20</v>
      </c>
      <c r="C8" s="19" t="s">
        <v>269</v>
      </c>
      <c r="D8" s="20">
        <v>0.10645399999999999</v>
      </c>
      <c r="E8" s="21">
        <v>0.10645400000000001</v>
      </c>
      <c r="F8" s="21">
        <f t="shared" si="0"/>
        <v>9.6587569617986757E-2</v>
      </c>
      <c r="G8" s="21">
        <v>7.8621399617986754E-2</v>
      </c>
      <c r="H8" s="21">
        <v>1.5564810000000002E-2</v>
      </c>
      <c r="I8" s="21">
        <v>2.40136E-3</v>
      </c>
      <c r="J8" s="22">
        <f t="shared" si="1"/>
        <v>0.73854810169638296</v>
      </c>
      <c r="K8" s="22">
        <f t="shared" si="2"/>
        <v>0.88475970483013078</v>
      </c>
      <c r="L8" s="23">
        <f t="shared" si="3"/>
        <v>0.9073174292932793</v>
      </c>
      <c r="M8" s="4"/>
      <c r="N8" t="s">
        <v>264</v>
      </c>
      <c r="O8" s="5">
        <v>14.663737955680281</v>
      </c>
      <c r="P8" s="71">
        <v>0.74389183605618892</v>
      </c>
    </row>
    <row r="9" spans="1:16" ht="15.75" thickBot="1" x14ac:dyDescent="0.3">
      <c r="A9" s="24"/>
      <c r="B9" s="56">
        <v>21</v>
      </c>
      <c r="C9" s="26" t="s">
        <v>270</v>
      </c>
      <c r="D9" s="27">
        <v>0.70297300000000007</v>
      </c>
      <c r="E9" s="28">
        <v>0.66635599999999995</v>
      </c>
      <c r="F9" s="28">
        <f t="shared" si="0"/>
        <v>0.47242164805282949</v>
      </c>
      <c r="G9" s="28">
        <v>0.4030053480528295</v>
      </c>
      <c r="H9" s="28">
        <v>3.7590699999999998E-2</v>
      </c>
      <c r="I9" s="28">
        <v>3.1825600000000002E-2</v>
      </c>
      <c r="J9" s="29">
        <f t="shared" si="1"/>
        <v>0.60478985415127884</v>
      </c>
      <c r="K9" s="29">
        <f t="shared" si="2"/>
        <v>0.66120219230085642</v>
      </c>
      <c r="L9" s="30">
        <f t="shared" si="3"/>
        <v>0.70896284876676963</v>
      </c>
      <c r="M9" s="4"/>
      <c r="N9" t="s">
        <v>270</v>
      </c>
      <c r="O9" s="5">
        <v>0.47242164805282949</v>
      </c>
      <c r="P9" s="71">
        <v>0.70896284876676963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49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20.510117999999999</v>
      </c>
      <c r="E6" s="14">
        <v>20.485000999999997</v>
      </c>
      <c r="F6" s="14">
        <v>15.232747173351097</v>
      </c>
      <c r="G6" s="14">
        <v>12.813209183351097</v>
      </c>
      <c r="H6" s="14">
        <v>0.84368822999999993</v>
      </c>
      <c r="I6" s="14">
        <v>1.5758497599999999</v>
      </c>
      <c r="J6" s="15">
        <v>0.62549224104753998</v>
      </c>
      <c r="K6" s="15">
        <v>0.66667789829988777</v>
      </c>
      <c r="L6" s="16">
        <v>0.74360490259927736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19.807144999999998</v>
      </c>
      <c r="E7" s="38">
        <f ca="1">SUM(E8:OFFSET(E6,MATCH("PROYECTOS",$A$8:$A$50,0),0))</f>
        <v>19.703644999999998</v>
      </c>
      <c r="F7" s="38">
        <f ca="1">SUM(F8:OFFSET(F6,MATCH("PROYECTOS",$A$8:$A$50,0),0))</f>
        <v>14.760325525298267</v>
      </c>
      <c r="G7" s="38">
        <f ca="1">SUM(G8:OFFSET(G6,MATCH("PROYECTOS",$A$8:$A$50,0),0))</f>
        <v>12.410203835298267</v>
      </c>
      <c r="H7" s="38">
        <f ca="1">SUM(H8:OFFSET(H6,MATCH("PROYECTOS",$A$8:$A$50,0),0))</f>
        <v>0.80609752999999995</v>
      </c>
      <c r="I7" s="38">
        <f ca="1">SUM(I8:OFFSET(I6,MATCH("PROYECTOS",$A$8:$A$50,0),0))</f>
        <v>1.54402416</v>
      </c>
      <c r="J7" s="39">
        <f ca="1">IFERROR(G7/E7,0)</f>
        <v>0.62984304859828055</v>
      </c>
      <c r="K7" s="39">
        <f ca="1">IFERROR(SUM(G7,H7)/E7,0)</f>
        <v>0.67075413535405604</v>
      </c>
      <c r="L7" s="40">
        <f ca="1">IFERROR(SUM(G7,H7,I7)/E7,0)</f>
        <v>0.74911649724191987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4.7053579999999995</v>
      </c>
      <c r="E8" s="21">
        <v>4.7168579999999984</v>
      </c>
      <c r="F8" s="21">
        <f t="shared" ref="F8:F10" si="0">SUM(G8,H8,I8)</f>
        <v>3.3261128670080176</v>
      </c>
      <c r="G8" s="21">
        <v>2.4462970770080177</v>
      </c>
      <c r="H8" s="21">
        <v>0.49476537000000004</v>
      </c>
      <c r="I8" s="21">
        <v>0.38505042</v>
      </c>
      <c r="J8" s="22">
        <f t="shared" ref="J8:J11" si="1">IFERROR(G8/E8,0)</f>
        <v>0.51862851860454962</v>
      </c>
      <c r="K8" s="22">
        <f t="shared" ref="K8:K11" si="2">IFERROR(SUM(G8,H8)/E8,0)</f>
        <v>0.62352151517133203</v>
      </c>
      <c r="L8" s="23">
        <f t="shared" ref="L8:L11" si="3">IFERROR(SUM(G8,H8,I8)/E8,0)</f>
        <v>0.7051543351544648</v>
      </c>
      <c r="M8" s="4"/>
    </row>
    <row r="9" spans="1:13" ht="38.25" x14ac:dyDescent="0.25">
      <c r="A9" s="17"/>
      <c r="B9" s="19">
        <v>3000662</v>
      </c>
      <c r="C9" s="19" t="s">
        <v>1321</v>
      </c>
      <c r="D9" s="20">
        <v>11.169465999999998</v>
      </c>
      <c r="E9" s="21">
        <v>9.9718719999999994</v>
      </c>
      <c r="F9" s="21">
        <f t="shared" si="0"/>
        <v>7.3120428418385073</v>
      </c>
      <c r="G9" s="21">
        <v>6.6684639918385074</v>
      </c>
      <c r="H9" s="21">
        <v>0.22792816999999996</v>
      </c>
      <c r="I9" s="21">
        <v>0.41565067999999999</v>
      </c>
      <c r="J9" s="22">
        <f t="shared" si="1"/>
        <v>0.66872739560220062</v>
      </c>
      <c r="K9" s="22">
        <f t="shared" si="2"/>
        <v>0.69158450507973912</v>
      </c>
      <c r="L9" s="23">
        <f t="shared" si="3"/>
        <v>0.73326681708695296</v>
      </c>
      <c r="M9" s="4"/>
    </row>
    <row r="10" spans="1:13" ht="25.5" x14ac:dyDescent="0.25">
      <c r="A10" s="17"/>
      <c r="B10" s="19">
        <v>3000663</v>
      </c>
      <c r="C10" s="19" t="s">
        <v>1322</v>
      </c>
      <c r="D10" s="20">
        <v>3.9323210000000004</v>
      </c>
      <c r="E10" s="21">
        <v>5.0149150000000011</v>
      </c>
      <c r="F10" s="21">
        <f t="shared" si="0"/>
        <v>4.1221698164517422</v>
      </c>
      <c r="G10" s="21">
        <v>3.2954427664517425</v>
      </c>
      <c r="H10" s="21">
        <v>8.3403990000000011E-2</v>
      </c>
      <c r="I10" s="21">
        <v>0.74332306000000004</v>
      </c>
      <c r="J10" s="22">
        <f t="shared" si="1"/>
        <v>0.65712833945375781</v>
      </c>
      <c r="K10" s="22">
        <f t="shared" si="2"/>
        <v>0.67375952662243366</v>
      </c>
      <c r="L10" s="23">
        <f t="shared" si="3"/>
        <v>0.82198199101116198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0.70297300000000007</v>
      </c>
      <c r="E11" s="45">
        <f t="shared" ref="E11:I11" ca="1" si="4">OFFSET(E11,-MATCH("PROYECTOS",$A$8:$A$50,0)-1,0)-(OFFSET(E11,-MATCH("PROYECTOS",$A$8:$A$50,0),0))</f>
        <v>0.78135599999999883</v>
      </c>
      <c r="F11" s="45">
        <f t="shared" ca="1" si="4"/>
        <v>0.47242164805282982</v>
      </c>
      <c r="G11" s="45">
        <f t="shared" ca="1" si="4"/>
        <v>0.4030053480528295</v>
      </c>
      <c r="H11" s="45">
        <f t="shared" ca="1" si="4"/>
        <v>3.7590699999999977E-2</v>
      </c>
      <c r="I11" s="45">
        <f t="shared" ca="1" si="4"/>
        <v>3.1825599999999898E-2</v>
      </c>
      <c r="J11" s="46">
        <f t="shared" ca="1" si="1"/>
        <v>0.51577686490259256</v>
      </c>
      <c r="K11" s="46">
        <f t="shared" ca="1" si="2"/>
        <v>0.56388643339633937</v>
      </c>
      <c r="L11" s="47">
        <f t="shared" ca="1" si="3"/>
        <v>0.604617674981481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1335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87</v>
      </c>
      <c r="B1" s="49" t="s">
        <v>52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1320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20.510117999999999</v>
      </c>
      <c r="I6" s="14">
        <v>20.485000999999997</v>
      </c>
      <c r="J6" s="14">
        <v>15.232747173351097</v>
      </c>
      <c r="K6" s="14">
        <v>12.813209183351097</v>
      </c>
      <c r="L6" s="14">
        <v>0.84368822999999993</v>
      </c>
      <c r="M6" s="14">
        <v>1.5758497599999999</v>
      </c>
      <c r="N6" s="15">
        <v>0.62549224104753998</v>
      </c>
      <c r="O6" s="15">
        <v>0.66667789829988777</v>
      </c>
      <c r="P6" s="16">
        <v>0.74360490259927736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SUM(H8:OFFSET(H6,MATCH("PROYECTOS",$A$8:$A$19,0),0))</f>
        <v>19.807144999999998</v>
      </c>
      <c r="I7" s="13">
        <f ca="1">SUM(I8:OFFSET(I6,MATCH("PROYECTOS",$A$8:$A$19,0),0))</f>
        <v>19.703644999999998</v>
      </c>
      <c r="J7" s="13">
        <f ca="1">SUM(J8:OFFSET(J6,MATCH("PROYECTOS",$A$8:$A$19,0),0))</f>
        <v>14.760325525298269</v>
      </c>
      <c r="K7" s="13">
        <f ca="1">SUM(K8:OFFSET(K6,MATCH("PROYECTOS",$A$8:$A$19,0),0))</f>
        <v>12.410203835298267</v>
      </c>
      <c r="L7" s="13">
        <f ca="1">SUM(L8:OFFSET(L6,MATCH("PROYECTOS",$A$8:$A$19,0),0))</f>
        <v>0.80609752999999995</v>
      </c>
      <c r="M7" s="13">
        <f ca="1">SUM(M8:OFFSET(M6,MATCH("PROYECTOS",$A$8:$A$19,0),0))</f>
        <v>1.5440241600000002</v>
      </c>
      <c r="N7" s="39">
        <f ca="1">IFERROR(K7/I7,0)</f>
        <v>0.62984304859828055</v>
      </c>
      <c r="O7" s="39">
        <f ca="1">IFERROR(SUM(K7,L7)/I7,0)</f>
        <v>0.67075413535405604</v>
      </c>
      <c r="P7" s="40">
        <f ca="1">IFERROR(SUM(K7,L7,M7)/I7,0)</f>
        <v>0.74911649724191987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4.7053579999999995</v>
      </c>
      <c r="I8" s="21">
        <v>4.7168579999999984</v>
      </c>
      <c r="J8" s="21">
        <f t="shared" ref="J8:J18" si="0">SUM(K8,L8,M8)</f>
        <v>3.3261128670080176</v>
      </c>
      <c r="K8" s="21">
        <v>2.4462970770080177</v>
      </c>
      <c r="L8" s="21">
        <v>0.49476537000000004</v>
      </c>
      <c r="M8" s="21">
        <v>0.38505042</v>
      </c>
      <c r="N8" s="22">
        <f t="shared" ref="N8:N19" si="1">IFERROR(K8/I8,0)</f>
        <v>0.51862851860454962</v>
      </c>
      <c r="O8" s="22">
        <f t="shared" ref="O8:O19" si="2">IFERROR(SUM(K8,L8)/I8,0)</f>
        <v>0.62352151517133203</v>
      </c>
      <c r="P8" s="23">
        <f t="shared" ref="P8:P19" si="3">IFERROR(SUM(K8,L8,M8)/I8,0)</f>
        <v>0.7051543351544648</v>
      </c>
      <c r="Q8" s="70">
        <v>1</v>
      </c>
      <c r="R8" s="21">
        <v>1</v>
      </c>
      <c r="S8" s="23">
        <f>IFERROR(R8/Q8,0)</f>
        <v>1</v>
      </c>
    </row>
    <row r="9" spans="1:19" ht="38.25" x14ac:dyDescent="0.25">
      <c r="A9" s="17"/>
      <c r="B9" s="19">
        <v>5002720</v>
      </c>
      <c r="C9" s="19" t="s">
        <v>1323</v>
      </c>
      <c r="D9" s="68">
        <v>3000662</v>
      </c>
      <c r="E9" s="19" t="s">
        <v>1321</v>
      </c>
      <c r="F9" s="69">
        <v>416</v>
      </c>
      <c r="G9" s="19" t="s">
        <v>665</v>
      </c>
      <c r="H9" s="20">
        <v>0.4798</v>
      </c>
      <c r="I9" s="21">
        <v>0.35809100000000005</v>
      </c>
      <c r="J9" s="21">
        <f t="shared" si="0"/>
        <v>0.21225799850061239</v>
      </c>
      <c r="K9" s="21">
        <v>0.10767979850061238</v>
      </c>
      <c r="L9" s="21">
        <v>8.4799999999999997E-3</v>
      </c>
      <c r="M9" s="21">
        <v>9.6098199999999995E-2</v>
      </c>
      <c r="N9" s="22">
        <f t="shared" si="1"/>
        <v>0.30070512383894699</v>
      </c>
      <c r="O9" s="22">
        <f t="shared" si="2"/>
        <v>0.32438625517148534</v>
      </c>
      <c r="P9" s="23">
        <f t="shared" si="3"/>
        <v>0.59274876637673768</v>
      </c>
      <c r="Q9" s="70">
        <v>2</v>
      </c>
      <c r="R9" s="21">
        <v>2</v>
      </c>
      <c r="S9" s="23">
        <f t="shared" ref="S9:S18" si="4">IFERROR(R9/Q9,0)</f>
        <v>1</v>
      </c>
    </row>
    <row r="10" spans="1:19" ht="38.25" x14ac:dyDescent="0.25">
      <c r="A10" s="17"/>
      <c r="B10" s="19">
        <v>5005034</v>
      </c>
      <c r="C10" s="19" t="s">
        <v>1324</v>
      </c>
      <c r="D10" s="68">
        <v>3000662</v>
      </c>
      <c r="E10" s="19" t="s">
        <v>1321</v>
      </c>
      <c r="F10" s="69">
        <v>86</v>
      </c>
      <c r="G10" s="19" t="s">
        <v>502</v>
      </c>
      <c r="H10" s="20">
        <v>1.50024</v>
      </c>
      <c r="I10" s="21">
        <v>1.4699800000000001</v>
      </c>
      <c r="J10" s="21">
        <f t="shared" si="0"/>
        <v>0.96954582247841914</v>
      </c>
      <c r="K10" s="21">
        <v>0.81057882247841917</v>
      </c>
      <c r="L10" s="21">
        <v>4.4136999999999996E-2</v>
      </c>
      <c r="M10" s="21">
        <v>0.11483000000000002</v>
      </c>
      <c r="N10" s="22">
        <f t="shared" si="1"/>
        <v>0.55142166728691488</v>
      </c>
      <c r="O10" s="22">
        <f t="shared" si="2"/>
        <v>0.58144724586621521</v>
      </c>
      <c r="P10" s="23">
        <f t="shared" si="3"/>
        <v>0.65956395493708697</v>
      </c>
      <c r="Q10" s="70">
        <v>10215</v>
      </c>
      <c r="R10" s="21">
        <v>10215</v>
      </c>
      <c r="S10" s="23">
        <f t="shared" si="4"/>
        <v>1</v>
      </c>
    </row>
    <row r="11" spans="1:19" ht="38.25" x14ac:dyDescent="0.25">
      <c r="A11" s="17"/>
      <c r="B11" s="19">
        <v>5005035</v>
      </c>
      <c r="C11" s="19" t="s">
        <v>1325</v>
      </c>
      <c r="D11" s="68">
        <v>3000662</v>
      </c>
      <c r="E11" s="19" t="s">
        <v>1321</v>
      </c>
      <c r="F11" s="69">
        <v>86</v>
      </c>
      <c r="G11" s="19" t="s">
        <v>502</v>
      </c>
      <c r="H11" s="20">
        <v>1.2838959999999999</v>
      </c>
      <c r="I11" s="21">
        <v>0.91037400000000013</v>
      </c>
      <c r="J11" s="21">
        <f t="shared" si="0"/>
        <v>0.60277219499748202</v>
      </c>
      <c r="K11" s="21">
        <v>0.533727194997482</v>
      </c>
      <c r="L11" s="21">
        <v>3.9245000000000002E-2</v>
      </c>
      <c r="M11" s="21">
        <v>2.98E-2</v>
      </c>
      <c r="N11" s="22">
        <f t="shared" si="1"/>
        <v>0.58627244956191837</v>
      </c>
      <c r="O11" s="22">
        <f t="shared" si="2"/>
        <v>0.62938110600421571</v>
      </c>
      <c r="P11" s="23">
        <f t="shared" si="3"/>
        <v>0.66211490551957985</v>
      </c>
      <c r="Q11" s="70">
        <v>2920</v>
      </c>
      <c r="R11" s="21">
        <v>3226</v>
      </c>
      <c r="S11" s="23">
        <f t="shared" si="4"/>
        <v>1.1047945205479452</v>
      </c>
    </row>
    <row r="12" spans="1:19" ht="38.25" x14ac:dyDescent="0.25">
      <c r="A12" s="17"/>
      <c r="B12" s="19">
        <v>5005036</v>
      </c>
      <c r="C12" s="19" t="s">
        <v>1326</v>
      </c>
      <c r="D12" s="68">
        <v>3000662</v>
      </c>
      <c r="E12" s="19" t="s">
        <v>1321</v>
      </c>
      <c r="F12" s="69">
        <v>117</v>
      </c>
      <c r="G12" s="19" t="s">
        <v>689</v>
      </c>
      <c r="H12" s="20">
        <v>0.34053000000000005</v>
      </c>
      <c r="I12" s="21">
        <v>0.74855200000000011</v>
      </c>
      <c r="J12" s="21">
        <f t="shared" si="0"/>
        <v>0.25889897212669521</v>
      </c>
      <c r="K12" s="21">
        <v>0.20703535212669522</v>
      </c>
      <c r="L12" s="21">
        <v>1.8396999999999997E-2</v>
      </c>
      <c r="M12" s="21">
        <v>3.3466620000000002E-2</v>
      </c>
      <c r="N12" s="22">
        <f t="shared" si="1"/>
        <v>0.27658112212203717</v>
      </c>
      <c r="O12" s="22">
        <f t="shared" si="2"/>
        <v>0.30115790503090656</v>
      </c>
      <c r="P12" s="23">
        <f t="shared" si="3"/>
        <v>0.3458663821974895</v>
      </c>
      <c r="Q12" s="70">
        <v>3</v>
      </c>
      <c r="R12" s="21">
        <v>3</v>
      </c>
      <c r="S12" s="23">
        <f t="shared" si="4"/>
        <v>1</v>
      </c>
    </row>
    <row r="13" spans="1:19" ht="38.25" x14ac:dyDescent="0.25">
      <c r="A13" s="17"/>
      <c r="B13" s="19">
        <v>5005037</v>
      </c>
      <c r="C13" s="19" t="s">
        <v>1327</v>
      </c>
      <c r="D13" s="68">
        <v>3000662</v>
      </c>
      <c r="E13" s="19" t="s">
        <v>1321</v>
      </c>
      <c r="F13" s="69">
        <v>46</v>
      </c>
      <c r="G13" s="19" t="s">
        <v>738</v>
      </c>
      <c r="H13" s="20">
        <v>0.155</v>
      </c>
      <c r="I13" s="21">
        <v>0.15368000000000001</v>
      </c>
      <c r="J13" s="21">
        <f t="shared" si="0"/>
        <v>0.12194399672746659</v>
      </c>
      <c r="K13" s="21">
        <v>0.11894399672746658</v>
      </c>
      <c r="L13" s="21">
        <v>1.3418099999999999E-3</v>
      </c>
      <c r="M13" s="21">
        <v>1.6581899999999999E-3</v>
      </c>
      <c r="N13" s="22">
        <f t="shared" si="1"/>
        <v>0.77397186834634679</v>
      </c>
      <c r="O13" s="22">
        <f t="shared" si="2"/>
        <v>0.7827030630366123</v>
      </c>
      <c r="P13" s="23">
        <f t="shared" si="3"/>
        <v>0.7934929511157377</v>
      </c>
      <c r="Q13" s="70">
        <v>1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5005038</v>
      </c>
      <c r="C14" s="19" t="s">
        <v>1328</v>
      </c>
      <c r="D14" s="68">
        <v>3000662</v>
      </c>
      <c r="E14" s="19" t="s">
        <v>1321</v>
      </c>
      <c r="F14" s="69">
        <v>120</v>
      </c>
      <c r="G14" s="19" t="s">
        <v>691</v>
      </c>
      <c r="H14" s="20">
        <v>3.26</v>
      </c>
      <c r="I14" s="21">
        <v>1.8847950000000002</v>
      </c>
      <c r="J14" s="21">
        <f t="shared" si="0"/>
        <v>0.87708726318010755</v>
      </c>
      <c r="K14" s="21">
        <v>0.70353423318010755</v>
      </c>
      <c r="L14" s="21">
        <v>8.6727360000000003E-2</v>
      </c>
      <c r="M14" s="21">
        <v>8.6825669999999994E-2</v>
      </c>
      <c r="N14" s="22">
        <f t="shared" si="1"/>
        <v>0.37326830407556655</v>
      </c>
      <c r="O14" s="22">
        <f t="shared" si="2"/>
        <v>0.41928251782295023</v>
      </c>
      <c r="P14" s="23">
        <f t="shared" si="3"/>
        <v>0.46534889108900834</v>
      </c>
      <c r="Q14" s="70">
        <v>1.149999999999999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5005039</v>
      </c>
      <c r="C15" s="19" t="s">
        <v>1329</v>
      </c>
      <c r="D15" s="68">
        <v>3000662</v>
      </c>
      <c r="E15" s="19" t="s">
        <v>1321</v>
      </c>
      <c r="F15" s="69">
        <v>86</v>
      </c>
      <c r="G15" s="19" t="s">
        <v>502</v>
      </c>
      <c r="H15" s="20">
        <v>4.1500000000000004</v>
      </c>
      <c r="I15" s="21">
        <v>4.4464000000000006</v>
      </c>
      <c r="J15" s="21">
        <f t="shared" si="0"/>
        <v>4.2695365938277243</v>
      </c>
      <c r="K15" s="21">
        <v>4.1869645938277245</v>
      </c>
      <c r="L15" s="21">
        <v>2.9600000000000001E-2</v>
      </c>
      <c r="M15" s="21">
        <v>5.2971999999999998E-2</v>
      </c>
      <c r="N15" s="22">
        <f t="shared" si="1"/>
        <v>0.94165270642041288</v>
      </c>
      <c r="O15" s="22">
        <f t="shared" si="2"/>
        <v>0.94830977730922184</v>
      </c>
      <c r="P15" s="23">
        <f t="shared" si="3"/>
        <v>0.9602232353876673</v>
      </c>
      <c r="Q15" s="70">
        <v>3000</v>
      </c>
      <c r="R15" s="21">
        <v>3012</v>
      </c>
      <c r="S15" s="23">
        <f t="shared" si="4"/>
        <v>1.004</v>
      </c>
    </row>
    <row r="16" spans="1:19" ht="38.25" x14ac:dyDescent="0.25">
      <c r="A16" s="17"/>
      <c r="B16" s="19">
        <v>5005040</v>
      </c>
      <c r="C16" s="19" t="s">
        <v>1330</v>
      </c>
      <c r="D16" s="68">
        <v>3000663</v>
      </c>
      <c r="E16" s="19" t="s">
        <v>1322</v>
      </c>
      <c r="F16" s="69">
        <v>245</v>
      </c>
      <c r="G16" s="19" t="s">
        <v>1333</v>
      </c>
      <c r="H16" s="20">
        <v>1.7853570000000003</v>
      </c>
      <c r="I16" s="21">
        <v>1.8441240000000001</v>
      </c>
      <c r="J16" s="21">
        <f t="shared" si="0"/>
        <v>1.0781496605482301</v>
      </c>
      <c r="K16" s="21">
        <v>0.27552760054823011</v>
      </c>
      <c r="L16" s="21">
        <v>8.3404000000000006E-2</v>
      </c>
      <c r="M16" s="21">
        <v>0.71921805999999999</v>
      </c>
      <c r="N16" s="22">
        <f t="shared" si="1"/>
        <v>0.14940839149006796</v>
      </c>
      <c r="O16" s="22">
        <f t="shared" si="2"/>
        <v>0.19463528512628767</v>
      </c>
      <c r="P16" s="23">
        <f t="shared" si="3"/>
        <v>0.58464054507626928</v>
      </c>
      <c r="Q16" s="70">
        <v>3070</v>
      </c>
      <c r="R16" s="21">
        <v>3195</v>
      </c>
      <c r="S16" s="23">
        <f t="shared" si="4"/>
        <v>1.0407166123778502</v>
      </c>
    </row>
    <row r="17" spans="1:19" ht="38.25" x14ac:dyDescent="0.25">
      <c r="A17" s="17"/>
      <c r="B17" s="19">
        <v>5005041</v>
      </c>
      <c r="C17" s="19" t="s">
        <v>1331</v>
      </c>
      <c r="D17" s="68">
        <v>3000663</v>
      </c>
      <c r="E17" s="19" t="s">
        <v>1322</v>
      </c>
      <c r="F17" s="69">
        <v>14</v>
      </c>
      <c r="G17" s="19" t="s">
        <v>692</v>
      </c>
      <c r="H17" s="20">
        <v>1.9969640000000002</v>
      </c>
      <c r="I17" s="21">
        <v>3.0512660000000005</v>
      </c>
      <c r="J17" s="21">
        <f t="shared" si="0"/>
        <v>2.9947551560742798</v>
      </c>
      <c r="K17" s="21">
        <v>2.9946501660742797</v>
      </c>
      <c r="L17" s="21">
        <v>-1E-8</v>
      </c>
      <c r="M17" s="21">
        <v>1.05E-4</v>
      </c>
      <c r="N17" s="22">
        <f t="shared" si="1"/>
        <v>0.98144513329033889</v>
      </c>
      <c r="O17" s="22">
        <f t="shared" si="2"/>
        <v>0.98144513001301081</v>
      </c>
      <c r="P17" s="23">
        <f t="shared" si="3"/>
        <v>0.98147954195874088</v>
      </c>
      <c r="Q17" s="70">
        <v>2</v>
      </c>
      <c r="R17" s="21">
        <v>2</v>
      </c>
      <c r="S17" s="23">
        <f t="shared" si="4"/>
        <v>1</v>
      </c>
    </row>
    <row r="18" spans="1:19" ht="25.5" x14ac:dyDescent="0.25">
      <c r="A18" s="17"/>
      <c r="B18" s="19">
        <v>5005042</v>
      </c>
      <c r="C18" s="19" t="s">
        <v>1332</v>
      </c>
      <c r="D18" s="68">
        <v>3000663</v>
      </c>
      <c r="E18" s="19" t="s">
        <v>1322</v>
      </c>
      <c r="F18" s="69">
        <v>486</v>
      </c>
      <c r="G18" s="19" t="s">
        <v>775</v>
      </c>
      <c r="H18" s="20">
        <v>0.15</v>
      </c>
      <c r="I18" s="21">
        <v>0.11952500000000001</v>
      </c>
      <c r="J18" s="21">
        <f t="shared" si="0"/>
        <v>4.9264999829232693E-2</v>
      </c>
      <c r="K18" s="21">
        <v>2.5264999829232693E-2</v>
      </c>
      <c r="L18" s="21">
        <v>0</v>
      </c>
      <c r="M18" s="21">
        <v>2.4E-2</v>
      </c>
      <c r="N18" s="22">
        <f t="shared" si="1"/>
        <v>0.21137837129665502</v>
      </c>
      <c r="O18" s="22">
        <f t="shared" si="2"/>
        <v>0.21137837129665502</v>
      </c>
      <c r="P18" s="23">
        <f t="shared" si="3"/>
        <v>0.41217318409732434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0.70297300000000007</v>
      </c>
      <c r="I19" s="44">
        <f t="shared" ref="I19:M19" ca="1" si="5">OFFSET(I19,-MATCH("PROYECTOS",$A$8:$A$19,0)-1,0)-(OFFSET(I19,-MATCH("PROYECTOS",$A$8:$A$19,0),0))</f>
        <v>0.78135599999999883</v>
      </c>
      <c r="J19" s="44">
        <f t="shared" ca="1" si="5"/>
        <v>0.47242164805282805</v>
      </c>
      <c r="K19" s="44">
        <f t="shared" ca="1" si="5"/>
        <v>0.4030053480528295</v>
      </c>
      <c r="L19" s="44">
        <f t="shared" ca="1" si="5"/>
        <v>3.7590699999999977E-2</v>
      </c>
      <c r="M19" s="44">
        <f t="shared" ca="1" si="5"/>
        <v>3.1825599999999676E-2</v>
      </c>
      <c r="N19" s="46">
        <f t="shared" ca="1" si="1"/>
        <v>0.51577686490259256</v>
      </c>
      <c r="O19" s="46">
        <f t="shared" ca="1" si="2"/>
        <v>0.56388643339633937</v>
      </c>
      <c r="P19" s="47">
        <f t="shared" ca="1" si="3"/>
        <v>0.60461767498148078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50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14.881080000000001</v>
      </c>
      <c r="E6" s="14">
        <v>15.787504000000002</v>
      </c>
      <c r="F6" s="14">
        <v>9.3177093305639094</v>
      </c>
      <c r="G6" s="14">
        <v>7.3705681105639087</v>
      </c>
      <c r="H6" s="14">
        <v>0.69213878000000006</v>
      </c>
      <c r="I6" s="14">
        <v>1.2550024400000002</v>
      </c>
      <c r="J6" s="15">
        <v>0.46686088634174899</v>
      </c>
      <c r="K6" s="15">
        <v>0.51070181141768245</v>
      </c>
      <c r="L6" s="16">
        <v>0.59019521582157053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14.876080000000002</v>
      </c>
      <c r="E7" s="38">
        <f ca="1">SUM(E8:OFFSET(E6,MATCH("GOBIERNOS REGIONALES",$A$8:$A$50,0),0))</f>
        <v>14.877279999999999</v>
      </c>
      <c r="F7" s="38">
        <f ca="1">SUM(F8:OFFSET(F6,MATCH("GOBIERNOS REGIONALES",$A$8:$A$50,0),0))</f>
        <v>8.8123029108041742</v>
      </c>
      <c r="G7" s="38">
        <f ca="1">SUM(G8:OFFSET(G6,MATCH("GOBIERNOS REGIONALES",$A$8:$A$50,0),0))</f>
        <v>7.268570860804175</v>
      </c>
      <c r="H7" s="38">
        <f ca="1">SUM(H8:OFFSET(H6,MATCH("GOBIERNOS REGIONALES",$A$8:$A$50,0),0))</f>
        <v>0.68778877999999999</v>
      </c>
      <c r="I7" s="38">
        <f ca="1">SUM(I8:OFFSET(I6,MATCH("GOBIERNOS REGIONALES",$A$8:$A$50,0),0))</f>
        <v>0.85594327000000003</v>
      </c>
      <c r="J7" s="39">
        <f ca="1">IFERROR(G7/E7,0)</f>
        <v>0.48856853274282502</v>
      </c>
      <c r="K7" s="39">
        <f ca="1">IFERROR(SUM(G7,H7)/E7,0)</f>
        <v>0.53479934778428417</v>
      </c>
      <c r="L7" s="40">
        <f ca="1">IFERROR(SUM(G7,H7,I7)/E7,0)</f>
        <v>0.59233293389679931</v>
      </c>
      <c r="M7" s="4"/>
    </row>
    <row r="8" spans="1:13" x14ac:dyDescent="0.25">
      <c r="A8" s="17"/>
      <c r="B8" s="18">
        <v>1</v>
      </c>
      <c r="C8" s="19" t="s">
        <v>100</v>
      </c>
      <c r="D8" s="20">
        <v>14.876080000000002</v>
      </c>
      <c r="E8" s="21">
        <v>14.877279999999999</v>
      </c>
      <c r="F8" s="21">
        <f t="shared" ref="F8:F13" si="0">SUM(G8,H8,I8)</f>
        <v>8.8123029108041742</v>
      </c>
      <c r="G8" s="21">
        <v>7.268570860804175</v>
      </c>
      <c r="H8" s="21">
        <v>0.68778877999999999</v>
      </c>
      <c r="I8" s="21">
        <v>0.85594327000000003</v>
      </c>
      <c r="J8" s="22">
        <f t="shared" ref="J8:J13" si="1">IFERROR(G8/E8,0)</f>
        <v>0.48856853274282502</v>
      </c>
      <c r="K8" s="22">
        <f t="shared" ref="K8:K13" si="2">IFERROR(SUM(G8,H8)/E8,0)</f>
        <v>0.53479934778428417</v>
      </c>
      <c r="L8" s="23">
        <f t="shared" ref="L8:L13" si="3">IFERROR(SUM(G8,H8,I8)/E8,0)</f>
        <v>0.59233293389679931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5.0000000000000001E-3</v>
      </c>
      <c r="E9" s="38">
        <f ca="1">SUM(E10:OFFSET(E8,(MATCH("GOBIERNOS LOCALES",$A$8:$A$50,0)-MATCH("GOBIERNOS REGIONALES",$A$8:$A$50,0)),0))</f>
        <v>0.91022400000000003</v>
      </c>
      <c r="F9" s="38">
        <f ca="1">SUM(F10:OFFSET(F8,(MATCH("GOBIERNOS LOCALES",$A$8:$A$50,0)-MATCH("GOBIERNOS REGIONALES",$A$8:$A$50,0)),0))</f>
        <v>0.50540641975973366</v>
      </c>
      <c r="G9" s="38">
        <f ca="1">SUM(G10:OFFSET(G8,(MATCH("GOBIERNOS LOCALES",$A$8:$A$50,0)-MATCH("GOBIERNOS REGIONALES",$A$8:$A$50,0)),0))</f>
        <v>0.10199724975973368</v>
      </c>
      <c r="H9" s="38">
        <f ca="1">SUM(H10:OFFSET(H8,(MATCH("GOBIERNOS LOCALES",$A$8:$A$50,0)-MATCH("GOBIERNOS REGIONALES",$A$8:$A$50,0)),0))</f>
        <v>4.3499999999999997E-3</v>
      </c>
      <c r="I9" s="38">
        <f ca="1">SUM(I10:OFFSET(I8,(MATCH("GOBIERNOS LOCALES",$A$8:$A$50,0)-MATCH("GOBIERNOS REGIONALES",$A$8:$A$50,0)),0))</f>
        <v>0.39905917000000002</v>
      </c>
      <c r="J9" s="39">
        <f t="shared" ca="1" si="1"/>
        <v>0.11205730650887438</v>
      </c>
      <c r="K9" s="39">
        <f t="shared" ca="1" si="2"/>
        <v>0.11683634990918022</v>
      </c>
      <c r="L9" s="40">
        <f t="shared" ca="1" si="3"/>
        <v>0.55525499191378569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0.48141299999999998</v>
      </c>
      <c r="F10" s="21">
        <f t="shared" si="0"/>
        <v>0.30609700009226798</v>
      </c>
      <c r="G10" s="21">
        <v>6.0970000922679901E-3</v>
      </c>
      <c r="H10" s="21">
        <v>0</v>
      </c>
      <c r="I10" s="21">
        <v>0.3</v>
      </c>
      <c r="J10" s="22">
        <f t="shared" si="1"/>
        <v>1.2664801516095307E-2</v>
      </c>
      <c r="K10" s="22">
        <f t="shared" si="2"/>
        <v>1.2664801516095307E-2</v>
      </c>
      <c r="L10" s="23">
        <f t="shared" si="3"/>
        <v>0.6358303579094623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5.0000000000000001E-3</v>
      </c>
      <c r="E11" s="21">
        <v>5.0000000000000001E-3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24"/>
      <c r="B12" s="25">
        <v>459</v>
      </c>
      <c r="C12" s="26" t="s">
        <v>226</v>
      </c>
      <c r="D12" s="27">
        <v>0</v>
      </c>
      <c r="E12" s="28">
        <v>0.42381100000000005</v>
      </c>
      <c r="F12" s="28">
        <f t="shared" si="0"/>
        <v>0.19930941966746568</v>
      </c>
      <c r="G12" s="28">
        <v>9.5900249667465687E-2</v>
      </c>
      <c r="H12" s="28">
        <v>4.3499999999999997E-3</v>
      </c>
      <c r="I12" s="28">
        <v>9.9059170000000002E-2</v>
      </c>
      <c r="J12" s="29">
        <f t="shared" si="1"/>
        <v>0.22628069981068372</v>
      </c>
      <c r="K12" s="29">
        <f t="shared" si="2"/>
        <v>0.23654470900346067</v>
      </c>
      <c r="L12" s="30">
        <f t="shared" si="3"/>
        <v>0.47027901509745063</v>
      </c>
      <c r="M12" s="4"/>
    </row>
    <row r="13" spans="1:13" x14ac:dyDescent="0.25">
      <c r="A13" t="s">
        <v>233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88</v>
      </c>
      <c r="B1" s="51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1337</v>
      </c>
      <c r="N2" s="72" t="s">
        <v>1355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14.881080000000001</v>
      </c>
      <c r="E6" s="14">
        <f ca="1">SUM(E7:OFFSET(E7,50,0))</f>
        <v>15.787504000000002</v>
      </c>
      <c r="F6" s="14">
        <f ca="1">SUM(F7:OFFSET(F7,50,0))</f>
        <v>9.3177093305639094</v>
      </c>
      <c r="G6" s="14">
        <f ca="1">SUM(G7:OFFSET(G7,50,0))</f>
        <v>7.3705681105639087</v>
      </c>
      <c r="H6" s="14">
        <f ca="1">SUM(H7:OFFSET(H7,50,0))</f>
        <v>0.69213878000000006</v>
      </c>
      <c r="I6" s="14">
        <f ca="1">SUM(I7:OFFSET(I7,50,0))</f>
        <v>1.2550024400000002</v>
      </c>
      <c r="J6" s="15">
        <f ca="1">IFERROR(G6/E6,0)</f>
        <v>0.46686088634174899</v>
      </c>
      <c r="K6" s="15">
        <f ca="1">IFERROR(SUM(G6,H6)/E6,0)</f>
        <v>0.51070181141768245</v>
      </c>
      <c r="L6" s="16">
        <f ca="1">IFERROR(SUM(G6,H6,I6)/E6,0)</f>
        <v>0.59019521582157053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0.48141299999999998</v>
      </c>
      <c r="F7" s="21">
        <f t="shared" ref="F7:F10" si="0">SUM(G7,H7,I7)</f>
        <v>0.30609700009226798</v>
      </c>
      <c r="G7" s="21">
        <v>6.0970000922679901E-3</v>
      </c>
      <c r="H7" s="21">
        <v>0</v>
      </c>
      <c r="I7" s="21">
        <v>0.3</v>
      </c>
      <c r="J7" s="22">
        <f t="shared" ref="J7:J10" si="1">IFERROR(G7/E7,0)</f>
        <v>1.2664801516095307E-2</v>
      </c>
      <c r="K7" s="22">
        <f t="shared" ref="K7:K10" si="2">IFERROR(SUM(G7,H7)/E7,0)</f>
        <v>1.2664801516095307E-2</v>
      </c>
      <c r="L7" s="23">
        <f t="shared" ref="L7:L10" si="3">IFERROR(SUM(G7,H7,I7)/E7,0)</f>
        <v>0.6358303579094623</v>
      </c>
      <c r="M7" s="4"/>
      <c r="N7" t="s">
        <v>250</v>
      </c>
      <c r="O7" s="5">
        <v>0.30609700009226798</v>
      </c>
      <c r="P7" s="71">
        <v>0.6358303579094623</v>
      </c>
    </row>
    <row r="8" spans="1:16" x14ac:dyDescent="0.25">
      <c r="A8" s="17"/>
      <c r="B8" s="55">
        <v>3</v>
      </c>
      <c r="C8" s="19" t="s">
        <v>252</v>
      </c>
      <c r="D8" s="20">
        <v>5.0000000000000001E-3</v>
      </c>
      <c r="E8" s="21">
        <v>5.0000000000000001E-3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264</v>
      </c>
      <c r="O8" s="5">
        <v>8.8123029108041742</v>
      </c>
      <c r="P8" s="71">
        <v>0.59233293389679931</v>
      </c>
    </row>
    <row r="9" spans="1:16" x14ac:dyDescent="0.25">
      <c r="A9" s="17"/>
      <c r="B9" s="55">
        <v>15</v>
      </c>
      <c r="C9" s="19" t="s">
        <v>264</v>
      </c>
      <c r="D9" s="20">
        <v>14.87608</v>
      </c>
      <c r="E9" s="21">
        <v>14.877280000000001</v>
      </c>
      <c r="F9" s="21">
        <f t="shared" si="0"/>
        <v>8.8123029108041742</v>
      </c>
      <c r="G9" s="21">
        <v>7.268570860804175</v>
      </c>
      <c r="H9" s="21">
        <v>0.6877887800000001</v>
      </c>
      <c r="I9" s="21">
        <v>0.85594327000000003</v>
      </c>
      <c r="J9" s="22">
        <f t="shared" si="1"/>
        <v>0.48856853274282497</v>
      </c>
      <c r="K9" s="22">
        <f t="shared" si="2"/>
        <v>0.53479934778428417</v>
      </c>
      <c r="L9" s="23">
        <f t="shared" si="3"/>
        <v>0.59233293389679931</v>
      </c>
      <c r="M9" s="4"/>
      <c r="N9" t="s">
        <v>271</v>
      </c>
      <c r="O9" s="5">
        <v>0.19930941966746568</v>
      </c>
      <c r="P9" s="71">
        <v>0.47027901509745063</v>
      </c>
    </row>
    <row r="10" spans="1:16" ht="15.75" thickBot="1" x14ac:dyDescent="0.3">
      <c r="A10" s="24"/>
      <c r="B10" s="56">
        <v>22</v>
      </c>
      <c r="C10" s="26" t="s">
        <v>271</v>
      </c>
      <c r="D10" s="27">
        <v>0</v>
      </c>
      <c r="E10" s="28">
        <v>0.42381100000000005</v>
      </c>
      <c r="F10" s="28">
        <f t="shared" si="0"/>
        <v>0.19930941966746568</v>
      </c>
      <c r="G10" s="28">
        <v>9.5900249667465687E-2</v>
      </c>
      <c r="H10" s="28">
        <v>4.3499999999999997E-3</v>
      </c>
      <c r="I10" s="28">
        <v>9.9059170000000002E-2</v>
      </c>
      <c r="J10" s="29">
        <f t="shared" si="1"/>
        <v>0.22628069981068372</v>
      </c>
      <c r="K10" s="29">
        <f t="shared" si="2"/>
        <v>0.23654470900346067</v>
      </c>
      <c r="L10" s="30">
        <f t="shared" si="3"/>
        <v>0.47027901509745063</v>
      </c>
      <c r="M10" s="4"/>
      <c r="N10" t="s">
        <v>252</v>
      </c>
      <c r="O10" s="5">
        <v>0</v>
      </c>
      <c r="P10" s="71">
        <v>0</v>
      </c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7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49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14.881080000000001</v>
      </c>
      <c r="E6" s="14">
        <v>15.787504000000002</v>
      </c>
      <c r="F6" s="14">
        <v>9.3177093305639094</v>
      </c>
      <c r="G6" s="14">
        <v>7.3705681105639087</v>
      </c>
      <c r="H6" s="14">
        <v>0.69213878000000006</v>
      </c>
      <c r="I6" s="14">
        <v>1.2550024400000002</v>
      </c>
      <c r="J6" s="15">
        <v>0.46686088634174899</v>
      </c>
      <c r="K6" s="15">
        <v>0.51070181141768245</v>
      </c>
      <c r="L6" s="16">
        <v>0.59019521582157053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14.881080000000001</v>
      </c>
      <c r="E7" s="38">
        <f ca="1">SUM(E8:OFFSET(E6,MATCH("PROYECTOS",$A$8:$A$50,0),0))</f>
        <v>14.882280000000002</v>
      </c>
      <c r="F7" s="38">
        <f ca="1">SUM(F8:OFFSET(F6,MATCH("PROYECTOS",$A$8:$A$50,0),0))</f>
        <v>8.8123029108041742</v>
      </c>
      <c r="G7" s="38">
        <f ca="1">SUM(G8:OFFSET(G6,MATCH("PROYECTOS",$A$8:$A$50,0),0))</f>
        <v>7.268570860804175</v>
      </c>
      <c r="H7" s="38">
        <f ca="1">SUM(H8:OFFSET(H6,MATCH("PROYECTOS",$A$8:$A$50,0),0))</f>
        <v>0.68778877999999999</v>
      </c>
      <c r="I7" s="38">
        <f ca="1">SUM(I8:OFFSET(I6,MATCH("PROYECTOS",$A$8:$A$50,0),0))</f>
        <v>0.85594326999999992</v>
      </c>
      <c r="J7" s="39">
        <f ca="1">IFERROR(G7/E7,0)</f>
        <v>0.48840438836012856</v>
      </c>
      <c r="K7" s="39">
        <f ca="1">IFERROR(SUM(G7,H7)/E7,0)</f>
        <v>0.53461967123345178</v>
      </c>
      <c r="L7" s="40">
        <f ca="1">IFERROR(SUM(G7,H7,I7)/E7,0)</f>
        <v>0.59213392778553908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1.6804839999999999</v>
      </c>
      <c r="E8" s="21">
        <v>1.6809839999999998</v>
      </c>
      <c r="F8" s="21">
        <f t="shared" ref="F8:F12" si="0">SUM(G8,H8,I8)</f>
        <v>1.2657869325516722</v>
      </c>
      <c r="G8" s="21">
        <v>1.075018252551672</v>
      </c>
      <c r="H8" s="21">
        <v>0.10425498999999999</v>
      </c>
      <c r="I8" s="21">
        <v>8.6513690000000004E-2</v>
      </c>
      <c r="J8" s="22">
        <f t="shared" ref="J8:J13" si="1">IFERROR(G8/E8,0)</f>
        <v>0.63951724261008558</v>
      </c>
      <c r="K8" s="22">
        <f t="shared" ref="K8:K13" si="2">IFERROR(SUM(G8,H8)/E8,0)</f>
        <v>0.70153745815050716</v>
      </c>
      <c r="L8" s="23">
        <f t="shared" ref="L8:L13" si="3">IFERROR(SUM(G8,H8,I8)/E8,0)</f>
        <v>0.75300355776835015</v>
      </c>
      <c r="M8" s="4"/>
    </row>
    <row r="9" spans="1:13" ht="25.5" x14ac:dyDescent="0.25">
      <c r="A9" s="17"/>
      <c r="B9" s="19">
        <v>3000531</v>
      </c>
      <c r="C9" s="19" t="s">
        <v>1340</v>
      </c>
      <c r="D9" s="20">
        <v>3.4784680000000003</v>
      </c>
      <c r="E9" s="21">
        <v>3.1284680000000007</v>
      </c>
      <c r="F9" s="21">
        <f t="shared" si="0"/>
        <v>1.0247625976103412</v>
      </c>
      <c r="G9" s="21">
        <v>0.74952410761034116</v>
      </c>
      <c r="H9" s="21">
        <v>0.11516220999999999</v>
      </c>
      <c r="I9" s="21">
        <v>0.16007628000000002</v>
      </c>
      <c r="J9" s="22">
        <f t="shared" si="1"/>
        <v>0.23958183609688224</v>
      </c>
      <c r="K9" s="22">
        <f t="shared" si="2"/>
        <v>0.27639289185963895</v>
      </c>
      <c r="L9" s="23">
        <f t="shared" si="3"/>
        <v>0.32756051767521388</v>
      </c>
      <c r="M9" s="4"/>
    </row>
    <row r="10" spans="1:13" ht="25.5" x14ac:dyDescent="0.25">
      <c r="A10" s="17"/>
      <c r="B10" s="19">
        <v>3000532</v>
      </c>
      <c r="C10" s="19" t="s">
        <v>1341</v>
      </c>
      <c r="D10" s="20">
        <v>3.0183480000000005</v>
      </c>
      <c r="E10" s="21">
        <v>3.3683480000000001</v>
      </c>
      <c r="F10" s="21">
        <f t="shared" si="0"/>
        <v>2.1591965423268475</v>
      </c>
      <c r="G10" s="21">
        <v>1.7441450223268475</v>
      </c>
      <c r="H10" s="21">
        <v>0.19819799999999999</v>
      </c>
      <c r="I10" s="21">
        <v>0.21685351999999997</v>
      </c>
      <c r="J10" s="22">
        <f t="shared" si="1"/>
        <v>0.51780428338367868</v>
      </c>
      <c r="K10" s="22">
        <f t="shared" si="2"/>
        <v>0.57664559075453237</v>
      </c>
      <c r="L10" s="23">
        <f t="shared" si="3"/>
        <v>0.64102537574111917</v>
      </c>
      <c r="M10" s="4"/>
    </row>
    <row r="11" spans="1:13" ht="25.5" x14ac:dyDescent="0.25">
      <c r="A11" s="17"/>
      <c r="B11" s="19">
        <v>3000533</v>
      </c>
      <c r="C11" s="19" t="s">
        <v>1342</v>
      </c>
      <c r="D11" s="20">
        <v>3.1973920000000002</v>
      </c>
      <c r="E11" s="21">
        <v>3.1973919999999998</v>
      </c>
      <c r="F11" s="21">
        <f t="shared" si="0"/>
        <v>1.8104816168306195</v>
      </c>
      <c r="G11" s="21">
        <v>1.5488025168306194</v>
      </c>
      <c r="H11" s="21">
        <v>6.9595549999999992E-2</v>
      </c>
      <c r="I11" s="21">
        <v>0.19208355000000002</v>
      </c>
      <c r="J11" s="22">
        <f t="shared" si="1"/>
        <v>0.48439556889822066</v>
      </c>
      <c r="K11" s="22">
        <f t="shared" si="2"/>
        <v>0.50616191784761444</v>
      </c>
      <c r="L11" s="23">
        <f t="shared" si="3"/>
        <v>0.56623698840511882</v>
      </c>
      <c r="M11" s="4"/>
    </row>
    <row r="12" spans="1:13" ht="25.5" x14ac:dyDescent="0.25">
      <c r="A12" s="17"/>
      <c r="B12" s="19">
        <v>3000643</v>
      </c>
      <c r="C12" s="19" t="s">
        <v>1343</v>
      </c>
      <c r="D12" s="20">
        <v>3.506387999999999</v>
      </c>
      <c r="E12" s="21">
        <v>3.5070879999999995</v>
      </c>
      <c r="F12" s="21">
        <f t="shared" si="0"/>
        <v>2.5520752214846949</v>
      </c>
      <c r="G12" s="21">
        <v>2.1510809614846949</v>
      </c>
      <c r="H12" s="21">
        <v>0.20057803000000002</v>
      </c>
      <c r="I12" s="21">
        <v>0.20041623</v>
      </c>
      <c r="J12" s="22">
        <f t="shared" si="1"/>
        <v>0.61335243412332263</v>
      </c>
      <c r="K12" s="22">
        <f t="shared" si="2"/>
        <v>0.6705446203473352</v>
      </c>
      <c r="L12" s="23">
        <f t="shared" si="3"/>
        <v>0.72769067143017085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0.90522400000000047</v>
      </c>
      <c r="F13" s="45">
        <f t="shared" ca="1" si="4"/>
        <v>0.50540641975973521</v>
      </c>
      <c r="G13" s="45">
        <f t="shared" ca="1" si="4"/>
        <v>0.10199724975973368</v>
      </c>
      <c r="H13" s="45">
        <f t="shared" ca="1" si="4"/>
        <v>4.350000000000076E-3</v>
      </c>
      <c r="I13" s="45">
        <f t="shared" ca="1" si="4"/>
        <v>0.39905917000000024</v>
      </c>
      <c r="J13" s="46">
        <f t="shared" ca="1" si="1"/>
        <v>0.11267625445164249</v>
      </c>
      <c r="K13" s="46">
        <f t="shared" ca="1" si="2"/>
        <v>0.11748169487301895</v>
      </c>
      <c r="L13" s="47">
        <f t="shared" ca="1" si="3"/>
        <v>0.55832193993943346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1356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90"/>
      <c r="B18" s="91"/>
      <c r="C18" s="91"/>
      <c r="D18" s="93"/>
    </row>
    <row r="19" spans="1:4" ht="25.5" x14ac:dyDescent="0.25">
      <c r="A19" s="17"/>
      <c r="B19" s="19">
        <v>3000531</v>
      </c>
      <c r="C19" s="19" t="s">
        <v>1340</v>
      </c>
      <c r="D19" s="23">
        <v>0.32756051767521388</v>
      </c>
    </row>
    <row r="20" spans="1:4" ht="25.5" x14ac:dyDescent="0.25">
      <c r="A20" s="17"/>
      <c r="B20" s="19">
        <v>3000532</v>
      </c>
      <c r="C20" s="19" t="s">
        <v>1341</v>
      </c>
      <c r="D20" s="23">
        <v>0.64102537574111917</v>
      </c>
    </row>
    <row r="21" spans="1:4" ht="26.25" thickBot="1" x14ac:dyDescent="0.3">
      <c r="A21" s="24"/>
      <c r="B21" s="26">
        <v>3000533</v>
      </c>
      <c r="C21" s="26" t="s">
        <v>1342</v>
      </c>
      <c r="D21" s="30">
        <v>0.56623698840511882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88</v>
      </c>
      <c r="B1" s="49" t="s">
        <v>53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1339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14.881080000000001</v>
      </c>
      <c r="I6" s="14">
        <v>15.787504000000002</v>
      </c>
      <c r="J6" s="14">
        <v>9.3177093305639094</v>
      </c>
      <c r="K6" s="14">
        <v>7.3705681105639087</v>
      </c>
      <c r="L6" s="14">
        <v>0.69213878000000006</v>
      </c>
      <c r="M6" s="14">
        <v>1.2550024400000002</v>
      </c>
      <c r="N6" s="15">
        <v>0.46686088634174899</v>
      </c>
      <c r="O6" s="15">
        <v>0.51070181141768245</v>
      </c>
      <c r="P6" s="16">
        <v>0.59019521582157053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14.881079999999999</v>
      </c>
      <c r="I7" s="13">
        <f ca="1">SUM(I8:OFFSET(I6,MATCH("PROYECTOS",$A$8:$A$18,0),0))</f>
        <v>14.88228</v>
      </c>
      <c r="J7" s="13">
        <f ca="1">SUM(J8:OFFSET(J6,MATCH("PROYECTOS",$A$8:$A$18,0),0))</f>
        <v>8.8123029108041742</v>
      </c>
      <c r="K7" s="13">
        <f ca="1">SUM(K8:OFFSET(K6,MATCH("PROYECTOS",$A$8:$A$18,0),0))</f>
        <v>7.268570860804175</v>
      </c>
      <c r="L7" s="13">
        <f ca="1">SUM(L8:OFFSET(L6,MATCH("PROYECTOS",$A$8:$A$18,0),0))</f>
        <v>0.68778877999999999</v>
      </c>
      <c r="M7" s="13">
        <f ca="1">SUM(M8:OFFSET(M6,MATCH("PROYECTOS",$A$8:$A$18,0),0))</f>
        <v>0.85594326999999992</v>
      </c>
      <c r="N7" s="39">
        <f ca="1">IFERROR(K7/I7,0)</f>
        <v>0.48840438836012862</v>
      </c>
      <c r="O7" s="39">
        <f ca="1">IFERROR(SUM(K7,L7)/I7,0)</f>
        <v>0.53461967123345178</v>
      </c>
      <c r="P7" s="40">
        <f ca="1">IFERROR(SUM(K7,L7,M7)/I7,0)</f>
        <v>0.59213392778553919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1.6804839999999999</v>
      </c>
      <c r="I8" s="21">
        <v>1.6809839999999998</v>
      </c>
      <c r="J8" s="21">
        <f t="shared" ref="J8:J17" si="0">SUM(K8,L8,M8)</f>
        <v>1.2657869325516722</v>
      </c>
      <c r="K8" s="21">
        <v>1.075018252551672</v>
      </c>
      <c r="L8" s="21">
        <v>0.10425498999999999</v>
      </c>
      <c r="M8" s="21">
        <v>8.6513690000000004E-2</v>
      </c>
      <c r="N8" s="22">
        <f t="shared" ref="N8:N18" si="1">IFERROR(K8/I8,0)</f>
        <v>0.63951724261008558</v>
      </c>
      <c r="O8" s="22">
        <f t="shared" ref="O8:O18" si="2">IFERROR(SUM(K8,L8)/I8,0)</f>
        <v>0.70153745815050716</v>
      </c>
      <c r="P8" s="23">
        <f t="shared" ref="P8:P18" si="3">IFERROR(SUM(K8,L8,M8)/I8,0)</f>
        <v>0.75300355776835015</v>
      </c>
      <c r="Q8" s="70">
        <v>1</v>
      </c>
      <c r="R8" s="21">
        <v>1</v>
      </c>
      <c r="S8" s="23">
        <f>IFERROR(R8/Q8,0)</f>
        <v>1</v>
      </c>
    </row>
    <row r="9" spans="1:19" ht="38.25" x14ac:dyDescent="0.25">
      <c r="A9" s="17"/>
      <c r="B9" s="19">
        <v>5004181</v>
      </c>
      <c r="C9" s="19" t="s">
        <v>1344</v>
      </c>
      <c r="D9" s="68">
        <v>3000531</v>
      </c>
      <c r="E9" s="19" t="s">
        <v>1340</v>
      </c>
      <c r="F9" s="69">
        <v>416</v>
      </c>
      <c r="G9" s="19" t="s">
        <v>665</v>
      </c>
      <c r="H9" s="20">
        <v>1.72438</v>
      </c>
      <c r="I9" s="21">
        <v>1.8339160000000003</v>
      </c>
      <c r="J9" s="21">
        <f t="shared" si="0"/>
        <v>0.5999353942083514</v>
      </c>
      <c r="K9" s="21">
        <v>0.48271388420835137</v>
      </c>
      <c r="L9" s="21">
        <v>5.8020519999999992E-2</v>
      </c>
      <c r="M9" s="21">
        <v>5.9200989999999995E-2</v>
      </c>
      <c r="N9" s="22">
        <f t="shared" si="1"/>
        <v>0.26321482783745348</v>
      </c>
      <c r="O9" s="22">
        <f t="shared" si="2"/>
        <v>0.29485232922792065</v>
      </c>
      <c r="P9" s="23">
        <f t="shared" si="3"/>
        <v>0.32713351876986257</v>
      </c>
      <c r="Q9" s="70">
        <v>7</v>
      </c>
      <c r="R9" s="21">
        <v>2</v>
      </c>
      <c r="S9" s="23">
        <f t="shared" ref="S9:S17" si="4">IFERROR(R9/Q9,0)</f>
        <v>0.2857142857142857</v>
      </c>
    </row>
    <row r="10" spans="1:19" ht="38.25" x14ac:dyDescent="0.25">
      <c r="A10" s="17"/>
      <c r="B10" s="19">
        <v>5004182</v>
      </c>
      <c r="C10" s="19" t="s">
        <v>1345</v>
      </c>
      <c r="D10" s="68">
        <v>3000531</v>
      </c>
      <c r="E10" s="19" t="s">
        <v>1340</v>
      </c>
      <c r="F10" s="69">
        <v>539</v>
      </c>
      <c r="G10" s="19" t="s">
        <v>1353</v>
      </c>
      <c r="H10" s="20">
        <v>0.74775199999999997</v>
      </c>
      <c r="I10" s="21">
        <v>0.49775199999999997</v>
      </c>
      <c r="J10" s="21">
        <f t="shared" si="0"/>
        <v>0.2182352005662459</v>
      </c>
      <c r="K10" s="21">
        <v>0.16007467056624591</v>
      </c>
      <c r="L10" s="21">
        <v>1.7237349999999999E-2</v>
      </c>
      <c r="M10" s="21">
        <v>4.0923180000000003E-2</v>
      </c>
      <c r="N10" s="22">
        <f t="shared" si="1"/>
        <v>0.32159523330141498</v>
      </c>
      <c r="O10" s="22">
        <f t="shared" si="2"/>
        <v>0.35622563157203968</v>
      </c>
      <c r="P10" s="23">
        <f t="shared" si="3"/>
        <v>0.43844163472220288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5004183</v>
      </c>
      <c r="C11" s="19" t="s">
        <v>1346</v>
      </c>
      <c r="D11" s="68">
        <v>3000531</v>
      </c>
      <c r="E11" s="19" t="s">
        <v>1340</v>
      </c>
      <c r="F11" s="69">
        <v>120</v>
      </c>
      <c r="G11" s="19" t="s">
        <v>691</v>
      </c>
      <c r="H11" s="20">
        <v>1.0063360000000001</v>
      </c>
      <c r="I11" s="21">
        <v>0.79679999999999995</v>
      </c>
      <c r="J11" s="21">
        <f t="shared" si="0"/>
        <v>0.20659200283574389</v>
      </c>
      <c r="K11" s="21">
        <v>0.10673555283574387</v>
      </c>
      <c r="L11" s="21">
        <v>3.9904340000000003E-2</v>
      </c>
      <c r="M11" s="21">
        <v>5.9952110000000003E-2</v>
      </c>
      <c r="N11" s="22">
        <f t="shared" si="1"/>
        <v>0.13395526209305206</v>
      </c>
      <c r="O11" s="22">
        <f t="shared" si="2"/>
        <v>0.18403601008501994</v>
      </c>
      <c r="P11" s="23">
        <f t="shared" si="3"/>
        <v>0.25927711199265047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5004187</v>
      </c>
      <c r="C12" s="19" t="s">
        <v>1347</v>
      </c>
      <c r="D12" s="68">
        <v>3000533</v>
      </c>
      <c r="E12" s="19" t="s">
        <v>1342</v>
      </c>
      <c r="F12" s="69">
        <v>152</v>
      </c>
      <c r="G12" s="19" t="s">
        <v>1082</v>
      </c>
      <c r="H12" s="20">
        <v>2.9793160000000003</v>
      </c>
      <c r="I12" s="21">
        <v>2.9793159999999999</v>
      </c>
      <c r="J12" s="21">
        <f t="shared" si="0"/>
        <v>1.6999173028329859</v>
      </c>
      <c r="K12" s="21">
        <v>1.4582273628329858</v>
      </c>
      <c r="L12" s="21">
        <v>5.9660339999999992E-2</v>
      </c>
      <c r="M12" s="21">
        <v>0.18202960000000001</v>
      </c>
      <c r="N12" s="22">
        <f t="shared" si="1"/>
        <v>0.48945038486450781</v>
      </c>
      <c r="O12" s="22">
        <f t="shared" si="2"/>
        <v>0.50947522949327495</v>
      </c>
      <c r="P12" s="23">
        <f t="shared" si="3"/>
        <v>0.57057301166878105</v>
      </c>
      <c r="Q12" s="70">
        <v>649998</v>
      </c>
      <c r="R12" s="21">
        <v>623098</v>
      </c>
      <c r="S12" s="23">
        <f t="shared" si="4"/>
        <v>0.95861525727771468</v>
      </c>
    </row>
    <row r="13" spans="1:19" ht="38.25" x14ac:dyDescent="0.25">
      <c r="A13" s="17"/>
      <c r="B13" s="19">
        <v>5004974</v>
      </c>
      <c r="C13" s="19" t="s">
        <v>1348</v>
      </c>
      <c r="D13" s="68">
        <v>3000532</v>
      </c>
      <c r="E13" s="19" t="s">
        <v>1341</v>
      </c>
      <c r="F13" s="69">
        <v>86</v>
      </c>
      <c r="G13" s="19" t="s">
        <v>502</v>
      </c>
      <c r="H13" s="20">
        <v>0.63991600000000015</v>
      </c>
      <c r="I13" s="21">
        <v>0.64991600000000016</v>
      </c>
      <c r="J13" s="21">
        <f t="shared" si="0"/>
        <v>0.25717358177741789</v>
      </c>
      <c r="K13" s="21">
        <v>0.12438567177741788</v>
      </c>
      <c r="L13" s="21">
        <v>7.2229160000000001E-2</v>
      </c>
      <c r="M13" s="21">
        <v>6.0558749999999995E-2</v>
      </c>
      <c r="N13" s="22">
        <f t="shared" si="1"/>
        <v>0.19138730509391652</v>
      </c>
      <c r="O13" s="22">
        <f t="shared" si="2"/>
        <v>0.30252345191904467</v>
      </c>
      <c r="P13" s="23">
        <f t="shared" si="3"/>
        <v>0.39570280125034285</v>
      </c>
      <c r="Q13" s="70">
        <v>1040</v>
      </c>
      <c r="R13" s="21">
        <v>1589</v>
      </c>
      <c r="S13" s="23">
        <f t="shared" si="4"/>
        <v>1.5278846153846153</v>
      </c>
    </row>
    <row r="14" spans="1:19" ht="51" x14ac:dyDescent="0.25">
      <c r="A14" s="17"/>
      <c r="B14" s="19">
        <v>5004975</v>
      </c>
      <c r="C14" s="19" t="s">
        <v>1349</v>
      </c>
      <c r="D14" s="68">
        <v>3000532</v>
      </c>
      <c r="E14" s="19" t="s">
        <v>1341</v>
      </c>
      <c r="F14" s="69">
        <v>120</v>
      </c>
      <c r="G14" s="19" t="s">
        <v>691</v>
      </c>
      <c r="H14" s="20">
        <v>2.3784320000000001</v>
      </c>
      <c r="I14" s="21">
        <v>2.718432</v>
      </c>
      <c r="J14" s="21">
        <f t="shared" si="0"/>
        <v>1.9020229605494297</v>
      </c>
      <c r="K14" s="21">
        <v>1.6197593505494297</v>
      </c>
      <c r="L14" s="21">
        <v>0.12596884</v>
      </c>
      <c r="M14" s="21">
        <v>0.15629476999999997</v>
      </c>
      <c r="N14" s="22">
        <f t="shared" si="1"/>
        <v>0.59584324733869731</v>
      </c>
      <c r="O14" s="22">
        <f t="shared" si="2"/>
        <v>0.64218203381560757</v>
      </c>
      <c r="P14" s="23">
        <f t="shared" si="3"/>
        <v>0.69967649017868749</v>
      </c>
      <c r="Q14" s="70">
        <v>40</v>
      </c>
      <c r="R14" s="21">
        <v>81</v>
      </c>
      <c r="S14" s="23">
        <f t="shared" si="4"/>
        <v>2.0249999999999999</v>
      </c>
    </row>
    <row r="15" spans="1:19" ht="25.5" x14ac:dyDescent="0.25">
      <c r="A15" s="17"/>
      <c r="B15" s="19">
        <v>5004976</v>
      </c>
      <c r="C15" s="19" t="s">
        <v>1350</v>
      </c>
      <c r="D15" s="68">
        <v>3000533</v>
      </c>
      <c r="E15" s="19" t="s">
        <v>1342</v>
      </c>
      <c r="F15" s="69">
        <v>120</v>
      </c>
      <c r="G15" s="19" t="s">
        <v>691</v>
      </c>
      <c r="H15" s="20">
        <v>0.21807599999999996</v>
      </c>
      <c r="I15" s="21">
        <v>0.21807599999999996</v>
      </c>
      <c r="J15" s="21">
        <f t="shared" si="0"/>
        <v>0.11056431399763361</v>
      </c>
      <c r="K15" s="21">
        <v>9.0575153997633606E-2</v>
      </c>
      <c r="L15" s="21">
        <v>9.9352099999999999E-3</v>
      </c>
      <c r="M15" s="21">
        <v>1.0053950000000001E-2</v>
      </c>
      <c r="N15" s="22">
        <f t="shared" si="1"/>
        <v>0.41533756120633919</v>
      </c>
      <c r="O15" s="22">
        <f t="shared" si="2"/>
        <v>0.46089603623339398</v>
      </c>
      <c r="P15" s="23">
        <f t="shared" si="3"/>
        <v>0.50699900033765122</v>
      </c>
      <c r="Q15" s="70">
        <v>2</v>
      </c>
      <c r="R15" s="21">
        <v>2</v>
      </c>
      <c r="S15" s="23">
        <f t="shared" si="4"/>
        <v>1</v>
      </c>
    </row>
    <row r="16" spans="1:19" ht="25.5" x14ac:dyDescent="0.25">
      <c r="A16" s="17"/>
      <c r="B16" s="19">
        <v>5004977</v>
      </c>
      <c r="C16" s="19" t="s">
        <v>1351</v>
      </c>
      <c r="D16" s="68">
        <v>3000643</v>
      </c>
      <c r="E16" s="19" t="s">
        <v>1343</v>
      </c>
      <c r="F16" s="69">
        <v>509</v>
      </c>
      <c r="G16" s="19" t="s">
        <v>1354</v>
      </c>
      <c r="H16" s="20">
        <v>2.5599569999999989</v>
      </c>
      <c r="I16" s="21">
        <v>2.8006569999999997</v>
      </c>
      <c r="J16" s="21">
        <f t="shared" si="0"/>
        <v>2.1567521662223652</v>
      </c>
      <c r="K16" s="21">
        <v>1.8084530962223653</v>
      </c>
      <c r="L16" s="21">
        <v>0.16599294000000001</v>
      </c>
      <c r="M16" s="21">
        <v>0.18230613000000001</v>
      </c>
      <c r="N16" s="22">
        <f t="shared" si="1"/>
        <v>0.64572459113071168</v>
      </c>
      <c r="O16" s="22">
        <f t="shared" si="2"/>
        <v>0.70499387687330706</v>
      </c>
      <c r="P16" s="23">
        <f t="shared" si="3"/>
        <v>0.77008793516034468</v>
      </c>
      <c r="Q16" s="70">
        <v>10</v>
      </c>
      <c r="R16" s="21">
        <v>10</v>
      </c>
      <c r="S16" s="23">
        <f t="shared" si="4"/>
        <v>1</v>
      </c>
    </row>
    <row r="17" spans="1:19" ht="25.5" x14ac:dyDescent="0.25">
      <c r="A17" s="17"/>
      <c r="B17" s="19">
        <v>5004978</v>
      </c>
      <c r="C17" s="19" t="s">
        <v>1352</v>
      </c>
      <c r="D17" s="68">
        <v>3000643</v>
      </c>
      <c r="E17" s="19" t="s">
        <v>1343</v>
      </c>
      <c r="F17" s="69">
        <v>152</v>
      </c>
      <c r="G17" s="19" t="s">
        <v>1082</v>
      </c>
      <c r="H17" s="20">
        <v>0.94643100000000002</v>
      </c>
      <c r="I17" s="21">
        <v>0.70643100000000003</v>
      </c>
      <c r="J17" s="21">
        <f t="shared" si="0"/>
        <v>0.39532305526232958</v>
      </c>
      <c r="K17" s="21">
        <v>0.34262786526232958</v>
      </c>
      <c r="L17" s="21">
        <v>3.4585090000000013E-2</v>
      </c>
      <c r="M17" s="21">
        <v>1.8110100000000001E-2</v>
      </c>
      <c r="N17" s="22">
        <f t="shared" si="1"/>
        <v>0.48501249982281291</v>
      </c>
      <c r="O17" s="22">
        <f t="shared" si="2"/>
        <v>0.53396999177885673</v>
      </c>
      <c r="P17" s="23">
        <f t="shared" si="3"/>
        <v>0.55960604115947565</v>
      </c>
      <c r="Q17" s="70">
        <v>20</v>
      </c>
      <c r="R17" s="21">
        <v>32</v>
      </c>
      <c r="S17" s="23">
        <f t="shared" si="4"/>
        <v>1.6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0.90522400000000225</v>
      </c>
      <c r="J18" s="44">
        <f t="shared" ca="1" si="5"/>
        <v>0.50540641975973521</v>
      </c>
      <c r="K18" s="44">
        <f t="shared" ca="1" si="5"/>
        <v>0.10199724975973368</v>
      </c>
      <c r="L18" s="44">
        <f t="shared" ca="1" si="5"/>
        <v>4.350000000000076E-3</v>
      </c>
      <c r="M18" s="44">
        <f t="shared" ca="1" si="5"/>
        <v>0.39905917000000024</v>
      </c>
      <c r="N18" s="46">
        <f t="shared" ca="1" si="1"/>
        <v>0.11267625445164227</v>
      </c>
      <c r="O18" s="46">
        <f t="shared" ca="1" si="2"/>
        <v>0.11748169487301871</v>
      </c>
      <c r="P18" s="47">
        <f t="shared" ca="1" si="3"/>
        <v>0.55832193993943235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50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29.666166</v>
      </c>
      <c r="E6" s="14">
        <v>39.37516500000001</v>
      </c>
      <c r="F6" s="14">
        <v>30.303748195499423</v>
      </c>
      <c r="G6" s="14">
        <v>23.063158585499423</v>
      </c>
      <c r="H6" s="14">
        <v>4.5225069800000002</v>
      </c>
      <c r="I6" s="14">
        <v>2.7180826300000001</v>
      </c>
      <c r="J6" s="15">
        <v>0.58572855721365025</v>
      </c>
      <c r="K6" s="15">
        <v>0.70058539603578585</v>
      </c>
      <c r="L6" s="16">
        <v>0.76961577673387316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8.3776320000000002</v>
      </c>
      <c r="E7" s="38">
        <f ca="1">SUM(E8:OFFSET(E6,MATCH("GOBIERNOS REGIONALES",$A$8:$A$50,0),0))</f>
        <v>9.3410919999999997</v>
      </c>
      <c r="F7" s="38">
        <f ca="1">SUM(F8:OFFSET(F6,MATCH("GOBIERNOS REGIONALES",$A$8:$A$50,0),0))</f>
        <v>6.8220591803839064</v>
      </c>
      <c r="G7" s="38">
        <f ca="1">SUM(G8:OFFSET(G6,MATCH("GOBIERNOS REGIONALES",$A$8:$A$50,0),0))</f>
        <v>6.1380008003839066</v>
      </c>
      <c r="H7" s="38">
        <f ca="1">SUM(H8:OFFSET(H6,MATCH("GOBIERNOS REGIONALES",$A$8:$A$50,0),0))</f>
        <v>0.81492481000000005</v>
      </c>
      <c r="I7" s="38">
        <f ca="1">SUM(I8:OFFSET(I6,MATCH("GOBIERNOS REGIONALES",$A$8:$A$50,0),0))</f>
        <v>-0.13086642999999998</v>
      </c>
      <c r="J7" s="39">
        <f ca="1">IFERROR(G7/E7,0)</f>
        <v>0.65709670779218388</v>
      </c>
      <c r="K7" s="39">
        <f ca="1">IFERROR(SUM(G7,H7)/E7,0)</f>
        <v>0.74433755821952152</v>
      </c>
      <c r="L7" s="40">
        <f ca="1">IFERROR(SUM(G7,H7,I7)/E7,0)</f>
        <v>0.73032780111617646</v>
      </c>
      <c r="M7" s="4"/>
    </row>
    <row r="8" spans="1:13" x14ac:dyDescent="0.25">
      <c r="A8" s="17"/>
      <c r="B8" s="18">
        <v>13</v>
      </c>
      <c r="C8" s="19" t="s">
        <v>114</v>
      </c>
      <c r="D8" s="20">
        <v>6.6902399999999993</v>
      </c>
      <c r="E8" s="21">
        <v>6.0470519999999999</v>
      </c>
      <c r="F8" s="21">
        <f t="shared" ref="F8:F14" si="0">SUM(G8,H8,I8)</f>
        <v>4.7903034634352277</v>
      </c>
      <c r="G8" s="21">
        <v>3.6491726334352279</v>
      </c>
      <c r="H8" s="21">
        <v>0.68327961000000004</v>
      </c>
      <c r="I8" s="21">
        <v>0.45785122000000006</v>
      </c>
      <c r="J8" s="22">
        <f t="shared" ref="J8:J14" si="1">IFERROR(G8/E8,0)</f>
        <v>0.60346308142136496</v>
      </c>
      <c r="K8" s="22">
        <f t="shared" ref="K8:K14" si="2">IFERROR(SUM(G8,H8)/E8,0)</f>
        <v>0.71645691874904127</v>
      </c>
      <c r="L8" s="23">
        <f t="shared" ref="L8:L14" si="3">IFERROR(SUM(G8,H8,I8)/E8,0)</f>
        <v>0.79217170010035098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1.3757680000000001</v>
      </c>
      <c r="E9" s="21">
        <v>2.9819659999999999</v>
      </c>
      <c r="F9" s="21">
        <f t="shared" si="0"/>
        <v>1.8399740889174847</v>
      </c>
      <c r="G9" s="21">
        <v>2.3377621589174851</v>
      </c>
      <c r="H9" s="21">
        <v>0.12089459000000001</v>
      </c>
      <c r="I9" s="21">
        <v>-0.61868266000000005</v>
      </c>
      <c r="J9" s="22">
        <f t="shared" si="1"/>
        <v>0.7839667383590172</v>
      </c>
      <c r="K9" s="22">
        <f t="shared" si="2"/>
        <v>0.82450864594615936</v>
      </c>
      <c r="L9" s="23">
        <f t="shared" si="3"/>
        <v>0.61703389271288966</v>
      </c>
      <c r="M9" s="4"/>
    </row>
    <row r="10" spans="1:13" ht="25.5" x14ac:dyDescent="0.25">
      <c r="A10" s="17"/>
      <c r="B10" s="18">
        <v>331</v>
      </c>
      <c r="C10" s="19" t="s">
        <v>159</v>
      </c>
      <c r="D10" s="20">
        <v>0.31162400000000001</v>
      </c>
      <c r="E10" s="21">
        <v>0.31207399999999996</v>
      </c>
      <c r="F10" s="21">
        <f t="shared" si="0"/>
        <v>0.19178162803119364</v>
      </c>
      <c r="G10" s="21">
        <v>0.15106600803119363</v>
      </c>
      <c r="H10" s="21">
        <v>1.0750610000000001E-2</v>
      </c>
      <c r="I10" s="21">
        <v>2.996501E-2</v>
      </c>
      <c r="J10" s="22">
        <f t="shared" si="1"/>
        <v>0.48407111143893322</v>
      </c>
      <c r="K10" s="22">
        <f t="shared" si="2"/>
        <v>0.51852002419680476</v>
      </c>
      <c r="L10" s="23">
        <f t="shared" si="3"/>
        <v>0.61453894919536289</v>
      </c>
      <c r="M10" s="4"/>
    </row>
    <row r="11" spans="1:13" x14ac:dyDescent="0.25">
      <c r="A11" s="34" t="s">
        <v>206</v>
      </c>
      <c r="B11" s="57"/>
      <c r="C11" s="36"/>
      <c r="D11" s="37">
        <f ca="1">SUM(D12:OFFSET(D10,(MATCH("GOBIERNOS LOCALES",$A$8:$A$50,0)-MATCH("GOBIERNOS REGIONALES",$A$8:$A$50,0)),0))</f>
        <v>1.316487</v>
      </c>
      <c r="E11" s="38">
        <f ca="1">SUM(E12:OFFSET(E10,(MATCH("GOBIERNOS LOCALES",$A$8:$A$50,0)-MATCH("GOBIERNOS REGIONALES",$A$8:$A$50,0)),0))</f>
        <v>1.944458</v>
      </c>
      <c r="F11" s="38">
        <f ca="1">SUM(F12:OFFSET(F10,(MATCH("GOBIERNOS LOCALES",$A$8:$A$50,0)-MATCH("GOBIERNOS REGIONALES",$A$8:$A$50,0)),0))</f>
        <v>1.4759179368225448</v>
      </c>
      <c r="G11" s="38">
        <f ca="1">SUM(G12:OFFSET(G10,(MATCH("GOBIERNOS LOCALES",$A$8:$A$50,0)-MATCH("GOBIERNOS REGIONALES",$A$8:$A$50,0)),0))</f>
        <v>1.2161032868225448</v>
      </c>
      <c r="H11" s="38">
        <f ca="1">SUM(H12:OFFSET(H10,(MATCH("GOBIERNOS LOCALES",$A$8:$A$50,0)-MATCH("GOBIERNOS REGIONALES",$A$8:$A$50,0)),0))</f>
        <v>0.14098096999999998</v>
      </c>
      <c r="I11" s="38">
        <f ca="1">SUM(I12:OFFSET(I10,(MATCH("GOBIERNOS LOCALES",$A$8:$A$50,0)-MATCH("GOBIERNOS REGIONALES",$A$8:$A$50,0)),0))</f>
        <v>0.11883368</v>
      </c>
      <c r="J11" s="39">
        <f t="shared" ca="1" si="1"/>
        <v>0.62542018743657346</v>
      </c>
      <c r="K11" s="39">
        <f t="shared" ca="1" si="2"/>
        <v>0.69792418083730512</v>
      </c>
      <c r="L11" s="40">
        <f t="shared" ca="1" si="3"/>
        <v>0.75903821878515498</v>
      </c>
      <c r="M11" s="4"/>
    </row>
    <row r="12" spans="1:13" x14ac:dyDescent="0.25">
      <c r="A12" s="17"/>
      <c r="B12" s="18">
        <v>454</v>
      </c>
      <c r="C12" s="19" t="s">
        <v>221</v>
      </c>
      <c r="D12" s="20">
        <v>1.296262</v>
      </c>
      <c r="E12" s="21">
        <v>1.9242330000000001</v>
      </c>
      <c r="F12" s="21">
        <f t="shared" si="0"/>
        <v>1.4646673568100899</v>
      </c>
      <c r="G12" s="21">
        <v>1.2116897768100898</v>
      </c>
      <c r="H12" s="21">
        <v>0.13745331999999999</v>
      </c>
      <c r="I12" s="21">
        <v>0.11552425999999999</v>
      </c>
      <c r="J12" s="22">
        <f t="shared" si="1"/>
        <v>0.62970013340904651</v>
      </c>
      <c r="K12" s="22">
        <f t="shared" si="2"/>
        <v>0.70113291727669669</v>
      </c>
      <c r="L12" s="23">
        <f t="shared" si="3"/>
        <v>0.76116944092014316</v>
      </c>
      <c r="M12" s="4"/>
    </row>
    <row r="13" spans="1:13" x14ac:dyDescent="0.25">
      <c r="A13" s="17"/>
      <c r="B13" s="18">
        <v>455</v>
      </c>
      <c r="C13" s="19" t="s">
        <v>222</v>
      </c>
      <c r="D13" s="20">
        <v>2.0225E-2</v>
      </c>
      <c r="E13" s="21">
        <v>2.0225E-2</v>
      </c>
      <c r="F13" s="21">
        <f t="shared" si="0"/>
        <v>1.1250580012454936E-2</v>
      </c>
      <c r="G13" s="21">
        <v>4.4135100124549353E-3</v>
      </c>
      <c r="H13" s="21">
        <v>3.5276499999999998E-3</v>
      </c>
      <c r="I13" s="21">
        <v>3.3094200000000004E-3</v>
      </c>
      <c r="J13" s="22">
        <f t="shared" si="1"/>
        <v>0.21822051977527493</v>
      </c>
      <c r="K13" s="22">
        <f t="shared" si="2"/>
        <v>0.39264079171594241</v>
      </c>
      <c r="L13" s="23">
        <f t="shared" si="3"/>
        <v>0.55627095240815505</v>
      </c>
      <c r="M13" s="4"/>
    </row>
    <row r="14" spans="1:13" ht="15.75" thickBot="1" x14ac:dyDescent="0.3">
      <c r="A14" s="41" t="s">
        <v>233</v>
      </c>
      <c r="B14" s="58"/>
      <c r="C14" s="43"/>
      <c r="D14" s="44">
        <v>19.972047000000007</v>
      </c>
      <c r="E14" s="45">
        <v>28.089615000000009</v>
      </c>
      <c r="F14" s="45">
        <f t="shared" si="0"/>
        <v>22.005771078292973</v>
      </c>
      <c r="G14" s="45">
        <v>15.709054498292971</v>
      </c>
      <c r="H14" s="45">
        <v>3.5666012000000005</v>
      </c>
      <c r="I14" s="45">
        <v>2.73011538</v>
      </c>
      <c r="J14" s="46">
        <f t="shared" si="1"/>
        <v>0.55924776819806776</v>
      </c>
      <c r="K14" s="46">
        <f t="shared" si="2"/>
        <v>0.68622000331058175</v>
      </c>
      <c r="L14" s="47">
        <f t="shared" si="3"/>
        <v>0.7834130541943336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89</v>
      </c>
      <c r="B1" s="51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1358</v>
      </c>
      <c r="N2" s="72" t="s">
        <v>1372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29.666166</v>
      </c>
      <c r="E6" s="14">
        <f ca="1">SUM(E7:OFFSET(E7,50,0))</f>
        <v>39.37516500000001</v>
      </c>
      <c r="F6" s="14">
        <f ca="1">SUM(F7:OFFSET(F7,50,0))</f>
        <v>30.303748195499423</v>
      </c>
      <c r="G6" s="14">
        <f ca="1">SUM(G7:OFFSET(G7,50,0))</f>
        <v>23.063158585499423</v>
      </c>
      <c r="H6" s="14">
        <f ca="1">SUM(H7:OFFSET(H7,50,0))</f>
        <v>4.5225069800000002</v>
      </c>
      <c r="I6" s="14">
        <f ca="1">SUM(I7:OFFSET(I7,50,0))</f>
        <v>2.7180826300000001</v>
      </c>
      <c r="J6" s="15">
        <f ca="1">IFERROR(G6/E6,0)</f>
        <v>0.58572855721365025</v>
      </c>
      <c r="K6" s="15">
        <f ca="1">IFERROR(SUM(G6,H6)/E6,0)</f>
        <v>0.70058539603578585</v>
      </c>
      <c r="L6" s="16">
        <f ca="1">IFERROR(SUM(G6,H6,I6)/E6,0)</f>
        <v>0.76961577673387316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2.6689999999999998E-2</v>
      </c>
      <c r="F7" s="21">
        <f t="shared" ref="F7:F25" si="0">SUM(G7,H7,I7)</f>
        <v>2.6690000668168068E-2</v>
      </c>
      <c r="G7" s="21">
        <v>2.6690000668168068E-2</v>
      </c>
      <c r="H7" s="21">
        <v>0</v>
      </c>
      <c r="I7" s="21">
        <v>0</v>
      </c>
      <c r="J7" s="22">
        <f t="shared" ref="J7:J25" si="1">IFERROR(G7/E7,0)</f>
        <v>1.0000000250343974</v>
      </c>
      <c r="K7" s="22">
        <f t="shared" ref="K7:K25" si="2">IFERROR(SUM(G7,H7)/E7,0)</f>
        <v>1.0000000250343974</v>
      </c>
      <c r="L7" s="23">
        <f t="shared" ref="L7:L25" si="3">IFERROR(SUM(G7,H7,I7)/E7,0)</f>
        <v>1.0000000250343974</v>
      </c>
      <c r="M7" s="4"/>
      <c r="N7" t="s">
        <v>250</v>
      </c>
      <c r="O7" s="5">
        <v>2.6690000668168068E-2</v>
      </c>
      <c r="P7" s="71">
        <v>1.0000000250343974</v>
      </c>
    </row>
    <row r="8" spans="1:16" x14ac:dyDescent="0.25">
      <c r="A8" s="17"/>
      <c r="B8" s="55">
        <v>2</v>
      </c>
      <c r="C8" s="19" t="s">
        <v>251</v>
      </c>
      <c r="D8" s="20">
        <v>1.1613610000000001</v>
      </c>
      <c r="E8" s="21">
        <v>2.7181690000000005</v>
      </c>
      <c r="F8" s="21">
        <f t="shared" si="0"/>
        <v>2.4255990263358869</v>
      </c>
      <c r="G8" s="21">
        <v>1.8899855563358869</v>
      </c>
      <c r="H8" s="21">
        <v>0.14030245999999999</v>
      </c>
      <c r="I8" s="21">
        <v>0.39531101000000007</v>
      </c>
      <c r="J8" s="22">
        <f t="shared" si="1"/>
        <v>0.69531569094338375</v>
      </c>
      <c r="K8" s="22">
        <f t="shared" si="2"/>
        <v>0.74693222398455972</v>
      </c>
      <c r="L8" s="23">
        <f t="shared" si="3"/>
        <v>0.89236505395208554</v>
      </c>
      <c r="M8" s="4"/>
      <c r="N8" t="s">
        <v>274</v>
      </c>
      <c r="O8" s="5">
        <v>0.13750000111758709</v>
      </c>
      <c r="P8" s="71">
        <v>1.0000000081279061</v>
      </c>
    </row>
    <row r="9" spans="1:16" x14ac:dyDescent="0.25">
      <c r="A9" s="17"/>
      <c r="B9" s="55">
        <v>3</v>
      </c>
      <c r="C9" s="19" t="s">
        <v>252</v>
      </c>
      <c r="D9" s="20">
        <v>0.19333400000000001</v>
      </c>
      <c r="E9" s="21">
        <v>0.34535100000000002</v>
      </c>
      <c r="F9" s="21">
        <f t="shared" si="0"/>
        <v>0.26518166796310089</v>
      </c>
      <c r="G9" s="21">
        <v>0.2104842379631009</v>
      </c>
      <c r="H9" s="21">
        <v>3.9141430000000005E-2</v>
      </c>
      <c r="I9" s="21">
        <v>1.5556E-2</v>
      </c>
      <c r="J9" s="22">
        <f t="shared" si="1"/>
        <v>0.60947916167348837</v>
      </c>
      <c r="K9" s="22">
        <f t="shared" si="2"/>
        <v>0.72281727275467822</v>
      </c>
      <c r="L9" s="23">
        <f t="shared" si="3"/>
        <v>0.76786130042507728</v>
      </c>
      <c r="M9" s="4"/>
      <c r="N9" t="s">
        <v>270</v>
      </c>
      <c r="O9" s="5">
        <v>0.44458686157659333</v>
      </c>
      <c r="P9" s="71">
        <v>0.9949487104595639</v>
      </c>
    </row>
    <row r="10" spans="1:16" x14ac:dyDescent="0.25">
      <c r="A10" s="17"/>
      <c r="B10" s="55">
        <v>5</v>
      </c>
      <c r="C10" s="19" t="s">
        <v>254</v>
      </c>
      <c r="D10" s="20">
        <v>1.5148249999999999</v>
      </c>
      <c r="E10" s="21">
        <v>1.407089</v>
      </c>
      <c r="F10" s="21">
        <f t="shared" si="0"/>
        <v>1.0337185446559609</v>
      </c>
      <c r="G10" s="21">
        <v>0.87733946465596091</v>
      </c>
      <c r="H10" s="21">
        <v>0.14834033000000002</v>
      </c>
      <c r="I10" s="21">
        <v>8.038749999999999E-3</v>
      </c>
      <c r="J10" s="22">
        <f t="shared" si="1"/>
        <v>0.6235138393207259</v>
      </c>
      <c r="K10" s="22">
        <f t="shared" si="2"/>
        <v>0.72893739817165848</v>
      </c>
      <c r="L10" s="23">
        <f t="shared" si="3"/>
        <v>0.73465043409191666</v>
      </c>
      <c r="M10" s="4"/>
      <c r="N10" t="s">
        <v>262</v>
      </c>
      <c r="O10" s="5">
        <v>0.15698669842288643</v>
      </c>
      <c r="P10" s="71">
        <v>0.93791155654464675</v>
      </c>
    </row>
    <row r="11" spans="1:16" x14ac:dyDescent="0.25">
      <c r="A11" s="17"/>
      <c r="B11" s="55">
        <v>6</v>
      </c>
      <c r="C11" s="19" t="s">
        <v>255</v>
      </c>
      <c r="D11" s="20">
        <v>1.1081669999999999</v>
      </c>
      <c r="E11" s="21">
        <v>0.57014300000000007</v>
      </c>
      <c r="F11" s="21">
        <f t="shared" si="0"/>
        <v>0.36146868163711265</v>
      </c>
      <c r="G11" s="21">
        <v>0.32156407163711265</v>
      </c>
      <c r="H11" s="21">
        <v>1.9637809999999999E-2</v>
      </c>
      <c r="I11" s="21">
        <v>2.0266800000000001E-2</v>
      </c>
      <c r="J11" s="22">
        <f t="shared" si="1"/>
        <v>0.56400599785862948</v>
      </c>
      <c r="K11" s="22">
        <f t="shared" si="2"/>
        <v>0.59844965497622982</v>
      </c>
      <c r="L11" s="23">
        <f t="shared" si="3"/>
        <v>0.63399652655055416</v>
      </c>
      <c r="M11" s="4"/>
      <c r="N11" t="s">
        <v>271</v>
      </c>
      <c r="O11" s="5">
        <v>0.40895023543831521</v>
      </c>
      <c r="P11" s="71">
        <v>0.92197067694931512</v>
      </c>
    </row>
    <row r="12" spans="1:16" x14ac:dyDescent="0.25">
      <c r="A12" s="17"/>
      <c r="B12" s="55">
        <v>8</v>
      </c>
      <c r="C12" s="19" t="s">
        <v>257</v>
      </c>
      <c r="D12" s="20">
        <v>17.879000999999999</v>
      </c>
      <c r="E12" s="21">
        <v>22.945229000000001</v>
      </c>
      <c r="F12" s="21">
        <f t="shared" si="0"/>
        <v>18.920673055862391</v>
      </c>
      <c r="G12" s="21">
        <v>13.217679915862391</v>
      </c>
      <c r="H12" s="21">
        <v>3.2544710600000002</v>
      </c>
      <c r="I12" s="21">
        <v>2.44852208</v>
      </c>
      <c r="J12" s="22">
        <f t="shared" si="1"/>
        <v>0.57605351926809667</v>
      </c>
      <c r="K12" s="22">
        <f t="shared" si="2"/>
        <v>0.71789002305718497</v>
      </c>
      <c r="L12" s="23">
        <f t="shared" si="3"/>
        <v>0.82460162223102629</v>
      </c>
      <c r="M12" s="4"/>
      <c r="N12" t="s">
        <v>251</v>
      </c>
      <c r="O12" s="5">
        <v>2.4255990263358869</v>
      </c>
      <c r="P12" s="71">
        <v>0.89236505395208554</v>
      </c>
    </row>
    <row r="13" spans="1:16" x14ac:dyDescent="0.25">
      <c r="A13" s="17"/>
      <c r="B13" s="55">
        <v>9</v>
      </c>
      <c r="C13" s="19" t="s">
        <v>258</v>
      </c>
      <c r="D13" s="20">
        <v>0.253606</v>
      </c>
      <c r="E13" s="21">
        <v>0.72345100000000007</v>
      </c>
      <c r="F13" s="21">
        <f t="shared" si="0"/>
        <v>0.49307080550645477</v>
      </c>
      <c r="G13" s="21">
        <v>0.46372080550645478</v>
      </c>
      <c r="H13" s="21">
        <v>2.1249999999999998E-2</v>
      </c>
      <c r="I13" s="21">
        <v>8.0999999999999996E-3</v>
      </c>
      <c r="J13" s="22">
        <f t="shared" si="1"/>
        <v>0.6409844004728098</v>
      </c>
      <c r="K13" s="22">
        <f t="shared" si="2"/>
        <v>0.67035750245207304</v>
      </c>
      <c r="L13" s="23">
        <f t="shared" si="3"/>
        <v>0.68155383779475698</v>
      </c>
      <c r="M13" s="4"/>
      <c r="N13" t="s">
        <v>268</v>
      </c>
      <c r="O13" s="5">
        <v>0.27571365919373675</v>
      </c>
      <c r="P13" s="71">
        <v>0.86872328640843666</v>
      </c>
    </row>
    <row r="14" spans="1:16" x14ac:dyDescent="0.25">
      <c r="A14" s="17"/>
      <c r="B14" s="55">
        <v>10</v>
      </c>
      <c r="C14" s="19" t="s">
        <v>259</v>
      </c>
      <c r="D14" s="20">
        <v>1.3612660000000003</v>
      </c>
      <c r="E14" s="21">
        <v>1.6025769999999999</v>
      </c>
      <c r="F14" s="21">
        <f t="shared" si="0"/>
        <v>1.0919724563599589</v>
      </c>
      <c r="G14" s="21">
        <v>0.64994468635995872</v>
      </c>
      <c r="H14" s="21">
        <v>0.41807147</v>
      </c>
      <c r="I14" s="21">
        <v>2.39563E-2</v>
      </c>
      <c r="J14" s="22">
        <f t="shared" si="1"/>
        <v>0.40556222032386507</v>
      </c>
      <c r="K14" s="22">
        <f t="shared" si="2"/>
        <v>0.66643671808590721</v>
      </c>
      <c r="L14" s="23">
        <f t="shared" si="3"/>
        <v>0.68138532897948678</v>
      </c>
      <c r="M14" s="4"/>
      <c r="N14" t="s">
        <v>257</v>
      </c>
      <c r="O14" s="5">
        <v>18.920673055862391</v>
      </c>
      <c r="P14" s="71">
        <v>0.82460162223102629</v>
      </c>
    </row>
    <row r="15" spans="1:16" x14ac:dyDescent="0.25">
      <c r="A15" s="17"/>
      <c r="B15" s="55">
        <v>12</v>
      </c>
      <c r="C15" s="19" t="s">
        <v>261</v>
      </c>
      <c r="D15" s="20">
        <v>0.74870100000000006</v>
      </c>
      <c r="E15" s="21">
        <v>1.2791430000000001</v>
      </c>
      <c r="F15" s="21">
        <f t="shared" si="0"/>
        <v>0.52144097615582152</v>
      </c>
      <c r="G15" s="21">
        <v>0.36817953615582155</v>
      </c>
      <c r="H15" s="21">
        <v>3.33561E-2</v>
      </c>
      <c r="I15" s="21">
        <v>0.11990533999999999</v>
      </c>
      <c r="J15" s="22">
        <f t="shared" si="1"/>
        <v>0.28783297579381001</v>
      </c>
      <c r="K15" s="22">
        <f t="shared" si="2"/>
        <v>0.31390988822658727</v>
      </c>
      <c r="L15" s="23">
        <f t="shared" si="3"/>
        <v>0.40764869616283828</v>
      </c>
      <c r="M15" s="4"/>
      <c r="N15" t="s">
        <v>269</v>
      </c>
      <c r="O15" s="5">
        <v>0.16208810066363216</v>
      </c>
      <c r="P15" s="71">
        <v>0.80077910343521486</v>
      </c>
    </row>
    <row r="16" spans="1:16" x14ac:dyDescent="0.25">
      <c r="A16" s="17"/>
      <c r="B16" s="55">
        <v>13</v>
      </c>
      <c r="C16" s="19" t="s">
        <v>262</v>
      </c>
      <c r="D16" s="20">
        <v>0.16172900000000001</v>
      </c>
      <c r="E16" s="21">
        <v>0.167379</v>
      </c>
      <c r="F16" s="21">
        <f t="shared" si="0"/>
        <v>0.15698669842288643</v>
      </c>
      <c r="G16" s="21">
        <v>0.11641469842288643</v>
      </c>
      <c r="H16" s="21">
        <v>2.6012E-2</v>
      </c>
      <c r="I16" s="21">
        <v>1.456E-2</v>
      </c>
      <c r="J16" s="22">
        <f t="shared" si="1"/>
        <v>0.69551555704650181</v>
      </c>
      <c r="K16" s="22">
        <f t="shared" si="2"/>
        <v>0.85092334416436011</v>
      </c>
      <c r="L16" s="23">
        <f t="shared" si="3"/>
        <v>0.93791155654464675</v>
      </c>
      <c r="M16" s="4"/>
      <c r="N16" t="s">
        <v>252</v>
      </c>
      <c r="O16" s="5">
        <v>0.26518166796310089</v>
      </c>
      <c r="P16" s="71">
        <v>0.76786130042507728</v>
      </c>
    </row>
    <row r="17" spans="1:16" x14ac:dyDescent="0.25">
      <c r="A17" s="17"/>
      <c r="B17" s="55">
        <v>15</v>
      </c>
      <c r="C17" s="19" t="s">
        <v>264</v>
      </c>
      <c r="D17" s="20">
        <v>1.6934180000000003</v>
      </c>
      <c r="E17" s="21">
        <v>3.3501289999999995</v>
      </c>
      <c r="F17" s="21">
        <f t="shared" si="0"/>
        <v>1.8572529062583811</v>
      </c>
      <c r="G17" s="21">
        <v>2.3057545062583813</v>
      </c>
      <c r="H17" s="21">
        <v>0.17109095999999999</v>
      </c>
      <c r="I17" s="21">
        <v>-0.61959256000000018</v>
      </c>
      <c r="J17" s="22">
        <f t="shared" si="1"/>
        <v>0.68825842415572103</v>
      </c>
      <c r="K17" s="22">
        <f t="shared" si="2"/>
        <v>0.73932838593928218</v>
      </c>
      <c r="L17" s="23">
        <f t="shared" si="3"/>
        <v>0.5543825047508264</v>
      </c>
      <c r="M17" s="4"/>
      <c r="N17" t="s">
        <v>266</v>
      </c>
      <c r="O17" s="5">
        <v>1.4646673568100899</v>
      </c>
      <c r="P17" s="71">
        <v>0.76116944092014316</v>
      </c>
    </row>
    <row r="18" spans="1:16" x14ac:dyDescent="0.25">
      <c r="A18" s="17"/>
      <c r="B18" s="55">
        <v>16</v>
      </c>
      <c r="C18" s="19" t="s">
        <v>265</v>
      </c>
      <c r="D18" s="20">
        <v>5.3606000000000008E-2</v>
      </c>
      <c r="E18" s="21">
        <v>0.65485100000000007</v>
      </c>
      <c r="F18" s="21">
        <f t="shared" si="0"/>
        <v>0.1985730808942765</v>
      </c>
      <c r="G18" s="21">
        <v>0.1080430808942765</v>
      </c>
      <c r="H18" s="21">
        <v>3.8484999999999998E-2</v>
      </c>
      <c r="I18" s="21">
        <v>5.2045000000000001E-2</v>
      </c>
      <c r="J18" s="22">
        <f t="shared" si="1"/>
        <v>0.16498880034431723</v>
      </c>
      <c r="K18" s="22">
        <f t="shared" si="2"/>
        <v>0.22375789438250301</v>
      </c>
      <c r="L18" s="23">
        <f t="shared" si="3"/>
        <v>0.30323398894447207</v>
      </c>
      <c r="M18" s="4"/>
      <c r="N18" t="s">
        <v>254</v>
      </c>
      <c r="O18" s="5">
        <v>1.0337185446559609</v>
      </c>
      <c r="P18" s="71">
        <v>0.73465043409191666</v>
      </c>
    </row>
    <row r="19" spans="1:16" x14ac:dyDescent="0.25">
      <c r="A19" s="17"/>
      <c r="B19" s="55">
        <v>17</v>
      </c>
      <c r="C19" s="19" t="s">
        <v>266</v>
      </c>
      <c r="D19" s="20">
        <v>1.391262</v>
      </c>
      <c r="E19" s="21">
        <v>1.9242330000000001</v>
      </c>
      <c r="F19" s="21">
        <f t="shared" si="0"/>
        <v>1.4646673568100899</v>
      </c>
      <c r="G19" s="21">
        <v>1.2116897768100898</v>
      </c>
      <c r="H19" s="21">
        <v>0.13745331999999999</v>
      </c>
      <c r="I19" s="21">
        <v>0.11552425999999999</v>
      </c>
      <c r="J19" s="22">
        <f t="shared" si="1"/>
        <v>0.62970013340904651</v>
      </c>
      <c r="K19" s="22">
        <f t="shared" si="2"/>
        <v>0.70113291727669669</v>
      </c>
      <c r="L19" s="23">
        <f t="shared" si="3"/>
        <v>0.76116944092014316</v>
      </c>
      <c r="M19" s="4"/>
      <c r="N19" t="s">
        <v>258</v>
      </c>
      <c r="O19" s="5">
        <v>0.49307080550645477</v>
      </c>
      <c r="P19" s="71">
        <v>0.68155383779475698</v>
      </c>
    </row>
    <row r="20" spans="1:16" x14ac:dyDescent="0.25">
      <c r="A20" s="17"/>
      <c r="B20" s="55">
        <v>18</v>
      </c>
      <c r="C20" s="19" t="s">
        <v>267</v>
      </c>
      <c r="D20" s="20">
        <v>2.0225E-2</v>
      </c>
      <c r="E20" s="21">
        <v>0.11303500000000001</v>
      </c>
      <c r="F20" s="21">
        <f t="shared" si="0"/>
        <v>5.761407997906888E-2</v>
      </c>
      <c r="G20" s="21">
        <v>2.3153009979068884E-2</v>
      </c>
      <c r="H20" s="21">
        <v>2.4132649999999999E-2</v>
      </c>
      <c r="I20" s="21">
        <v>1.0328420000000001E-2</v>
      </c>
      <c r="J20" s="22">
        <f t="shared" si="1"/>
        <v>0.20483045056017057</v>
      </c>
      <c r="K20" s="22">
        <f t="shared" si="2"/>
        <v>0.41832759746157278</v>
      </c>
      <c r="L20" s="23">
        <f t="shared" si="3"/>
        <v>0.50970124279266493</v>
      </c>
      <c r="M20" s="4"/>
      <c r="N20" t="s">
        <v>259</v>
      </c>
      <c r="O20" s="5">
        <v>1.0919724563599589</v>
      </c>
      <c r="P20" s="71">
        <v>0.68138532897948678</v>
      </c>
    </row>
    <row r="21" spans="1:16" x14ac:dyDescent="0.25">
      <c r="A21" s="17"/>
      <c r="B21" s="55">
        <v>19</v>
      </c>
      <c r="C21" s="19" t="s">
        <v>268</v>
      </c>
      <c r="D21" s="20">
        <v>0.38876499999999997</v>
      </c>
      <c r="E21" s="21">
        <v>0.31737799999999994</v>
      </c>
      <c r="F21" s="21">
        <f t="shared" si="0"/>
        <v>0.27571365919373675</v>
      </c>
      <c r="G21" s="21">
        <v>0.20679693919373676</v>
      </c>
      <c r="H21" s="21">
        <v>2.5712640000000002E-2</v>
      </c>
      <c r="I21" s="21">
        <v>4.3204079999999999E-2</v>
      </c>
      <c r="J21" s="22">
        <f t="shared" si="1"/>
        <v>0.65157931297612559</v>
      </c>
      <c r="K21" s="22">
        <f t="shared" si="2"/>
        <v>0.73259513637913409</v>
      </c>
      <c r="L21" s="23">
        <f t="shared" si="3"/>
        <v>0.86872328640843666</v>
      </c>
      <c r="M21" s="4"/>
      <c r="N21" t="s">
        <v>255</v>
      </c>
      <c r="O21" s="5">
        <v>0.36146868163711265</v>
      </c>
      <c r="P21" s="71">
        <v>0.63399652655055416</v>
      </c>
    </row>
    <row r="22" spans="1:16" x14ac:dyDescent="0.25">
      <c r="A22" s="17"/>
      <c r="B22" s="55">
        <v>20</v>
      </c>
      <c r="C22" s="19" t="s">
        <v>269</v>
      </c>
      <c r="D22" s="20">
        <v>0.13639699999999996</v>
      </c>
      <c r="E22" s="21">
        <v>0.20241300000000001</v>
      </c>
      <c r="F22" s="21">
        <f t="shared" si="0"/>
        <v>0.16208810066363216</v>
      </c>
      <c r="G22" s="21">
        <v>0.12852710066363215</v>
      </c>
      <c r="H22" s="21">
        <v>1.5990000000000001E-2</v>
      </c>
      <c r="I22" s="21">
        <v>1.7571E-2</v>
      </c>
      <c r="J22" s="22">
        <f t="shared" si="1"/>
        <v>0.63497453554678873</v>
      </c>
      <c r="K22" s="22">
        <f t="shared" si="2"/>
        <v>0.71397143791966011</v>
      </c>
      <c r="L22" s="23">
        <f t="shared" si="3"/>
        <v>0.80077910343521486</v>
      </c>
      <c r="M22" s="4"/>
      <c r="N22" t="s">
        <v>264</v>
      </c>
      <c r="O22" s="5">
        <v>1.8572529062583811</v>
      </c>
      <c r="P22" s="71">
        <v>0.5543825047508264</v>
      </c>
    </row>
    <row r="23" spans="1:16" x14ac:dyDescent="0.25">
      <c r="A23" s="17"/>
      <c r="B23" s="55">
        <v>21</v>
      </c>
      <c r="C23" s="19" t="s">
        <v>270</v>
      </c>
      <c r="D23" s="20">
        <v>0.91679200000000005</v>
      </c>
      <c r="E23" s="21">
        <v>0.44684399999999996</v>
      </c>
      <c r="F23" s="21">
        <f t="shared" si="0"/>
        <v>0.44458686157659333</v>
      </c>
      <c r="G23" s="21">
        <v>0.43958746157659334</v>
      </c>
      <c r="H23" s="21">
        <v>-1.1310000000000001E-2</v>
      </c>
      <c r="I23" s="21">
        <v>1.6309400000000002E-2</v>
      </c>
      <c r="J23" s="22">
        <f t="shared" si="1"/>
        <v>0.9837604657925213</v>
      </c>
      <c r="K23" s="22">
        <f t="shared" si="2"/>
        <v>0.95844961905406223</v>
      </c>
      <c r="L23" s="23">
        <f t="shared" si="3"/>
        <v>0.9949487104595639</v>
      </c>
      <c r="M23" s="4"/>
      <c r="N23" t="s">
        <v>267</v>
      </c>
      <c r="O23" s="5">
        <v>5.761407997906888E-2</v>
      </c>
      <c r="P23" s="71">
        <v>0.50970124279266493</v>
      </c>
    </row>
    <row r="24" spans="1:16" x14ac:dyDescent="0.25">
      <c r="A24" s="17"/>
      <c r="B24" s="55">
        <v>22</v>
      </c>
      <c r="C24" s="19" t="s">
        <v>271</v>
      </c>
      <c r="D24" s="20">
        <v>0.168711</v>
      </c>
      <c r="E24" s="21">
        <v>0.44356100000000004</v>
      </c>
      <c r="F24" s="21">
        <f t="shared" si="0"/>
        <v>0.40895023543831521</v>
      </c>
      <c r="G24" s="21">
        <v>0.3601037354383152</v>
      </c>
      <c r="H24" s="21">
        <v>2.0369749999999999E-2</v>
      </c>
      <c r="I24" s="21">
        <v>2.8476750000000002E-2</v>
      </c>
      <c r="J24" s="22">
        <f t="shared" si="1"/>
        <v>0.81184715391640649</v>
      </c>
      <c r="K24" s="22">
        <f t="shared" si="2"/>
        <v>0.85777037529971112</v>
      </c>
      <c r="L24" s="23">
        <f t="shared" si="3"/>
        <v>0.92197067694931512</v>
      </c>
      <c r="M24" s="4"/>
      <c r="N24" t="s">
        <v>261</v>
      </c>
      <c r="O24" s="5">
        <v>0.52144097615582152</v>
      </c>
      <c r="P24" s="71">
        <v>0.40764869616283828</v>
      </c>
    </row>
    <row r="25" spans="1:16" ht="15.75" thickBot="1" x14ac:dyDescent="0.3">
      <c r="A25" s="24"/>
      <c r="B25" s="56">
        <v>25</v>
      </c>
      <c r="C25" s="26" t="s">
        <v>274</v>
      </c>
      <c r="D25" s="27">
        <v>0.51500000000000001</v>
      </c>
      <c r="E25" s="28">
        <v>0.13750000000000001</v>
      </c>
      <c r="F25" s="28">
        <f t="shared" si="0"/>
        <v>0.13750000111758709</v>
      </c>
      <c r="G25" s="28">
        <v>0.13750000111758709</v>
      </c>
      <c r="H25" s="28">
        <v>0</v>
      </c>
      <c r="I25" s="28">
        <v>0</v>
      </c>
      <c r="J25" s="29">
        <f t="shared" si="1"/>
        <v>1.0000000081279061</v>
      </c>
      <c r="K25" s="29">
        <f t="shared" si="2"/>
        <v>1.0000000081279061</v>
      </c>
      <c r="L25" s="30">
        <f t="shared" si="3"/>
        <v>1.0000000081279061</v>
      </c>
      <c r="M25" s="4"/>
      <c r="N25" t="s">
        <v>265</v>
      </c>
      <c r="O25" s="5">
        <v>0.1985730808942765</v>
      </c>
      <c r="P25" s="71">
        <v>0.30323398894447207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49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29.666166</v>
      </c>
      <c r="E6" s="14">
        <v>39.37516500000001</v>
      </c>
      <c r="F6" s="14">
        <v>30.303748195499423</v>
      </c>
      <c r="G6" s="14">
        <v>23.063158585499423</v>
      </c>
      <c r="H6" s="14">
        <v>4.5225069800000002</v>
      </c>
      <c r="I6" s="14">
        <v>2.7180826300000001</v>
      </c>
      <c r="J6" s="15">
        <v>0.58572855721365025</v>
      </c>
      <c r="K6" s="15">
        <v>0.70058539603578585</v>
      </c>
      <c r="L6" s="16">
        <v>0.76961577673387316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8.4895569999999978</v>
      </c>
      <c r="E7" s="38">
        <f ca="1">SUM(E8:OFFSET(E6,MATCH("PROYECTOS",$A$8:$A$50,0),0))</f>
        <v>9.3755009999999981</v>
      </c>
      <c r="F7" s="38">
        <f ca="1">SUM(F8:OFFSET(F6,MATCH("PROYECTOS",$A$8:$A$50,0),0))</f>
        <v>6.8350996507431052</v>
      </c>
      <c r="G7" s="38">
        <f ca="1">SUM(G8:OFFSET(G6,MATCH("PROYECTOS",$A$8:$A$50,0),0))</f>
        <v>6.1437762007431047</v>
      </c>
      <c r="H7" s="38">
        <f ca="1">SUM(H8:OFFSET(H6,MATCH("PROYECTOS",$A$8:$A$50,0),0))</f>
        <v>0.81847146000000004</v>
      </c>
      <c r="I7" s="38">
        <f ca="1">SUM(I8:OFFSET(I6,MATCH("PROYECTOS",$A$8:$A$50,0),0))</f>
        <v>-0.12714801000000012</v>
      </c>
      <c r="J7" s="39">
        <f ca="1">IFERROR(G7/E7,0)</f>
        <v>0.65530110878801096</v>
      </c>
      <c r="K7" s="39">
        <f ca="1">IFERROR(SUM(G7,H7)/E7,0)</f>
        <v>0.74260006593174122</v>
      </c>
      <c r="L7" s="40">
        <f ca="1">IFERROR(SUM(G7,H7,I7)/E7,0)</f>
        <v>0.72903833627057435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1.872058</v>
      </c>
      <c r="E8" s="21">
        <v>2.1401699999999999</v>
      </c>
      <c r="F8" s="21">
        <f t="shared" ref="F8:F10" si="0">SUM(G8,H8,I8)</f>
        <v>1.9097073713530408</v>
      </c>
      <c r="G8" s="21">
        <v>1.6801165013530408</v>
      </c>
      <c r="H8" s="21">
        <v>0.12244269000000001</v>
      </c>
      <c r="I8" s="21">
        <v>0.10714818000000001</v>
      </c>
      <c r="J8" s="22">
        <f t="shared" ref="J8:J11" si="1">IFERROR(G8/E8,0)</f>
        <v>0.78503880596076059</v>
      </c>
      <c r="K8" s="22">
        <f t="shared" ref="K8:K11" si="2">IFERROR(SUM(G8,H8)/E8,0)</f>
        <v>0.84225047138920783</v>
      </c>
      <c r="L8" s="23">
        <f t="shared" ref="L8:L11" si="3">IFERROR(SUM(G8,H8,I8)/E8,0)</f>
        <v>0.8923157372325754</v>
      </c>
      <c r="M8" s="4"/>
    </row>
    <row r="9" spans="1:13" ht="25.5" x14ac:dyDescent="0.25">
      <c r="A9" s="17"/>
      <c r="B9" s="19">
        <v>3000339</v>
      </c>
      <c r="C9" s="19" t="s">
        <v>1361</v>
      </c>
      <c r="D9" s="20">
        <v>5.2745239999999987</v>
      </c>
      <c r="E9" s="21">
        <v>6.3232229999999987</v>
      </c>
      <c r="F9" s="21">
        <f t="shared" si="0"/>
        <v>4.1072255787982943</v>
      </c>
      <c r="G9" s="21">
        <v>3.693988538798294</v>
      </c>
      <c r="H9" s="21">
        <v>0.67553684000000003</v>
      </c>
      <c r="I9" s="21">
        <v>-0.26229980000000014</v>
      </c>
      <c r="J9" s="22">
        <f t="shared" si="1"/>
        <v>0.58419393698408151</v>
      </c>
      <c r="K9" s="22">
        <f t="shared" si="2"/>
        <v>0.69102819539944982</v>
      </c>
      <c r="L9" s="23">
        <f t="shared" si="3"/>
        <v>0.64954621698432824</v>
      </c>
      <c r="M9" s="4"/>
    </row>
    <row r="10" spans="1:13" ht="51" x14ac:dyDescent="0.25">
      <c r="A10" s="17"/>
      <c r="B10" s="19">
        <v>3000566</v>
      </c>
      <c r="C10" s="19" t="s">
        <v>1362</v>
      </c>
      <c r="D10" s="20">
        <v>1.3429749999999996</v>
      </c>
      <c r="E10" s="21">
        <v>0.91210800000000003</v>
      </c>
      <c r="F10" s="21">
        <f t="shared" si="0"/>
        <v>0.81816670059176988</v>
      </c>
      <c r="G10" s="21">
        <v>0.76967116059176988</v>
      </c>
      <c r="H10" s="21">
        <v>2.0491929999999998E-2</v>
      </c>
      <c r="I10" s="21">
        <v>2.8003610000000002E-2</v>
      </c>
      <c r="J10" s="22">
        <f t="shared" si="1"/>
        <v>0.8438377479331064</v>
      </c>
      <c r="K10" s="22">
        <f t="shared" si="2"/>
        <v>0.86630430891053456</v>
      </c>
      <c r="L10" s="23">
        <f t="shared" si="3"/>
        <v>0.89700638585756276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21.176609000000003</v>
      </c>
      <c r="E11" s="45">
        <f t="shared" ref="E11:I11" ca="1" si="4">OFFSET(E11,-MATCH("PROYECTOS",$A$8:$A$50,0)-1,0)-(OFFSET(E11,-MATCH("PROYECTOS",$A$8:$A$50,0),0))</f>
        <v>29.99966400000001</v>
      </c>
      <c r="F11" s="45">
        <f t="shared" ca="1" si="4"/>
        <v>23.46864854475632</v>
      </c>
      <c r="G11" s="45">
        <f t="shared" ca="1" si="4"/>
        <v>16.919382384756318</v>
      </c>
      <c r="H11" s="45">
        <f t="shared" ca="1" si="4"/>
        <v>3.7040355200000001</v>
      </c>
      <c r="I11" s="45">
        <f t="shared" ca="1" si="4"/>
        <v>2.84523064</v>
      </c>
      <c r="J11" s="46">
        <f t="shared" ca="1" si="1"/>
        <v>0.56398572946538039</v>
      </c>
      <c r="K11" s="46">
        <f t="shared" ca="1" si="2"/>
        <v>0.68745496298746256</v>
      </c>
      <c r="L11" s="47">
        <f t="shared" ca="1" si="3"/>
        <v>0.78229704655213184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1373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3000339</v>
      </c>
      <c r="C17" s="74" t="s">
        <v>1361</v>
      </c>
      <c r="D17" s="75">
        <v>0.64954621698432824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1" workbookViewId="0">
      <selection activeCell="D22" sqref="D22:G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49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402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265.01292899999993</v>
      </c>
      <c r="E6" s="14">
        <v>329.02510600000005</v>
      </c>
      <c r="F6" s="14">
        <v>255.63481031904638</v>
      </c>
      <c r="G6" s="14">
        <v>196.08990051904638</v>
      </c>
      <c r="H6" s="14">
        <v>27.340724610000002</v>
      </c>
      <c r="I6" s="14">
        <v>32.204185190000004</v>
      </c>
      <c r="J6" s="15">
        <v>0.59597245603211313</v>
      </c>
      <c r="K6" s="15">
        <v>0.6790686213745839</v>
      </c>
      <c r="L6" s="16">
        <v>0.77694621370031969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260.268012</v>
      </c>
      <c r="E7" s="38">
        <f ca="1">SUM(E8:OFFSET(E6,MATCH("PROYECTOS",$A$8:$A$50,0),0))</f>
        <v>307.84046300000011</v>
      </c>
      <c r="F7" s="38">
        <f ca="1">SUM(F8:OFFSET(F6,MATCH("PROYECTOS",$A$8:$A$50,0),0))</f>
        <v>252.61713038991701</v>
      </c>
      <c r="G7" s="38">
        <f ca="1">SUM(G8:OFFSET(G6,MATCH("PROYECTOS",$A$8:$A$50,0),0))</f>
        <v>194.81375507991703</v>
      </c>
      <c r="H7" s="38">
        <f ca="1">SUM(H8:OFFSET(H6,MATCH("PROYECTOS",$A$8:$A$50,0),0))</f>
        <v>26.999433079999996</v>
      </c>
      <c r="I7" s="38">
        <f ca="1">SUM(I8:OFFSET(I6,MATCH("PROYECTOS",$A$8:$A$50,0),0))</f>
        <v>30.803942230000001</v>
      </c>
      <c r="J7" s="39">
        <f ca="1">IFERROR(G7/E7,0)</f>
        <v>0.63283998854925372</v>
      </c>
      <c r="K7" s="39">
        <f ca="1">IFERROR(SUM(G7,H7)/E7,0)</f>
        <v>0.7205459152389494</v>
      </c>
      <c r="L7" s="40">
        <f ca="1">IFERROR(SUM(G7,H7,I7)/E7,0)</f>
        <v>0.82061054589148308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19.586804999999988</v>
      </c>
      <c r="E8" s="21">
        <v>22.997056999999984</v>
      </c>
      <c r="F8" s="21">
        <f t="shared" ref="F8:F17" si="0">SUM(G8,H8,I8)</f>
        <v>19.716374885124431</v>
      </c>
      <c r="G8" s="21">
        <v>15.14836697512443</v>
      </c>
      <c r="H8" s="21">
        <v>1.9002532799999998</v>
      </c>
      <c r="I8" s="21">
        <v>2.6677546300000001</v>
      </c>
      <c r="J8" s="22">
        <f t="shared" ref="J8:J18" si="1">IFERROR(G8/E8,0)</f>
        <v>0.65870893719680923</v>
      </c>
      <c r="K8" s="22">
        <f t="shared" ref="K8:K18" si="2">IFERROR(SUM(G8,H8)/E8,0)</f>
        <v>0.74133921810623171</v>
      </c>
      <c r="L8" s="23">
        <f t="shared" ref="L8:L18" si="3">IFERROR(SUM(G8,H8,I8)/E8,0)</f>
        <v>0.85734339333613185</v>
      </c>
      <c r="M8" s="4"/>
    </row>
    <row r="9" spans="1:13" ht="38.25" x14ac:dyDescent="0.25">
      <c r="A9" s="17"/>
      <c r="B9" s="19">
        <v>3043977</v>
      </c>
      <c r="C9" s="19" t="s">
        <v>404</v>
      </c>
      <c r="D9" s="20">
        <v>19.526168000000006</v>
      </c>
      <c r="E9" s="21">
        <v>20.956647000000007</v>
      </c>
      <c r="F9" s="21">
        <f t="shared" si="0"/>
        <v>18.065737452153449</v>
      </c>
      <c r="G9" s="21">
        <v>15.852876012153452</v>
      </c>
      <c r="H9" s="21">
        <v>0.90553406999999975</v>
      </c>
      <c r="I9" s="21">
        <v>1.3073273699999994</v>
      </c>
      <c r="J9" s="22">
        <f t="shared" si="1"/>
        <v>0.75646051642485779</v>
      </c>
      <c r="K9" s="22">
        <f t="shared" si="2"/>
        <v>0.79967039012268726</v>
      </c>
      <c r="L9" s="23">
        <f t="shared" si="3"/>
        <v>0.86205285855859681</v>
      </c>
      <c r="M9" s="4"/>
    </row>
    <row r="10" spans="1:13" ht="51" x14ac:dyDescent="0.25">
      <c r="A10" s="17"/>
      <c r="B10" s="19">
        <v>3043978</v>
      </c>
      <c r="C10" s="19" t="s">
        <v>405</v>
      </c>
      <c r="D10" s="20">
        <v>4.4870619999999981</v>
      </c>
      <c r="E10" s="21">
        <v>5.1665899999999993</v>
      </c>
      <c r="F10" s="21">
        <f t="shared" si="0"/>
        <v>4.6931740822808647</v>
      </c>
      <c r="G10" s="21">
        <v>3.8954321022808642</v>
      </c>
      <c r="H10" s="21">
        <v>0.36515677000000007</v>
      </c>
      <c r="I10" s="21">
        <v>0.43258521000000005</v>
      </c>
      <c r="J10" s="22">
        <f t="shared" si="1"/>
        <v>0.75396578832089733</v>
      </c>
      <c r="K10" s="22">
        <f t="shared" si="2"/>
        <v>0.82464234094071043</v>
      </c>
      <c r="L10" s="23">
        <f t="shared" si="3"/>
        <v>0.90836975302488976</v>
      </c>
      <c r="M10" s="4"/>
    </row>
    <row r="11" spans="1:13" ht="51" x14ac:dyDescent="0.25">
      <c r="A11" s="17"/>
      <c r="B11" s="19">
        <v>3043979</v>
      </c>
      <c r="C11" s="19" t="s">
        <v>406</v>
      </c>
      <c r="D11" s="20">
        <v>6.5264550000000012</v>
      </c>
      <c r="E11" s="21">
        <v>6.6749650000000029</v>
      </c>
      <c r="F11" s="21">
        <f t="shared" si="0"/>
        <v>5.7974576436110397</v>
      </c>
      <c r="G11" s="21">
        <v>4.6795644536110386</v>
      </c>
      <c r="H11" s="21">
        <v>0.53500184000000039</v>
      </c>
      <c r="I11" s="21">
        <v>0.58289135000000014</v>
      </c>
      <c r="J11" s="22">
        <f t="shared" si="1"/>
        <v>0.70106202109090254</v>
      </c>
      <c r="K11" s="22">
        <f t="shared" si="2"/>
        <v>0.78121252974525512</v>
      </c>
      <c r="L11" s="23">
        <f t="shared" si="3"/>
        <v>0.86853753444565429</v>
      </c>
      <c r="M11" s="4"/>
    </row>
    <row r="12" spans="1:13" ht="63.75" x14ac:dyDescent="0.25">
      <c r="A12" s="17"/>
      <c r="B12" s="19">
        <v>3043980</v>
      </c>
      <c r="C12" s="19" t="s">
        <v>407</v>
      </c>
      <c r="D12" s="20">
        <v>6.5704780000000005</v>
      </c>
      <c r="E12" s="21">
        <v>11.468745999999998</v>
      </c>
      <c r="F12" s="21">
        <f t="shared" si="0"/>
        <v>9.8271334265098567</v>
      </c>
      <c r="G12" s="21">
        <v>7.229948876509857</v>
      </c>
      <c r="H12" s="21">
        <v>0.93458320999999989</v>
      </c>
      <c r="I12" s="21">
        <v>1.6626013400000001</v>
      </c>
      <c r="J12" s="22">
        <f t="shared" si="1"/>
        <v>0.63040448158062423</v>
      </c>
      <c r="K12" s="22">
        <f t="shared" si="2"/>
        <v>0.71189405419824092</v>
      </c>
      <c r="L12" s="23">
        <f t="shared" si="3"/>
        <v>0.85686206900997364</v>
      </c>
      <c r="M12" s="4"/>
    </row>
    <row r="13" spans="1:13" ht="63.75" x14ac:dyDescent="0.25">
      <c r="A13" s="17"/>
      <c r="B13" s="19">
        <v>3043981</v>
      </c>
      <c r="C13" s="19" t="s">
        <v>408</v>
      </c>
      <c r="D13" s="20">
        <v>51.133941999999983</v>
      </c>
      <c r="E13" s="21">
        <v>64.659806000000017</v>
      </c>
      <c r="F13" s="21">
        <f t="shared" si="0"/>
        <v>49.598348785684131</v>
      </c>
      <c r="G13" s="21">
        <v>40.80671076568413</v>
      </c>
      <c r="H13" s="21">
        <v>4.9119022299999999</v>
      </c>
      <c r="I13" s="21">
        <v>3.8797357899999994</v>
      </c>
      <c r="J13" s="22">
        <f t="shared" si="1"/>
        <v>0.6310985647820242</v>
      </c>
      <c r="K13" s="22">
        <f t="shared" si="2"/>
        <v>0.70706387513263058</v>
      </c>
      <c r="L13" s="23">
        <f t="shared" si="3"/>
        <v>0.76706615521989219</v>
      </c>
      <c r="M13" s="4"/>
    </row>
    <row r="14" spans="1:13" x14ac:dyDescent="0.25">
      <c r="A14" s="17"/>
      <c r="B14" s="19">
        <v>3043982</v>
      </c>
      <c r="C14" s="19" t="s">
        <v>409</v>
      </c>
      <c r="D14" s="20">
        <v>16.60002600000001</v>
      </c>
      <c r="E14" s="21">
        <v>18.511701000000006</v>
      </c>
      <c r="F14" s="21">
        <f t="shared" si="0"/>
        <v>16.669110627340896</v>
      </c>
      <c r="G14" s="21">
        <v>13.021145127340898</v>
      </c>
      <c r="H14" s="21">
        <v>1.9472976699999993</v>
      </c>
      <c r="I14" s="21">
        <v>1.7006678300000002</v>
      </c>
      <c r="J14" s="22">
        <f t="shared" si="1"/>
        <v>0.7034007910640353</v>
      </c>
      <c r="K14" s="22">
        <f t="shared" si="2"/>
        <v>0.808593591552764</v>
      </c>
      <c r="L14" s="23">
        <f t="shared" si="3"/>
        <v>0.90046347590320797</v>
      </c>
      <c r="M14" s="4"/>
    </row>
    <row r="15" spans="1:13" ht="25.5" x14ac:dyDescent="0.25">
      <c r="A15" s="17"/>
      <c r="B15" s="19">
        <v>3043983</v>
      </c>
      <c r="C15" s="19" t="s">
        <v>410</v>
      </c>
      <c r="D15" s="20">
        <v>93.418069000000017</v>
      </c>
      <c r="E15" s="21">
        <v>93.088136000000077</v>
      </c>
      <c r="F15" s="21">
        <f t="shared" si="0"/>
        <v>73.45671314351371</v>
      </c>
      <c r="G15" s="21">
        <v>54.67182447351373</v>
      </c>
      <c r="H15" s="21">
        <v>10.086925859999994</v>
      </c>
      <c r="I15" s="21">
        <v>8.6979628099999982</v>
      </c>
      <c r="J15" s="22">
        <f t="shared" si="1"/>
        <v>0.58731248494989396</v>
      </c>
      <c r="K15" s="22">
        <f t="shared" si="2"/>
        <v>0.69567136174596578</v>
      </c>
      <c r="L15" s="23">
        <f t="shared" si="3"/>
        <v>0.78910929254737305</v>
      </c>
      <c r="M15" s="4"/>
    </row>
    <row r="16" spans="1:13" ht="25.5" x14ac:dyDescent="0.25">
      <c r="A16" s="17"/>
      <c r="B16" s="19">
        <v>3043984</v>
      </c>
      <c r="C16" s="19" t="s">
        <v>411</v>
      </c>
      <c r="D16" s="20">
        <v>35.691112000000011</v>
      </c>
      <c r="E16" s="21">
        <v>56.201860000000039</v>
      </c>
      <c r="F16" s="21">
        <f t="shared" si="0"/>
        <v>48.012351055864826</v>
      </c>
      <c r="G16" s="21">
        <v>33.887354035864817</v>
      </c>
      <c r="H16" s="21">
        <v>4.7199623200000023</v>
      </c>
      <c r="I16" s="21">
        <v>9.4050347000000052</v>
      </c>
      <c r="J16" s="22">
        <f t="shared" si="1"/>
        <v>0.6029578742743531</v>
      </c>
      <c r="K16" s="22">
        <f t="shared" si="2"/>
        <v>0.68694018945039881</v>
      </c>
      <c r="L16" s="23">
        <f t="shared" si="3"/>
        <v>0.85428402291071492</v>
      </c>
      <c r="M16" s="4"/>
    </row>
    <row r="17" spans="1:13" ht="25.5" x14ac:dyDescent="0.25">
      <c r="A17" s="17"/>
      <c r="B17" s="19">
        <v>3044119</v>
      </c>
      <c r="C17" s="19" t="s">
        <v>412</v>
      </c>
      <c r="D17" s="20">
        <v>6.7278949999999993</v>
      </c>
      <c r="E17" s="21">
        <v>8.1149550000000001</v>
      </c>
      <c r="F17" s="21">
        <f t="shared" si="0"/>
        <v>6.7807292878338234</v>
      </c>
      <c r="G17" s="21">
        <v>5.6205322578338235</v>
      </c>
      <c r="H17" s="21">
        <v>0.69281583000000002</v>
      </c>
      <c r="I17" s="21">
        <v>0.46738119999999994</v>
      </c>
      <c r="J17" s="22">
        <f t="shared" si="1"/>
        <v>0.69261410048901362</v>
      </c>
      <c r="K17" s="22">
        <f t="shared" si="2"/>
        <v>0.77798929110929427</v>
      </c>
      <c r="L17" s="23">
        <f t="shared" si="3"/>
        <v>0.8355843363067107</v>
      </c>
      <c r="M17" s="4"/>
    </row>
    <row r="18" spans="1:13" ht="15.75" thickBot="1" x14ac:dyDescent="0.3">
      <c r="A18" s="41" t="s">
        <v>294</v>
      </c>
      <c r="B18" s="43"/>
      <c r="C18" s="43"/>
      <c r="D18" s="44">
        <f ca="1">OFFSET(D18,-MATCH("PROYECTOS",$A$8:$A$50,0)-1,0)-(OFFSET(D18,-MATCH("PROYECTOS",$A$8:$A$50,0),0))</f>
        <v>4.7449169999999299</v>
      </c>
      <c r="E18" s="45">
        <f t="shared" ref="E18:I18" ca="1" si="4">OFFSET(E18,-MATCH("PROYECTOS",$A$8:$A$50,0)-1,0)-(OFFSET(E18,-MATCH("PROYECTOS",$A$8:$A$50,0),0))</f>
        <v>21.184642999999937</v>
      </c>
      <c r="F18" s="45">
        <f t="shared" ca="1" si="4"/>
        <v>3.0176799291293719</v>
      </c>
      <c r="G18" s="45">
        <f t="shared" ca="1" si="4"/>
        <v>1.2761454391293512</v>
      </c>
      <c r="H18" s="45">
        <f t="shared" ca="1" si="4"/>
        <v>0.34129153000000656</v>
      </c>
      <c r="I18" s="45">
        <f t="shared" ca="1" si="4"/>
        <v>1.4002429600000035</v>
      </c>
      <c r="J18" s="46">
        <f t="shared" ca="1" si="1"/>
        <v>6.0239176045088653E-2</v>
      </c>
      <c r="K18" s="46">
        <f t="shared" ca="1" si="2"/>
        <v>7.6349503228794677E-2</v>
      </c>
      <c r="L18" s="47">
        <f t="shared" ca="1" si="3"/>
        <v>0.14244657930413887</v>
      </c>
      <c r="M18" s="4"/>
    </row>
    <row r="19" spans="1:13" ht="15.75" thickBot="1" x14ac:dyDescent="0.3"/>
    <row r="20" spans="1:13" ht="15.75" thickBot="1" x14ac:dyDescent="0.3">
      <c r="A20" s="87" t="s">
        <v>316</v>
      </c>
      <c r="B20" s="88"/>
      <c r="C20" s="88"/>
      <c r="D20" s="89"/>
    </row>
    <row r="21" spans="1:13" ht="15.75" thickBot="1" x14ac:dyDescent="0.3">
      <c r="A21" s="1" t="s">
        <v>425</v>
      </c>
    </row>
    <row r="22" spans="1:13" ht="45" customHeight="1" x14ac:dyDescent="0.25">
      <c r="A22" s="80" t="s">
        <v>318</v>
      </c>
      <c r="B22" s="81"/>
      <c r="C22" s="81"/>
      <c r="D22" s="92" t="s">
        <v>319</v>
      </c>
      <c r="E22" s="6"/>
      <c r="F22" s="6"/>
      <c r="G22" s="6"/>
    </row>
    <row r="23" spans="1:13" ht="15.75" thickBot="1" x14ac:dyDescent="0.3">
      <c r="A23" s="90"/>
      <c r="B23" s="91"/>
      <c r="C23" s="91"/>
      <c r="D23" s="93"/>
      <c r="E23" s="7"/>
      <c r="F23" s="7"/>
      <c r="G23" s="7"/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89</v>
      </c>
      <c r="B1" s="49" t="s">
        <v>54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1360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29.666166</v>
      </c>
      <c r="I6" s="14">
        <v>39.37516500000001</v>
      </c>
      <c r="J6" s="14">
        <v>30.303748195499423</v>
      </c>
      <c r="K6" s="14">
        <v>23.063158585499423</v>
      </c>
      <c r="L6" s="14">
        <v>4.5225069800000002</v>
      </c>
      <c r="M6" s="14">
        <v>2.7180826300000001</v>
      </c>
      <c r="N6" s="15">
        <v>0.58572855721365025</v>
      </c>
      <c r="O6" s="15">
        <v>0.70058539603578585</v>
      </c>
      <c r="P6" s="16">
        <v>0.76961577673387316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SUM(H8:OFFSET(H6,MATCH("PROYECTOS",$A$8:$A$17,0),0))</f>
        <v>8.4895569999999996</v>
      </c>
      <c r="I7" s="13">
        <f ca="1">SUM(I8:OFFSET(I6,MATCH("PROYECTOS",$A$8:$A$17,0),0))</f>
        <v>9.3755009999999999</v>
      </c>
      <c r="J7" s="13">
        <f ca="1">SUM(J8:OFFSET(J6,MATCH("PROYECTOS",$A$8:$A$17,0),0))</f>
        <v>6.8350996507431052</v>
      </c>
      <c r="K7" s="13">
        <f ca="1">SUM(K8:OFFSET(K6,MATCH("PROYECTOS",$A$8:$A$17,0),0))</f>
        <v>6.1437762007431047</v>
      </c>
      <c r="L7" s="13">
        <f ca="1">SUM(L8:OFFSET(L6,MATCH("PROYECTOS",$A$8:$A$17,0),0))</f>
        <v>0.81847145999999982</v>
      </c>
      <c r="M7" s="13">
        <f ca="1">SUM(M8:OFFSET(M6,MATCH("PROYECTOS",$A$8:$A$17,0),0))</f>
        <v>-0.12714800999999998</v>
      </c>
      <c r="N7" s="39">
        <f ca="1">IFERROR(K7/I7,0)</f>
        <v>0.65530110878801084</v>
      </c>
      <c r="O7" s="39">
        <f ca="1">IFERROR(SUM(K7,L7)/I7,0)</f>
        <v>0.7426000659317411</v>
      </c>
      <c r="P7" s="40">
        <f ca="1">IFERROR(SUM(K7,L7,M7)/I7,0)</f>
        <v>0.72903833627057413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1.8720580000000002</v>
      </c>
      <c r="I8" s="21">
        <v>2.1401699999999999</v>
      </c>
      <c r="J8" s="21">
        <f t="shared" ref="J8:J16" si="0">SUM(K8,L8,M8)</f>
        <v>1.9097073713530408</v>
      </c>
      <c r="K8" s="21">
        <v>1.6801165013530408</v>
      </c>
      <c r="L8" s="21">
        <v>0.12244269000000001</v>
      </c>
      <c r="M8" s="21">
        <v>0.10714818000000001</v>
      </c>
      <c r="N8" s="22">
        <f t="shared" ref="N8:N17" si="1">IFERROR(K8/I8,0)</f>
        <v>0.78503880596076059</v>
      </c>
      <c r="O8" s="22">
        <f t="shared" ref="O8:O17" si="2">IFERROR(SUM(K8,L8)/I8,0)</f>
        <v>0.84225047138920783</v>
      </c>
      <c r="P8" s="23">
        <f t="shared" ref="P8:P17" si="3">IFERROR(SUM(K8,L8,M8)/I8,0)</f>
        <v>0.8923157372325754</v>
      </c>
      <c r="Q8" s="70">
        <v>15.5</v>
      </c>
      <c r="R8" s="21">
        <v>15.5</v>
      </c>
      <c r="S8" s="23">
        <f>IFERROR(R8/Q8,0)</f>
        <v>1</v>
      </c>
    </row>
    <row r="9" spans="1:19" ht="51" x14ac:dyDescent="0.25">
      <c r="A9" s="17"/>
      <c r="B9" s="19">
        <v>5002982</v>
      </c>
      <c r="C9" s="19" t="s">
        <v>1363</v>
      </c>
      <c r="D9" s="68">
        <v>3000566</v>
      </c>
      <c r="E9" s="19" t="s">
        <v>1362</v>
      </c>
      <c r="F9" s="69">
        <v>14</v>
      </c>
      <c r="G9" s="19" t="s">
        <v>692</v>
      </c>
      <c r="H9" s="20">
        <v>6.143E-3</v>
      </c>
      <c r="I9" s="21">
        <v>6.143E-3</v>
      </c>
      <c r="J9" s="21">
        <f t="shared" si="0"/>
        <v>2.7898699964875682E-3</v>
      </c>
      <c r="K9" s="21">
        <v>1.0539299964875681E-3</v>
      </c>
      <c r="L9" s="21">
        <v>1.5489999999999998E-3</v>
      </c>
      <c r="M9" s="21">
        <v>1.8694E-4</v>
      </c>
      <c r="N9" s="22">
        <f t="shared" si="1"/>
        <v>0.17156600952101062</v>
      </c>
      <c r="O9" s="22">
        <f t="shared" si="2"/>
        <v>0.42372293610411332</v>
      </c>
      <c r="P9" s="23">
        <f t="shared" si="3"/>
        <v>0.45415432142073386</v>
      </c>
      <c r="Q9" s="70">
        <v>4</v>
      </c>
      <c r="R9" s="21">
        <v>0</v>
      </c>
      <c r="S9" s="23">
        <f t="shared" ref="S9:S16" si="4">IFERROR(R9/Q9,0)</f>
        <v>0</v>
      </c>
    </row>
    <row r="10" spans="1:19" ht="51" x14ac:dyDescent="0.25">
      <c r="A10" s="17"/>
      <c r="B10" s="19">
        <v>5002989</v>
      </c>
      <c r="C10" s="19" t="s">
        <v>1364</v>
      </c>
      <c r="D10" s="68">
        <v>3000339</v>
      </c>
      <c r="E10" s="19" t="s">
        <v>1361</v>
      </c>
      <c r="F10" s="69">
        <v>227</v>
      </c>
      <c r="G10" s="19" t="s">
        <v>776</v>
      </c>
      <c r="H10" s="20">
        <v>0.22260599999999994</v>
      </c>
      <c r="I10" s="21">
        <v>0.20175900000000005</v>
      </c>
      <c r="J10" s="21">
        <f t="shared" si="0"/>
        <v>0.13396863288183683</v>
      </c>
      <c r="K10" s="21">
        <v>9.6655492881836835E-2</v>
      </c>
      <c r="L10" s="21">
        <v>1.5469E-2</v>
      </c>
      <c r="M10" s="21">
        <v>2.1844140000000001E-2</v>
      </c>
      <c r="N10" s="22">
        <f t="shared" si="1"/>
        <v>0.47906409568761149</v>
      </c>
      <c r="O10" s="22">
        <f t="shared" si="2"/>
        <v>0.55573477704507257</v>
      </c>
      <c r="P10" s="23">
        <f t="shared" si="3"/>
        <v>0.66400325577464603</v>
      </c>
      <c r="Q10" s="70">
        <v>5.1000000000000005</v>
      </c>
      <c r="R10" s="21">
        <v>2.8000000000000007</v>
      </c>
      <c r="S10" s="23">
        <f t="shared" si="4"/>
        <v>0.5490196078431373</v>
      </c>
    </row>
    <row r="11" spans="1:19" ht="25.5" x14ac:dyDescent="0.25">
      <c r="A11" s="17"/>
      <c r="B11" s="19">
        <v>5004175</v>
      </c>
      <c r="C11" s="19" t="s">
        <v>773</v>
      </c>
      <c r="D11" s="68">
        <v>3000339</v>
      </c>
      <c r="E11" s="19" t="s">
        <v>1361</v>
      </c>
      <c r="F11" s="69">
        <v>14</v>
      </c>
      <c r="G11" s="19" t="s">
        <v>692</v>
      </c>
      <c r="H11" s="20">
        <v>0.60000000000000009</v>
      </c>
      <c r="I11" s="21">
        <v>0.59901400000000005</v>
      </c>
      <c r="J11" s="21">
        <f t="shared" si="0"/>
        <v>8.9083260434465697E-2</v>
      </c>
      <c r="K11" s="21">
        <v>9.4290004344657063E-3</v>
      </c>
      <c r="L11" s="21">
        <v>3.3528459999999996E-2</v>
      </c>
      <c r="M11" s="21">
        <v>4.6125799999999995E-2</v>
      </c>
      <c r="N11" s="22">
        <f t="shared" si="1"/>
        <v>1.5740868217547013E-2</v>
      </c>
      <c r="O11" s="22">
        <f t="shared" si="2"/>
        <v>7.1713616767664357E-2</v>
      </c>
      <c r="P11" s="23">
        <f t="shared" si="3"/>
        <v>0.14871649149179433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5004189</v>
      </c>
      <c r="C12" s="19" t="s">
        <v>1365</v>
      </c>
      <c r="D12" s="68">
        <v>3000566</v>
      </c>
      <c r="E12" s="19" t="s">
        <v>1362</v>
      </c>
      <c r="F12" s="69">
        <v>227</v>
      </c>
      <c r="G12" s="19" t="s">
        <v>776</v>
      </c>
      <c r="H12" s="20">
        <v>6.7039000000000001E-2</v>
      </c>
      <c r="I12" s="21">
        <v>0.13901899999999998</v>
      </c>
      <c r="J12" s="21">
        <f t="shared" si="0"/>
        <v>9.5945430783094865E-2</v>
      </c>
      <c r="K12" s="21">
        <v>8.5572080783094862E-2</v>
      </c>
      <c r="L12" s="21">
        <v>1.12565E-3</v>
      </c>
      <c r="M12" s="21">
        <v>9.2477000000000011E-3</v>
      </c>
      <c r="N12" s="22">
        <f t="shared" si="1"/>
        <v>0.61554234157269783</v>
      </c>
      <c r="O12" s="22">
        <f t="shared" si="2"/>
        <v>0.62363943621443751</v>
      </c>
      <c r="P12" s="23">
        <f t="shared" si="3"/>
        <v>0.69016055922639985</v>
      </c>
      <c r="Q12" s="70">
        <v>126</v>
      </c>
      <c r="R12" s="21">
        <v>118</v>
      </c>
      <c r="S12" s="23">
        <f t="shared" si="4"/>
        <v>0.93650793650793651</v>
      </c>
    </row>
    <row r="13" spans="1:19" ht="51" x14ac:dyDescent="0.25">
      <c r="A13" s="17"/>
      <c r="B13" s="19">
        <v>5004212</v>
      </c>
      <c r="C13" s="19" t="s">
        <v>1366</v>
      </c>
      <c r="D13" s="68">
        <v>3000566</v>
      </c>
      <c r="E13" s="19" t="s">
        <v>1362</v>
      </c>
      <c r="F13" s="69">
        <v>535</v>
      </c>
      <c r="G13" s="19" t="s">
        <v>774</v>
      </c>
      <c r="H13" s="20">
        <v>0.78075300000000003</v>
      </c>
      <c r="I13" s="21">
        <v>0.76694600000000002</v>
      </c>
      <c r="J13" s="21">
        <f t="shared" si="0"/>
        <v>0.71943139981218751</v>
      </c>
      <c r="K13" s="21">
        <v>0.68304514981218745</v>
      </c>
      <c r="L13" s="21">
        <v>1.7817279999999998E-2</v>
      </c>
      <c r="M13" s="21">
        <v>1.8568970000000001E-2</v>
      </c>
      <c r="N13" s="22">
        <f t="shared" si="1"/>
        <v>0.8906039666576101</v>
      </c>
      <c r="O13" s="22">
        <f t="shared" si="2"/>
        <v>0.91383543275822221</v>
      </c>
      <c r="P13" s="23">
        <f t="shared" si="3"/>
        <v>0.93804700697596377</v>
      </c>
      <c r="Q13" s="70">
        <v>182.00400000000002</v>
      </c>
      <c r="R13" s="21">
        <v>182.00400000000002</v>
      </c>
      <c r="S13" s="23">
        <f t="shared" si="4"/>
        <v>1</v>
      </c>
    </row>
    <row r="14" spans="1:19" ht="51" x14ac:dyDescent="0.25">
      <c r="A14" s="17"/>
      <c r="B14" s="19">
        <v>5005098</v>
      </c>
      <c r="C14" s="19" t="s">
        <v>1367</v>
      </c>
      <c r="D14" s="68">
        <v>3000339</v>
      </c>
      <c r="E14" s="19" t="s">
        <v>1361</v>
      </c>
      <c r="F14" s="69">
        <v>46</v>
      </c>
      <c r="G14" s="19" t="s">
        <v>738</v>
      </c>
      <c r="H14" s="20">
        <v>4.3919180000000004</v>
      </c>
      <c r="I14" s="21">
        <v>4.1915860000000009</v>
      </c>
      <c r="J14" s="21">
        <f t="shared" si="0"/>
        <v>3.4476572120342288</v>
      </c>
      <c r="K14" s="21">
        <v>2.4592140720342286</v>
      </c>
      <c r="L14" s="21">
        <v>0.57774137999999986</v>
      </c>
      <c r="M14" s="21">
        <v>0.41070176000000003</v>
      </c>
      <c r="N14" s="22">
        <f t="shared" si="1"/>
        <v>0.586702520724668</v>
      </c>
      <c r="O14" s="22">
        <f t="shared" si="2"/>
        <v>0.72453611879470636</v>
      </c>
      <c r="P14" s="23">
        <f t="shared" si="3"/>
        <v>0.82251854358570431</v>
      </c>
      <c r="Q14" s="70">
        <v>7</v>
      </c>
      <c r="R14" s="21">
        <v>7</v>
      </c>
      <c r="S14" s="23">
        <f t="shared" si="4"/>
        <v>1</v>
      </c>
    </row>
    <row r="15" spans="1:19" ht="25.5" x14ac:dyDescent="0.25">
      <c r="A15" s="17"/>
      <c r="B15" s="19">
        <v>5005099</v>
      </c>
      <c r="C15" s="19" t="s">
        <v>1368</v>
      </c>
      <c r="D15" s="68">
        <v>3000339</v>
      </c>
      <c r="E15" s="19" t="s">
        <v>1361</v>
      </c>
      <c r="F15" s="69">
        <v>460</v>
      </c>
      <c r="G15" s="19" t="s">
        <v>1370</v>
      </c>
      <c r="H15" s="20">
        <v>6.0000000000000005E-2</v>
      </c>
      <c r="I15" s="21">
        <v>1.330864</v>
      </c>
      <c r="J15" s="21">
        <f t="shared" si="0"/>
        <v>0.43651647344776279</v>
      </c>
      <c r="K15" s="21">
        <v>1.1286899734477629</v>
      </c>
      <c r="L15" s="21">
        <v>4.8798000000000001E-2</v>
      </c>
      <c r="M15" s="21">
        <v>-0.74097150000000001</v>
      </c>
      <c r="N15" s="22">
        <f t="shared" si="1"/>
        <v>0.8480881393198425</v>
      </c>
      <c r="O15" s="22">
        <f t="shared" si="2"/>
        <v>0.8847545455040956</v>
      </c>
      <c r="P15" s="23">
        <f t="shared" si="3"/>
        <v>0.32799480145812254</v>
      </c>
      <c r="Q15" s="70">
        <v>2</v>
      </c>
      <c r="R15" s="21">
        <v>2</v>
      </c>
      <c r="S15" s="23">
        <f t="shared" si="4"/>
        <v>1</v>
      </c>
    </row>
    <row r="16" spans="1:19" ht="63.75" x14ac:dyDescent="0.25">
      <c r="A16" s="17"/>
      <c r="B16" s="19">
        <v>5005100</v>
      </c>
      <c r="C16" s="19" t="s">
        <v>1369</v>
      </c>
      <c r="D16" s="68">
        <v>3000566</v>
      </c>
      <c r="E16" s="19" t="s">
        <v>1362</v>
      </c>
      <c r="F16" s="69">
        <v>419</v>
      </c>
      <c r="G16" s="19" t="s">
        <v>1371</v>
      </c>
      <c r="H16" s="20">
        <v>0.48903999999999992</v>
      </c>
      <c r="I16" s="21">
        <v>0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21.176608999999999</v>
      </c>
      <c r="I17" s="44">
        <f t="shared" ref="I17:M17" ca="1" si="5">OFFSET(I17,-MATCH("PROYECTOS",$A$8:$A$17,0)-1,0)-(OFFSET(I17,-MATCH("PROYECTOS",$A$8:$A$17,0),0))</f>
        <v>29.99966400000001</v>
      </c>
      <c r="J17" s="44">
        <f t="shared" ca="1" si="5"/>
        <v>23.46864854475632</v>
      </c>
      <c r="K17" s="44">
        <f t="shared" ca="1" si="5"/>
        <v>16.919382384756318</v>
      </c>
      <c r="L17" s="44">
        <f t="shared" ca="1" si="5"/>
        <v>3.7040355200000006</v>
      </c>
      <c r="M17" s="44">
        <f t="shared" ca="1" si="5"/>
        <v>2.84523064</v>
      </c>
      <c r="N17" s="46">
        <f t="shared" ca="1" si="1"/>
        <v>0.56398572946538039</v>
      </c>
      <c r="O17" s="46">
        <f t="shared" ca="1" si="2"/>
        <v>0.68745496298746256</v>
      </c>
      <c r="P17" s="47">
        <f t="shared" ca="1" si="3"/>
        <v>0.78229704655213184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50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13421.251097</v>
      </c>
      <c r="E6" s="14">
        <v>14140.157377999996</v>
      </c>
      <c r="F6" s="14">
        <v>11469.431065890689</v>
      </c>
      <c r="G6" s="14">
        <v>8954.2811255106917</v>
      </c>
      <c r="H6" s="14">
        <v>1304.4141954399997</v>
      </c>
      <c r="I6" s="14">
        <v>1210.7357449400001</v>
      </c>
      <c r="J6" s="15">
        <v>0.6332518716830009</v>
      </c>
      <c r="K6" s="15">
        <v>0.72550078805429086</v>
      </c>
      <c r="L6" s="16">
        <v>0.8111247109410139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5779.9761219999964</v>
      </c>
      <c r="E7" s="38">
        <f ca="1">SUM(E8:OFFSET(E6,MATCH("GOBIERNOS REGIONALES",$A$8:$A$50,0),0))</f>
        <v>3319.3878360000012</v>
      </c>
      <c r="F7" s="38">
        <f ca="1">SUM(F8:OFFSET(F6,MATCH("GOBIERNOS REGIONALES",$A$8:$A$50,0),0))</f>
        <v>2668.6184900740418</v>
      </c>
      <c r="G7" s="38">
        <f ca="1">SUM(G8:OFFSET(G6,MATCH("GOBIERNOS REGIONALES",$A$8:$A$50,0),0))</f>
        <v>2080.8242077340419</v>
      </c>
      <c r="H7" s="38">
        <f ca="1">SUM(H8:OFFSET(H6,MATCH("GOBIERNOS REGIONALES",$A$8:$A$50,0),0))</f>
        <v>360.21350914999982</v>
      </c>
      <c r="I7" s="38">
        <f ca="1">SUM(I8:OFFSET(I6,MATCH("GOBIERNOS REGIONALES",$A$8:$A$50,0),0))</f>
        <v>227.58077318999997</v>
      </c>
      <c r="J7" s="39">
        <f ca="1">IFERROR(G7/E7,0)</f>
        <v>0.62686986593332839</v>
      </c>
      <c r="K7" s="39">
        <f ca="1">IFERROR(SUM(G7,H7)/E7,0)</f>
        <v>0.73538792014903342</v>
      </c>
      <c r="L7" s="40">
        <f ca="1">IFERROR(SUM(G7,H7,I7)/E7,0)</f>
        <v>0.80394898756086208</v>
      </c>
      <c r="M7" s="4"/>
    </row>
    <row r="8" spans="1:13" x14ac:dyDescent="0.25">
      <c r="A8" s="17"/>
      <c r="B8" s="18">
        <v>10</v>
      </c>
      <c r="C8" s="19" t="s">
        <v>110</v>
      </c>
      <c r="D8" s="20">
        <v>5773.3945819999963</v>
      </c>
      <c r="E8" s="21">
        <v>3312.8062960000011</v>
      </c>
      <c r="F8" s="21">
        <f t="shared" ref="F8:F36" si="0">SUM(G8,H8,I8)</f>
        <v>2664.4647012597679</v>
      </c>
      <c r="G8" s="21">
        <v>2077.524658549768</v>
      </c>
      <c r="H8" s="21">
        <v>359.81532311999985</v>
      </c>
      <c r="I8" s="21">
        <v>227.12471958999998</v>
      </c>
      <c r="J8" s="22">
        <f t="shared" ref="J8:J36" si="1">IFERROR(G8/E8,0)</f>
        <v>0.62711926775140592</v>
      </c>
      <c r="K8" s="22">
        <f t="shared" ref="K8:K36" si="2">IFERROR(SUM(G8,H8)/E8,0)</f>
        <v>0.73573271839428034</v>
      </c>
      <c r="L8" s="23">
        <f t="shared" ref="L8:L36" si="3">IFERROR(SUM(G8,H8,I8)/E8,0)</f>
        <v>0.80429233199566674</v>
      </c>
      <c r="M8" s="4"/>
    </row>
    <row r="9" spans="1:13" ht="38.25" x14ac:dyDescent="0.25">
      <c r="A9" s="17"/>
      <c r="B9" s="18">
        <v>117</v>
      </c>
      <c r="C9" s="19" t="s">
        <v>141</v>
      </c>
      <c r="D9" s="20">
        <v>6.5815399999999995</v>
      </c>
      <c r="E9" s="21">
        <v>6.5815399999999986</v>
      </c>
      <c r="F9" s="21">
        <f t="shared" si="0"/>
        <v>4.1537888142739279</v>
      </c>
      <c r="G9" s="21">
        <v>3.2995491842739284</v>
      </c>
      <c r="H9" s="21">
        <v>0.39818602999999997</v>
      </c>
      <c r="I9" s="21">
        <v>0.45605359999999995</v>
      </c>
      <c r="J9" s="22">
        <f t="shared" si="1"/>
        <v>0.5013339103422495</v>
      </c>
      <c r="K9" s="22">
        <f t="shared" si="2"/>
        <v>0.56183434489100259</v>
      </c>
      <c r="L9" s="23">
        <f t="shared" si="3"/>
        <v>0.63112718516850597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7201.0258269999995</v>
      </c>
      <c r="E10" s="38">
        <f ca="1">SUM(E11:OFFSET(E9,(MATCH("GOBIERNOS LOCALES",$A$8:$A$50,0)-MATCH("GOBIERNOS REGIONALES",$A$8:$A$50,0)),0))</f>
        <v>9188.1144820000009</v>
      </c>
      <c r="F10" s="38">
        <f ca="1">SUM(F11:OFFSET(F9,(MATCH("GOBIERNOS LOCALES",$A$8:$A$50,0)-MATCH("GOBIERNOS REGIONALES",$A$8:$A$50,0)),0))</f>
        <v>7878.9847891560103</v>
      </c>
      <c r="G10" s="38">
        <f ca="1">SUM(G11:OFFSET(G9,(MATCH("GOBIERNOS LOCALES",$A$8:$A$50,0)-MATCH("GOBIERNOS REGIONALES",$A$8:$A$50,0)),0))</f>
        <v>6193.544520986009</v>
      </c>
      <c r="H10" s="38">
        <f ca="1">SUM(H11:OFFSET(H9,(MATCH("GOBIERNOS LOCALES",$A$8:$A$50,0)-MATCH("GOBIERNOS REGIONALES",$A$8:$A$50,0)),0))</f>
        <v>838.86812978</v>
      </c>
      <c r="I10" s="38">
        <f ca="1">SUM(I11:OFFSET(I9,(MATCH("GOBIERNOS LOCALES",$A$8:$A$50,0)-MATCH("GOBIERNOS REGIONALES",$A$8:$A$50,0)),0))</f>
        <v>846.57213839000008</v>
      </c>
      <c r="J10" s="39">
        <f t="shared" ca="1" si="1"/>
        <v>0.67408221056882656</v>
      </c>
      <c r="K10" s="39">
        <f t="shared" ca="1" si="2"/>
        <v>0.76538147892506947</v>
      </c>
      <c r="L10" s="40">
        <f t="shared" ca="1" si="3"/>
        <v>0.85751922275145298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185.12701699999997</v>
      </c>
      <c r="E11" s="21">
        <v>266.92316199999999</v>
      </c>
      <c r="F11" s="21">
        <f t="shared" si="0"/>
        <v>228.57789958190642</v>
      </c>
      <c r="G11" s="21">
        <v>177.3903847919064</v>
      </c>
      <c r="H11" s="21">
        <v>27.446514629999992</v>
      </c>
      <c r="I11" s="21">
        <v>23.741000160000013</v>
      </c>
      <c r="J11" s="22">
        <f t="shared" si="1"/>
        <v>0.66457471679399038</v>
      </c>
      <c r="K11" s="22">
        <f t="shared" si="2"/>
        <v>0.76740024315277067</v>
      </c>
      <c r="L11" s="23">
        <f t="shared" si="3"/>
        <v>0.85634344306885746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402.34896000000009</v>
      </c>
      <c r="E12" s="21">
        <v>503.80505200000022</v>
      </c>
      <c r="F12" s="21">
        <f t="shared" si="0"/>
        <v>436.86230821024321</v>
      </c>
      <c r="G12" s="21">
        <v>344.91728080024313</v>
      </c>
      <c r="H12" s="21">
        <v>46.339851970000026</v>
      </c>
      <c r="I12" s="21">
        <v>45.605175440000011</v>
      </c>
      <c r="J12" s="22">
        <f t="shared" si="1"/>
        <v>0.68462449796998659</v>
      </c>
      <c r="K12" s="22">
        <f t="shared" si="2"/>
        <v>0.77660422660915085</v>
      </c>
      <c r="L12" s="23">
        <f t="shared" si="3"/>
        <v>0.86712569966496289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235.03285000000011</v>
      </c>
      <c r="E13" s="21">
        <v>330.07660499999992</v>
      </c>
      <c r="F13" s="21">
        <f t="shared" si="0"/>
        <v>274.87703536115885</v>
      </c>
      <c r="G13" s="21">
        <v>213.79693700115882</v>
      </c>
      <c r="H13" s="21">
        <v>28.691218079999988</v>
      </c>
      <c r="I13" s="21">
        <v>32.388880279999995</v>
      </c>
      <c r="J13" s="22">
        <f t="shared" si="1"/>
        <v>0.64771914689669952</v>
      </c>
      <c r="K13" s="22">
        <f t="shared" si="2"/>
        <v>0.73464205402003235</v>
      </c>
      <c r="L13" s="23">
        <f t="shared" si="3"/>
        <v>0.83276739762019458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303.09903999999995</v>
      </c>
      <c r="E14" s="21">
        <v>373.89599500000003</v>
      </c>
      <c r="F14" s="21">
        <f t="shared" si="0"/>
        <v>324.26282887076201</v>
      </c>
      <c r="G14" s="21">
        <v>258.68860659076199</v>
      </c>
      <c r="H14" s="21">
        <v>32.699138310000009</v>
      </c>
      <c r="I14" s="21">
        <v>32.875083969999991</v>
      </c>
      <c r="J14" s="22">
        <f t="shared" si="1"/>
        <v>0.69187316807381682</v>
      </c>
      <c r="K14" s="22">
        <f t="shared" si="2"/>
        <v>0.77932833942434176</v>
      </c>
      <c r="L14" s="23">
        <f t="shared" si="3"/>
        <v>0.86725408457708131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340.05399999999997</v>
      </c>
      <c r="E15" s="21">
        <v>451.79121099999986</v>
      </c>
      <c r="F15" s="21">
        <f t="shared" si="0"/>
        <v>379.7038415165303</v>
      </c>
      <c r="G15" s="21">
        <v>299.9452855865303</v>
      </c>
      <c r="H15" s="21">
        <v>36.16216034</v>
      </c>
      <c r="I15" s="21">
        <v>43.596395590000007</v>
      </c>
      <c r="J15" s="22">
        <f t="shared" si="1"/>
        <v>0.66390243608906863</v>
      </c>
      <c r="K15" s="22">
        <f t="shared" si="2"/>
        <v>0.74394418869412315</v>
      </c>
      <c r="L15" s="23">
        <f t="shared" si="3"/>
        <v>0.84044096536559321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549.18522400000029</v>
      </c>
      <c r="E16" s="21">
        <v>721.13152400000058</v>
      </c>
      <c r="F16" s="21">
        <f t="shared" si="0"/>
        <v>634.85371213173266</v>
      </c>
      <c r="G16" s="21">
        <v>493.0729912317326</v>
      </c>
      <c r="H16" s="21">
        <v>68.207393119999963</v>
      </c>
      <c r="I16" s="21">
        <v>73.573327780000056</v>
      </c>
      <c r="J16" s="22">
        <f t="shared" si="1"/>
        <v>0.68374904552325766</v>
      </c>
      <c r="K16" s="22">
        <f t="shared" si="2"/>
        <v>0.77833289167335318</v>
      </c>
      <c r="L16" s="23">
        <f t="shared" si="3"/>
        <v>0.8803577308759174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414.0707109999999</v>
      </c>
      <c r="E17" s="21">
        <v>565.45218100000022</v>
      </c>
      <c r="F17" s="21">
        <f t="shared" si="0"/>
        <v>475.26260333264332</v>
      </c>
      <c r="G17" s="21">
        <v>374.40229177264337</v>
      </c>
      <c r="H17" s="21">
        <v>89.836195009999983</v>
      </c>
      <c r="I17" s="21">
        <v>11.02411655</v>
      </c>
      <c r="J17" s="22">
        <f t="shared" si="1"/>
        <v>0.66212900816920395</v>
      </c>
      <c r="K17" s="22">
        <f t="shared" si="2"/>
        <v>0.82100397236356781</v>
      </c>
      <c r="L17" s="23">
        <f t="shared" si="3"/>
        <v>0.84050007993981568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251.42984699999994</v>
      </c>
      <c r="E18" s="21">
        <v>313.77958299999983</v>
      </c>
      <c r="F18" s="21">
        <f t="shared" si="0"/>
        <v>263.27643534649542</v>
      </c>
      <c r="G18" s="21">
        <v>209.14263538649539</v>
      </c>
      <c r="H18" s="21">
        <v>28.610626589999999</v>
      </c>
      <c r="I18" s="21">
        <v>25.523173370000002</v>
      </c>
      <c r="J18" s="22">
        <f t="shared" si="1"/>
        <v>0.66652722712839951</v>
      </c>
      <c r="K18" s="22">
        <f t="shared" si="2"/>
        <v>0.75770787794212702</v>
      </c>
      <c r="L18" s="23">
        <f t="shared" si="3"/>
        <v>0.83904896816213681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274.33573699999999</v>
      </c>
      <c r="E19" s="21">
        <v>347.01374000000021</v>
      </c>
      <c r="F19" s="21">
        <f t="shared" si="0"/>
        <v>296.18239741032113</v>
      </c>
      <c r="G19" s="21">
        <v>237.27974033032109</v>
      </c>
      <c r="H19" s="21">
        <v>26.647315620000011</v>
      </c>
      <c r="I19" s="21">
        <v>32.255341460000011</v>
      </c>
      <c r="J19" s="22">
        <f t="shared" si="1"/>
        <v>0.68377621108121234</v>
      </c>
      <c r="K19" s="22">
        <f t="shared" si="2"/>
        <v>0.76056658722020909</v>
      </c>
      <c r="L19" s="23">
        <f t="shared" si="3"/>
        <v>0.85351778119886823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228.5069069999999</v>
      </c>
      <c r="E20" s="21">
        <v>261.01863099999997</v>
      </c>
      <c r="F20" s="21">
        <f t="shared" si="0"/>
        <v>229.40693291070619</v>
      </c>
      <c r="G20" s="21">
        <v>183.4134688807062</v>
      </c>
      <c r="H20" s="21">
        <v>20.430351269999999</v>
      </c>
      <c r="I20" s="21">
        <v>25.563112759999999</v>
      </c>
      <c r="J20" s="22">
        <f t="shared" si="1"/>
        <v>0.7026834374926525</v>
      </c>
      <c r="K20" s="22">
        <f t="shared" si="2"/>
        <v>0.78095505814949362</v>
      </c>
      <c r="L20" s="23">
        <f t="shared" si="3"/>
        <v>0.878891027938562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384.24491799999993</v>
      </c>
      <c r="E21" s="21">
        <v>478.90279399999991</v>
      </c>
      <c r="F21" s="21">
        <f t="shared" si="0"/>
        <v>412.17591869734116</v>
      </c>
      <c r="G21" s="21">
        <v>328.23212180734117</v>
      </c>
      <c r="H21" s="21">
        <v>39.345834310000001</v>
      </c>
      <c r="I21" s="21">
        <v>44.597962579999987</v>
      </c>
      <c r="J21" s="22">
        <f t="shared" si="1"/>
        <v>0.68538360168210088</v>
      </c>
      <c r="K21" s="22">
        <f t="shared" si="2"/>
        <v>0.76754189101127113</v>
      </c>
      <c r="L21" s="23">
        <f t="shared" si="3"/>
        <v>0.86066718311386847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484.11913700000008</v>
      </c>
      <c r="E22" s="21">
        <v>611.23424299999965</v>
      </c>
      <c r="F22" s="21">
        <f t="shared" si="0"/>
        <v>504.72220833265862</v>
      </c>
      <c r="G22" s="21">
        <v>398.10563291265862</v>
      </c>
      <c r="H22" s="21">
        <v>49.111564950000023</v>
      </c>
      <c r="I22" s="21">
        <v>57.505010470000009</v>
      </c>
      <c r="J22" s="22">
        <f t="shared" si="1"/>
        <v>0.65131434874904226</v>
      </c>
      <c r="K22" s="22">
        <f t="shared" si="2"/>
        <v>0.7316625385182467</v>
      </c>
      <c r="L22" s="23">
        <f t="shared" si="3"/>
        <v>0.82574269048708859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281.42828299999991</v>
      </c>
      <c r="E23" s="21">
        <v>368.34818100000012</v>
      </c>
      <c r="F23" s="21">
        <f t="shared" si="0"/>
        <v>319.36746585437095</v>
      </c>
      <c r="G23" s="21">
        <v>247.84717956437089</v>
      </c>
      <c r="H23" s="21">
        <v>29.75392161000001</v>
      </c>
      <c r="I23" s="21">
        <v>41.766364680000031</v>
      </c>
      <c r="J23" s="22">
        <f t="shared" si="1"/>
        <v>0.6728611470036574</v>
      </c>
      <c r="K23" s="22">
        <f t="shared" si="2"/>
        <v>0.75363776853935605</v>
      </c>
      <c r="L23" s="23">
        <f t="shared" si="3"/>
        <v>0.86702604309690035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456.65190399999983</v>
      </c>
      <c r="E24" s="21">
        <v>555.61468599999989</v>
      </c>
      <c r="F24" s="21">
        <f t="shared" si="0"/>
        <v>494.93295555096984</v>
      </c>
      <c r="G24" s="21">
        <v>371.18770544096981</v>
      </c>
      <c r="H24" s="21">
        <v>51.559142770000015</v>
      </c>
      <c r="I24" s="21">
        <v>72.186107340000007</v>
      </c>
      <c r="J24" s="22">
        <f t="shared" si="1"/>
        <v>0.66806676424130707</v>
      </c>
      <c r="K24" s="22">
        <f t="shared" si="2"/>
        <v>0.76086334444185277</v>
      </c>
      <c r="L24" s="23">
        <f t="shared" si="3"/>
        <v>0.89078450952063193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74.156518000000005</v>
      </c>
      <c r="E25" s="21">
        <v>88.875937999999991</v>
      </c>
      <c r="F25" s="21">
        <f t="shared" si="0"/>
        <v>62.093807702400042</v>
      </c>
      <c r="G25" s="21">
        <v>48.034782502400049</v>
      </c>
      <c r="H25" s="21">
        <v>7.680487209999999</v>
      </c>
      <c r="I25" s="21">
        <v>6.3785379900000008</v>
      </c>
      <c r="J25" s="22">
        <f t="shared" si="1"/>
        <v>0.54047004828686085</v>
      </c>
      <c r="K25" s="22">
        <f t="shared" si="2"/>
        <v>0.62688812029640739</v>
      </c>
      <c r="L25" s="23">
        <f t="shared" si="3"/>
        <v>0.69865712924908929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91.437481000000005</v>
      </c>
      <c r="E26" s="21">
        <v>114.42801899999998</v>
      </c>
      <c r="F26" s="21">
        <f t="shared" si="0"/>
        <v>94.680563911239545</v>
      </c>
      <c r="G26" s="21">
        <v>73.892493811239547</v>
      </c>
      <c r="H26" s="21">
        <v>10.428858499999993</v>
      </c>
      <c r="I26" s="21">
        <v>10.359211600000002</v>
      </c>
      <c r="J26" s="22">
        <f t="shared" si="1"/>
        <v>0.64575524820751784</v>
      </c>
      <c r="K26" s="22">
        <f t="shared" si="2"/>
        <v>0.73689427684000675</v>
      </c>
      <c r="L26" s="23">
        <f t="shared" si="3"/>
        <v>0.82742465297104872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125.24497</v>
      </c>
      <c r="E27" s="21">
        <v>156.15954199999993</v>
      </c>
      <c r="F27" s="21">
        <f t="shared" si="0"/>
        <v>131.1445764608751</v>
      </c>
      <c r="G27" s="21">
        <v>106.01546610087512</v>
      </c>
      <c r="H27" s="21">
        <v>11.858415519999996</v>
      </c>
      <c r="I27" s="21">
        <v>13.270694839999997</v>
      </c>
      <c r="J27" s="22">
        <f t="shared" si="1"/>
        <v>0.67889201481440797</v>
      </c>
      <c r="K27" s="22">
        <f t="shared" si="2"/>
        <v>0.7548298369168831</v>
      </c>
      <c r="L27" s="23">
        <f t="shared" si="3"/>
        <v>0.83981148241889159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461.50356500000026</v>
      </c>
      <c r="E28" s="21">
        <v>630.70497999999986</v>
      </c>
      <c r="F28" s="21">
        <f t="shared" si="0"/>
        <v>533.00945255493423</v>
      </c>
      <c r="G28" s="21">
        <v>405.78719561493415</v>
      </c>
      <c r="H28" s="21">
        <v>62.803610080000041</v>
      </c>
      <c r="I28" s="21">
        <v>64.418646859999981</v>
      </c>
      <c r="J28" s="22">
        <f t="shared" si="1"/>
        <v>0.64338669977670737</v>
      </c>
      <c r="K28" s="22">
        <f t="shared" si="2"/>
        <v>0.74296354167828882</v>
      </c>
      <c r="L28" s="23">
        <f t="shared" si="3"/>
        <v>0.84510106857715683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496.22700199999986</v>
      </c>
      <c r="E29" s="21">
        <v>636.03530700000022</v>
      </c>
      <c r="F29" s="21">
        <f t="shared" si="0"/>
        <v>554.14759892594031</v>
      </c>
      <c r="G29" s="21">
        <v>434.42101895594033</v>
      </c>
      <c r="H29" s="21">
        <v>55.286391720000026</v>
      </c>
      <c r="I29" s="21">
        <v>64.440188249999991</v>
      </c>
      <c r="J29" s="22">
        <f t="shared" si="1"/>
        <v>0.68301399965511689</v>
      </c>
      <c r="K29" s="22">
        <f t="shared" si="2"/>
        <v>0.76993746304077459</v>
      </c>
      <c r="L29" s="23">
        <f t="shared" si="3"/>
        <v>0.8712528893084549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285.42157300000014</v>
      </c>
      <c r="E30" s="21">
        <v>378.97670799999992</v>
      </c>
      <c r="F30" s="21">
        <f t="shared" si="0"/>
        <v>326.19106372581905</v>
      </c>
      <c r="G30" s="21">
        <v>252.70564946581908</v>
      </c>
      <c r="H30" s="21">
        <v>32.089504669999997</v>
      </c>
      <c r="I30" s="21">
        <v>41.395909589999988</v>
      </c>
      <c r="J30" s="22">
        <f t="shared" si="1"/>
        <v>0.66681050347246973</v>
      </c>
      <c r="K30" s="22">
        <f t="shared" si="2"/>
        <v>0.75148458499940096</v>
      </c>
      <c r="L30" s="23">
        <f t="shared" si="3"/>
        <v>0.86071533379254306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98.122090999999998</v>
      </c>
      <c r="E31" s="21">
        <v>117.68162099999998</v>
      </c>
      <c r="F31" s="21">
        <f t="shared" si="0"/>
        <v>104.70505187175212</v>
      </c>
      <c r="G31" s="21">
        <v>84.524539821752114</v>
      </c>
      <c r="H31" s="21">
        <v>10.216571479999997</v>
      </c>
      <c r="I31" s="21">
        <v>9.9639405700000054</v>
      </c>
      <c r="J31" s="22">
        <f t="shared" si="1"/>
        <v>0.7182475827873932</v>
      </c>
      <c r="K31" s="22">
        <f t="shared" si="2"/>
        <v>0.80506293588318378</v>
      </c>
      <c r="L31" s="23">
        <f t="shared" si="3"/>
        <v>0.88973155690770211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102.56382100000002</v>
      </c>
      <c r="E32" s="21">
        <v>117.78801600000003</v>
      </c>
      <c r="F32" s="21">
        <f t="shared" si="0"/>
        <v>98.780830874139852</v>
      </c>
      <c r="G32" s="21">
        <v>81.753202954139851</v>
      </c>
      <c r="H32" s="21">
        <v>7.4720086400000012</v>
      </c>
      <c r="I32" s="21">
        <v>9.5556192799999966</v>
      </c>
      <c r="J32" s="22">
        <f t="shared" si="1"/>
        <v>0.69407063409693426</v>
      </c>
      <c r="K32" s="22">
        <f t="shared" si="2"/>
        <v>0.75750670249968244</v>
      </c>
      <c r="L32" s="23">
        <f t="shared" si="3"/>
        <v>0.83863226692042958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193.65775799999994</v>
      </c>
      <c r="E33" s="21">
        <v>222.062183</v>
      </c>
      <c r="F33" s="21">
        <f t="shared" si="0"/>
        <v>196.09135511646463</v>
      </c>
      <c r="G33" s="21">
        <v>160.41480160646461</v>
      </c>
      <c r="H33" s="21">
        <v>21.447455380000001</v>
      </c>
      <c r="I33" s="21">
        <v>14.229098129999997</v>
      </c>
      <c r="J33" s="22">
        <f t="shared" si="1"/>
        <v>0.72238685326472096</v>
      </c>
      <c r="K33" s="22">
        <f t="shared" si="2"/>
        <v>0.81896995935802641</v>
      </c>
      <c r="L33" s="23">
        <f t="shared" si="3"/>
        <v>0.88304704775627929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308.70943399999993</v>
      </c>
      <c r="E34" s="21">
        <v>369.071031</v>
      </c>
      <c r="F34" s="21">
        <f t="shared" si="0"/>
        <v>322.5557980676104</v>
      </c>
      <c r="G34" s="21">
        <v>260.53930238761041</v>
      </c>
      <c r="H34" s="21">
        <v>28.089269549999994</v>
      </c>
      <c r="I34" s="21">
        <v>33.927226130000001</v>
      </c>
      <c r="J34" s="22">
        <f t="shared" si="1"/>
        <v>0.7059326809846812</v>
      </c>
      <c r="K34" s="22">
        <f t="shared" si="2"/>
        <v>0.78204071220537053</v>
      </c>
      <c r="L34" s="23">
        <f t="shared" si="3"/>
        <v>0.87396671907205414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174.34707900000001</v>
      </c>
      <c r="E35" s="21">
        <v>207.343549</v>
      </c>
      <c r="F35" s="21">
        <f t="shared" si="0"/>
        <v>181.1201468369936</v>
      </c>
      <c r="G35" s="21">
        <v>148.0338056669936</v>
      </c>
      <c r="H35" s="21">
        <v>16.654328450000001</v>
      </c>
      <c r="I35" s="21">
        <v>16.432012719999999</v>
      </c>
      <c r="J35" s="22">
        <f t="shared" si="1"/>
        <v>0.71395423865824548</v>
      </c>
      <c r="K35" s="22">
        <f t="shared" si="2"/>
        <v>0.79427662404386457</v>
      </c>
      <c r="L35" s="23">
        <f t="shared" si="3"/>
        <v>0.87352679989573057</v>
      </c>
      <c r="M35" s="4"/>
    </row>
    <row r="36" spans="1:13" ht="15.75" thickBot="1" x14ac:dyDescent="0.3">
      <c r="A36" s="41" t="s">
        <v>233</v>
      </c>
      <c r="B36" s="58"/>
      <c r="C36" s="43"/>
      <c r="D36" s="44">
        <v>440.24914799999937</v>
      </c>
      <c r="E36" s="45">
        <v>1632.6550600000003</v>
      </c>
      <c r="F36" s="45">
        <f t="shared" si="0"/>
        <v>921.82778666064155</v>
      </c>
      <c r="G36" s="45">
        <v>679.91239679064142</v>
      </c>
      <c r="H36" s="45">
        <v>105.33255650999999</v>
      </c>
      <c r="I36" s="45">
        <v>136.58283336000008</v>
      </c>
      <c r="J36" s="46">
        <f t="shared" si="1"/>
        <v>0.41644583320045653</v>
      </c>
      <c r="K36" s="46">
        <f t="shared" si="2"/>
        <v>0.48096194507898155</v>
      </c>
      <c r="L36" s="47">
        <f t="shared" si="3"/>
        <v>0.5646188280950426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90</v>
      </c>
      <c r="B1" s="51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1375</v>
      </c>
      <c r="N2" s="72" t="s">
        <v>1432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13421.251097</v>
      </c>
      <c r="E6" s="14">
        <f ca="1">SUM(E7:OFFSET(E7,50,0))</f>
        <v>14140.157377999996</v>
      </c>
      <c r="F6" s="14">
        <f ca="1">SUM(F7:OFFSET(F7,50,0))</f>
        <v>11469.431065890689</v>
      </c>
      <c r="G6" s="14">
        <f ca="1">SUM(G7:OFFSET(G7,50,0))</f>
        <v>8954.2811255106917</v>
      </c>
      <c r="H6" s="14">
        <f ca="1">SUM(H7:OFFSET(H7,50,0))</f>
        <v>1304.4141954399997</v>
      </c>
      <c r="I6" s="14">
        <f ca="1">SUM(I7:OFFSET(I7,50,0))</f>
        <v>1210.7357449400001</v>
      </c>
      <c r="J6" s="15">
        <f ca="1">IFERROR(G6/E6,0)</f>
        <v>0.6332518716830009</v>
      </c>
      <c r="K6" s="15">
        <f ca="1">IFERROR(SUM(G6,H6)/E6,0)</f>
        <v>0.72550078805429086</v>
      </c>
      <c r="L6" s="16">
        <f ca="1">IFERROR(SUM(G6,H6,I6)/E6,0)</f>
        <v>0.8111247109410139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262.21892499999984</v>
      </c>
      <c r="E7" s="21">
        <v>395.02688599999999</v>
      </c>
      <c r="F7" s="21">
        <f t="shared" ref="F7:F31" si="0">SUM(G7,H7,I7)</f>
        <v>313.0428753128009</v>
      </c>
      <c r="G7" s="21">
        <v>248.52677153280092</v>
      </c>
      <c r="H7" s="21">
        <v>35.990563829999985</v>
      </c>
      <c r="I7" s="21">
        <v>28.525539949999985</v>
      </c>
      <c r="J7" s="22">
        <f t="shared" ref="J7:J31" si="1">IFERROR(G7/E7,0)</f>
        <v>0.62913887722771589</v>
      </c>
      <c r="K7" s="22">
        <f t="shared" ref="K7:K31" si="2">IFERROR(SUM(G7,H7)/E7,0)</f>
        <v>0.72024802727680903</v>
      </c>
      <c r="L7" s="23">
        <f t="shared" ref="L7:L31" si="3">IFERROR(SUM(G7,H7,I7)/E7,0)</f>
        <v>0.79245966896744569</v>
      </c>
      <c r="M7" s="4"/>
      <c r="N7" t="s">
        <v>272</v>
      </c>
      <c r="O7" s="5">
        <v>108.73640194232225</v>
      </c>
      <c r="P7" s="71">
        <v>0.88971033171094449</v>
      </c>
    </row>
    <row r="8" spans="1:16" x14ac:dyDescent="0.25">
      <c r="A8" s="17"/>
      <c r="B8" s="55">
        <v>2</v>
      </c>
      <c r="C8" s="19" t="s">
        <v>251</v>
      </c>
      <c r="D8" s="20">
        <v>518.4087599999998</v>
      </c>
      <c r="E8" s="21">
        <v>553.62266600000055</v>
      </c>
      <c r="F8" s="21">
        <f t="shared" si="0"/>
        <v>469.2590626587874</v>
      </c>
      <c r="G8" s="21">
        <v>375.85803532878737</v>
      </c>
      <c r="H8" s="21">
        <v>47.458283719999976</v>
      </c>
      <c r="I8" s="21">
        <v>45.942743610000058</v>
      </c>
      <c r="J8" s="22">
        <f t="shared" si="1"/>
        <v>0.67890651595682139</v>
      </c>
      <c r="K8" s="22">
        <f t="shared" si="2"/>
        <v>0.76462967476983135</v>
      </c>
      <c r="L8" s="23">
        <f t="shared" si="3"/>
        <v>0.8476153370837366</v>
      </c>
      <c r="M8" s="4"/>
      <c r="N8" t="s">
        <v>256</v>
      </c>
      <c r="O8" s="5">
        <v>201.78917887900261</v>
      </c>
      <c r="P8" s="71">
        <v>0.87940261634740335</v>
      </c>
    </row>
    <row r="9" spans="1:16" x14ac:dyDescent="0.25">
      <c r="A9" s="17"/>
      <c r="B9" s="55">
        <v>3</v>
      </c>
      <c r="C9" s="19" t="s">
        <v>252</v>
      </c>
      <c r="D9" s="20">
        <v>374.96662500000002</v>
      </c>
      <c r="E9" s="21">
        <v>485.78576199999986</v>
      </c>
      <c r="F9" s="21">
        <f t="shared" si="0"/>
        <v>340.04737708371994</v>
      </c>
      <c r="G9" s="21">
        <v>260.68521633371989</v>
      </c>
      <c r="H9" s="21">
        <v>37.453656639999991</v>
      </c>
      <c r="I9" s="21">
        <v>41.908504110000003</v>
      </c>
      <c r="J9" s="22">
        <f t="shared" si="1"/>
        <v>0.53662588887016405</v>
      </c>
      <c r="K9" s="22">
        <f t="shared" si="2"/>
        <v>0.61372501274279834</v>
      </c>
      <c r="L9" s="23">
        <f t="shared" si="3"/>
        <v>0.69999453191820804</v>
      </c>
      <c r="M9" s="4"/>
      <c r="N9" t="s">
        <v>265</v>
      </c>
      <c r="O9" s="5">
        <v>549.15976578848745</v>
      </c>
      <c r="P9" s="71">
        <v>0.87413601339717562</v>
      </c>
    </row>
    <row r="10" spans="1:16" x14ac:dyDescent="0.25">
      <c r="A10" s="17"/>
      <c r="B10" s="55">
        <v>4</v>
      </c>
      <c r="C10" s="19" t="s">
        <v>253</v>
      </c>
      <c r="D10" s="20">
        <v>401.71434599999998</v>
      </c>
      <c r="E10" s="21">
        <v>444.5736040000001</v>
      </c>
      <c r="F10" s="21">
        <f t="shared" si="0"/>
        <v>367.33559631109722</v>
      </c>
      <c r="G10" s="21">
        <v>297.71702865109728</v>
      </c>
      <c r="H10" s="21">
        <v>35.119034809999981</v>
      </c>
      <c r="I10" s="21">
        <v>34.49953284999998</v>
      </c>
      <c r="J10" s="22">
        <f t="shared" si="1"/>
        <v>0.66966870271294199</v>
      </c>
      <c r="K10" s="22">
        <f t="shared" si="2"/>
        <v>0.74866357441477149</v>
      </c>
      <c r="L10" s="23">
        <f t="shared" si="3"/>
        <v>0.82626497166281865</v>
      </c>
      <c r="M10" s="4"/>
      <c r="N10" t="s">
        <v>274</v>
      </c>
      <c r="O10" s="5">
        <v>213.65263112482992</v>
      </c>
      <c r="P10" s="71">
        <v>0.85244573174398941</v>
      </c>
    </row>
    <row r="11" spans="1:16" x14ac:dyDescent="0.25">
      <c r="A11" s="17"/>
      <c r="B11" s="55">
        <v>5</v>
      </c>
      <c r="C11" s="19" t="s">
        <v>254</v>
      </c>
      <c r="D11" s="20">
        <v>619.67478799999981</v>
      </c>
      <c r="E11" s="21">
        <v>589.25793700000008</v>
      </c>
      <c r="F11" s="21">
        <f t="shared" si="0"/>
        <v>464.77101661938786</v>
      </c>
      <c r="G11" s="21">
        <v>368.9274570593879</v>
      </c>
      <c r="H11" s="21">
        <v>43.753478739999984</v>
      </c>
      <c r="I11" s="21">
        <v>52.090080819999997</v>
      </c>
      <c r="J11" s="22">
        <f t="shared" si="1"/>
        <v>0.62608822706343603</v>
      </c>
      <c r="K11" s="22">
        <f t="shared" si="2"/>
        <v>0.70034005464637095</v>
      </c>
      <c r="L11" s="23">
        <f t="shared" si="3"/>
        <v>0.78873951021450184</v>
      </c>
      <c r="M11" s="4"/>
      <c r="N11" t="s">
        <v>251</v>
      </c>
      <c r="O11" s="5">
        <v>469.2590626587874</v>
      </c>
      <c r="P11" s="71">
        <v>0.8476153370837366</v>
      </c>
    </row>
    <row r="12" spans="1:16" x14ac:dyDescent="0.25">
      <c r="A12" s="17"/>
      <c r="B12" s="55">
        <v>6</v>
      </c>
      <c r="C12" s="19" t="s">
        <v>255</v>
      </c>
      <c r="D12" s="20">
        <v>808.92843000000073</v>
      </c>
      <c r="E12" s="21">
        <v>910.80949699999894</v>
      </c>
      <c r="F12" s="21">
        <f t="shared" si="0"/>
        <v>753.26588869766351</v>
      </c>
      <c r="G12" s="21">
        <v>590.89707867766344</v>
      </c>
      <c r="H12" s="21">
        <v>78.659381870000018</v>
      </c>
      <c r="I12" s="21">
        <v>83.709428149999979</v>
      </c>
      <c r="J12" s="22">
        <f t="shared" si="1"/>
        <v>0.64876033970214975</v>
      </c>
      <c r="K12" s="22">
        <f t="shared" si="2"/>
        <v>0.73512239689312797</v>
      </c>
      <c r="L12" s="23">
        <f t="shared" si="3"/>
        <v>0.82702902327956773</v>
      </c>
      <c r="M12" s="4"/>
      <c r="N12" t="s">
        <v>260</v>
      </c>
      <c r="O12" s="5">
        <v>246.04253764872792</v>
      </c>
      <c r="P12" s="71">
        <v>0.84481180920433219</v>
      </c>
    </row>
    <row r="13" spans="1:16" x14ac:dyDescent="0.25">
      <c r="A13" s="17"/>
      <c r="B13" s="55">
        <v>7</v>
      </c>
      <c r="C13" s="19" t="s">
        <v>256</v>
      </c>
      <c r="D13" s="20">
        <v>215.04554399999998</v>
      </c>
      <c r="E13" s="21">
        <v>229.46165399999998</v>
      </c>
      <c r="F13" s="21">
        <f t="shared" si="0"/>
        <v>201.78917887900261</v>
      </c>
      <c r="G13" s="21">
        <v>157.1842835490026</v>
      </c>
      <c r="H13" s="21">
        <v>17.319328449999997</v>
      </c>
      <c r="I13" s="21">
        <v>27.285566879999998</v>
      </c>
      <c r="J13" s="22">
        <f t="shared" si="1"/>
        <v>0.68501329441738712</v>
      </c>
      <c r="K13" s="22">
        <f t="shared" si="2"/>
        <v>0.76049138911463876</v>
      </c>
      <c r="L13" s="23">
        <f t="shared" si="3"/>
        <v>0.87940261634740335</v>
      </c>
      <c r="M13" s="4"/>
      <c r="N13" t="s">
        <v>273</v>
      </c>
      <c r="O13" s="5">
        <v>107.96071362303918</v>
      </c>
      <c r="P13" s="71">
        <v>0.84288857303014519</v>
      </c>
    </row>
    <row r="14" spans="1:16" x14ac:dyDescent="0.25">
      <c r="A14" s="17"/>
      <c r="B14" s="55">
        <v>8</v>
      </c>
      <c r="C14" s="19" t="s">
        <v>257</v>
      </c>
      <c r="D14" s="20">
        <v>761.81571199999962</v>
      </c>
      <c r="E14" s="21">
        <v>765.91592100000059</v>
      </c>
      <c r="F14" s="21">
        <f t="shared" si="0"/>
        <v>616.38447325355298</v>
      </c>
      <c r="G14" s="21">
        <v>483.45280339355304</v>
      </c>
      <c r="H14" s="21">
        <v>105.47934798999998</v>
      </c>
      <c r="I14" s="21">
        <v>27.452321869999999</v>
      </c>
      <c r="J14" s="22">
        <f t="shared" si="1"/>
        <v>0.631208713826374</v>
      </c>
      <c r="K14" s="22">
        <f t="shared" si="2"/>
        <v>0.76892532879408904</v>
      </c>
      <c r="L14" s="23">
        <f t="shared" si="3"/>
        <v>0.80476780329724007</v>
      </c>
      <c r="M14" s="4"/>
      <c r="N14" t="s">
        <v>271</v>
      </c>
      <c r="O14" s="5">
        <v>385.86314281585783</v>
      </c>
      <c r="P14" s="71">
        <v>0.83842319086482875</v>
      </c>
    </row>
    <row r="15" spans="1:16" x14ac:dyDescent="0.25">
      <c r="A15" s="17"/>
      <c r="B15" s="55">
        <v>9</v>
      </c>
      <c r="C15" s="19" t="s">
        <v>258</v>
      </c>
      <c r="D15" s="20">
        <v>374.71506199999982</v>
      </c>
      <c r="E15" s="21">
        <v>378.44884099999979</v>
      </c>
      <c r="F15" s="21">
        <f t="shared" si="0"/>
        <v>313.76574381698151</v>
      </c>
      <c r="G15" s="21">
        <v>252.31713010698149</v>
      </c>
      <c r="H15" s="21">
        <v>31.916617030000005</v>
      </c>
      <c r="I15" s="21">
        <v>29.53199668000001</v>
      </c>
      <c r="J15" s="22">
        <f t="shared" si="1"/>
        <v>0.66671397233049434</v>
      </c>
      <c r="K15" s="22">
        <f t="shared" si="2"/>
        <v>0.75104932647153133</v>
      </c>
      <c r="L15" s="23">
        <f t="shared" si="3"/>
        <v>0.82908364308342986</v>
      </c>
      <c r="M15" s="4"/>
      <c r="N15" t="s">
        <v>268</v>
      </c>
      <c r="O15" s="5">
        <v>140.64830967083827</v>
      </c>
      <c r="P15" s="71">
        <v>0.83002985352490022</v>
      </c>
    </row>
    <row r="16" spans="1:16" x14ac:dyDescent="0.25">
      <c r="A16" s="17"/>
      <c r="B16" s="55">
        <v>10</v>
      </c>
      <c r="C16" s="19" t="s">
        <v>259</v>
      </c>
      <c r="D16" s="20">
        <v>450.65688299999994</v>
      </c>
      <c r="E16" s="21">
        <v>509.18250999999998</v>
      </c>
      <c r="F16" s="21">
        <f t="shared" si="0"/>
        <v>389.86556019590637</v>
      </c>
      <c r="G16" s="21">
        <v>308.85424769590639</v>
      </c>
      <c r="H16" s="21">
        <v>34.143639659999977</v>
      </c>
      <c r="I16" s="21">
        <v>46.867672840000019</v>
      </c>
      <c r="J16" s="22">
        <f t="shared" si="1"/>
        <v>0.60656884639636666</v>
      </c>
      <c r="K16" s="22">
        <f t="shared" si="2"/>
        <v>0.67362464464049709</v>
      </c>
      <c r="L16" s="23">
        <f t="shared" si="3"/>
        <v>0.7656695831832605</v>
      </c>
      <c r="M16" s="4"/>
      <c r="N16" t="s">
        <v>258</v>
      </c>
      <c r="O16" s="5">
        <v>313.76574381698151</v>
      </c>
      <c r="P16" s="71">
        <v>0.82908364308342986</v>
      </c>
    </row>
    <row r="17" spans="1:16" x14ac:dyDescent="0.25">
      <c r="A17" s="17"/>
      <c r="B17" s="55">
        <v>11</v>
      </c>
      <c r="C17" s="19" t="s">
        <v>260</v>
      </c>
      <c r="D17" s="20">
        <v>306.76891599999993</v>
      </c>
      <c r="E17" s="21">
        <v>291.23946299999972</v>
      </c>
      <c r="F17" s="21">
        <f t="shared" si="0"/>
        <v>246.04253764872792</v>
      </c>
      <c r="G17" s="21">
        <v>197.6740810687279</v>
      </c>
      <c r="H17" s="21">
        <v>21.600158299999997</v>
      </c>
      <c r="I17" s="21">
        <v>26.768298280000003</v>
      </c>
      <c r="J17" s="22">
        <f t="shared" si="1"/>
        <v>0.67873384682325177</v>
      </c>
      <c r="K17" s="22">
        <f t="shared" si="2"/>
        <v>0.75290016370043955</v>
      </c>
      <c r="L17" s="23">
        <f t="shared" si="3"/>
        <v>0.84481180920433219</v>
      </c>
      <c r="M17" s="4"/>
      <c r="N17" t="s">
        <v>270</v>
      </c>
      <c r="O17" s="5">
        <v>616.22476077342515</v>
      </c>
      <c r="P17" s="71">
        <v>0.8279282017716747</v>
      </c>
    </row>
    <row r="18" spans="1:16" x14ac:dyDescent="0.25">
      <c r="A18" s="17"/>
      <c r="B18" s="55">
        <v>12</v>
      </c>
      <c r="C18" s="19" t="s">
        <v>261</v>
      </c>
      <c r="D18" s="20">
        <v>606.02190699999949</v>
      </c>
      <c r="E18" s="21">
        <v>610.50605899999891</v>
      </c>
      <c r="F18" s="21">
        <f t="shared" si="0"/>
        <v>478.52252967790662</v>
      </c>
      <c r="G18" s="21">
        <v>386.20893665790658</v>
      </c>
      <c r="H18" s="21">
        <v>44.050987070000005</v>
      </c>
      <c r="I18" s="21">
        <v>48.262605950000015</v>
      </c>
      <c r="J18" s="22">
        <f t="shared" si="1"/>
        <v>0.63260459247613665</v>
      </c>
      <c r="K18" s="22">
        <f t="shared" si="2"/>
        <v>0.70475946534038802</v>
      </c>
      <c r="L18" s="23">
        <f t="shared" si="3"/>
        <v>0.78381290836281037</v>
      </c>
      <c r="M18" s="4"/>
      <c r="N18" t="s">
        <v>267</v>
      </c>
      <c r="O18" s="5">
        <v>100.10412250481423</v>
      </c>
      <c r="P18" s="71">
        <v>0.82755269013787458</v>
      </c>
    </row>
    <row r="19" spans="1:16" x14ac:dyDescent="0.25">
      <c r="A19" s="17"/>
      <c r="B19" s="55">
        <v>13</v>
      </c>
      <c r="C19" s="19" t="s">
        <v>262</v>
      </c>
      <c r="D19" s="20">
        <v>740.18278199999997</v>
      </c>
      <c r="E19" s="21">
        <v>771.74495900000034</v>
      </c>
      <c r="F19" s="21">
        <f t="shared" si="0"/>
        <v>606.52664502131211</v>
      </c>
      <c r="G19" s="21">
        <v>482.74021728131197</v>
      </c>
      <c r="H19" s="21">
        <v>56.436083870000012</v>
      </c>
      <c r="I19" s="21">
        <v>67.350343870000032</v>
      </c>
      <c r="J19" s="22">
        <f t="shared" si="1"/>
        <v>0.62551781084107061</v>
      </c>
      <c r="K19" s="22">
        <f t="shared" si="2"/>
        <v>0.69864570524692182</v>
      </c>
      <c r="L19" s="23">
        <f t="shared" si="3"/>
        <v>0.78591591425129326</v>
      </c>
      <c r="M19" s="4"/>
      <c r="N19" t="s">
        <v>255</v>
      </c>
      <c r="O19" s="5">
        <v>753.26588869766351</v>
      </c>
      <c r="P19" s="71">
        <v>0.82702902327956773</v>
      </c>
    </row>
    <row r="20" spans="1:16" x14ac:dyDescent="0.25">
      <c r="A20" s="17"/>
      <c r="B20" s="55">
        <v>14</v>
      </c>
      <c r="C20" s="19" t="s">
        <v>263</v>
      </c>
      <c r="D20" s="20">
        <v>402.55985599999991</v>
      </c>
      <c r="E20" s="21">
        <v>426.33247700000015</v>
      </c>
      <c r="F20" s="21">
        <f t="shared" si="0"/>
        <v>349.94608301596395</v>
      </c>
      <c r="G20" s="21">
        <v>275.33262032596394</v>
      </c>
      <c r="H20" s="21">
        <v>31.256439979999996</v>
      </c>
      <c r="I20" s="21">
        <v>43.357022709999995</v>
      </c>
      <c r="J20" s="22">
        <f t="shared" si="1"/>
        <v>0.6458166693361338</v>
      </c>
      <c r="K20" s="22">
        <f t="shared" si="2"/>
        <v>0.71913137479780553</v>
      </c>
      <c r="L20" s="23">
        <f t="shared" si="3"/>
        <v>0.82082905219525137</v>
      </c>
      <c r="M20" s="4"/>
      <c r="N20" t="s">
        <v>253</v>
      </c>
      <c r="O20" s="5">
        <v>367.33559631109722</v>
      </c>
      <c r="P20" s="71">
        <v>0.82626497166281865</v>
      </c>
    </row>
    <row r="21" spans="1:16" x14ac:dyDescent="0.25">
      <c r="A21" s="17"/>
      <c r="B21" s="55">
        <v>15</v>
      </c>
      <c r="C21" s="19" t="s">
        <v>264</v>
      </c>
      <c r="D21" s="20">
        <v>3243.8559770000033</v>
      </c>
      <c r="E21" s="21">
        <v>3262.6586000000007</v>
      </c>
      <c r="F21" s="21">
        <f t="shared" si="0"/>
        <v>2611.0923584656007</v>
      </c>
      <c r="G21" s="21">
        <v>1972.9317791956009</v>
      </c>
      <c r="H21" s="21">
        <v>381.23436538999988</v>
      </c>
      <c r="I21" s="21">
        <v>256.92621388000009</v>
      </c>
      <c r="J21" s="22">
        <f t="shared" si="1"/>
        <v>0.60470065093405745</v>
      </c>
      <c r="K21" s="22">
        <f t="shared" si="2"/>
        <v>0.72154841594079144</v>
      </c>
      <c r="L21" s="23">
        <f t="shared" si="3"/>
        <v>0.80029591771128006</v>
      </c>
      <c r="M21" s="4"/>
      <c r="N21" t="s">
        <v>269</v>
      </c>
      <c r="O21" s="5">
        <v>635.37531903616582</v>
      </c>
      <c r="P21" s="71">
        <v>0.82255203805768828</v>
      </c>
    </row>
    <row r="22" spans="1:16" x14ac:dyDescent="0.25">
      <c r="A22" s="17"/>
      <c r="B22" s="55">
        <v>16</v>
      </c>
      <c r="C22" s="19" t="s">
        <v>265</v>
      </c>
      <c r="D22" s="20">
        <v>558.02713599999947</v>
      </c>
      <c r="E22" s="21">
        <v>628.23148499999991</v>
      </c>
      <c r="F22" s="21">
        <f t="shared" si="0"/>
        <v>549.15976578848745</v>
      </c>
      <c r="G22" s="21">
        <v>408.8458187684875</v>
      </c>
      <c r="H22" s="21">
        <v>59.600766149999991</v>
      </c>
      <c r="I22" s="21">
        <v>80.713180870000002</v>
      </c>
      <c r="J22" s="22">
        <f t="shared" si="1"/>
        <v>0.65078848884577567</v>
      </c>
      <c r="K22" s="22">
        <f t="shared" si="2"/>
        <v>0.7456591974509007</v>
      </c>
      <c r="L22" s="23">
        <f t="shared" si="3"/>
        <v>0.87413601339717562</v>
      </c>
      <c r="M22" s="4"/>
      <c r="N22" t="s">
        <v>263</v>
      </c>
      <c r="O22" s="5">
        <v>349.94608301596395</v>
      </c>
      <c r="P22" s="71">
        <v>0.82082905219525137</v>
      </c>
    </row>
    <row r="23" spans="1:16" x14ac:dyDescent="0.25">
      <c r="A23" s="17"/>
      <c r="B23" s="55">
        <v>17</v>
      </c>
      <c r="C23" s="19" t="s">
        <v>266</v>
      </c>
      <c r="D23" s="20">
        <v>131.29379000000003</v>
      </c>
      <c r="E23" s="21">
        <v>119.04465899999998</v>
      </c>
      <c r="F23" s="21">
        <f t="shared" si="0"/>
        <v>90.048971952500253</v>
      </c>
      <c r="G23" s="21">
        <v>67.547428672500246</v>
      </c>
      <c r="H23" s="21">
        <v>7.9299257399999998</v>
      </c>
      <c r="I23" s="21">
        <v>14.57161754</v>
      </c>
      <c r="J23" s="22">
        <f t="shared" si="1"/>
        <v>0.56741250922059638</v>
      </c>
      <c r="K23" s="22">
        <f t="shared" si="2"/>
        <v>0.63402554172968195</v>
      </c>
      <c r="L23" s="23">
        <f t="shared" si="3"/>
        <v>0.75643017258338541</v>
      </c>
      <c r="M23" s="4"/>
      <c r="N23" t="s">
        <v>257</v>
      </c>
      <c r="O23" s="5">
        <v>616.38447325355298</v>
      </c>
      <c r="P23" s="71">
        <v>0.80476780329724007</v>
      </c>
    </row>
    <row r="24" spans="1:16" x14ac:dyDescent="0.25">
      <c r="A24" s="17"/>
      <c r="B24" s="55">
        <v>18</v>
      </c>
      <c r="C24" s="19" t="s">
        <v>267</v>
      </c>
      <c r="D24" s="20">
        <v>142.504492</v>
      </c>
      <c r="E24" s="21">
        <v>120.96404699999992</v>
      </c>
      <c r="F24" s="21">
        <f t="shared" si="0"/>
        <v>100.10412250481423</v>
      </c>
      <c r="G24" s="21">
        <v>78.092175904814212</v>
      </c>
      <c r="H24" s="21">
        <v>10.80068921</v>
      </c>
      <c r="I24" s="21">
        <v>11.211257390000011</v>
      </c>
      <c r="J24" s="22">
        <f t="shared" si="1"/>
        <v>0.64558170664391101</v>
      </c>
      <c r="K24" s="22">
        <f t="shared" si="2"/>
        <v>0.7348701314103212</v>
      </c>
      <c r="L24" s="23">
        <f t="shared" si="3"/>
        <v>0.82755269013787458</v>
      </c>
      <c r="M24" s="4"/>
      <c r="N24" t="s">
        <v>264</v>
      </c>
      <c r="O24" s="5">
        <v>2611.0923584656007</v>
      </c>
      <c r="P24" s="71">
        <v>0.80029591771128006</v>
      </c>
    </row>
    <row r="25" spans="1:16" x14ac:dyDescent="0.25">
      <c r="A25" s="17"/>
      <c r="B25" s="55">
        <v>19</v>
      </c>
      <c r="C25" s="19" t="s">
        <v>268</v>
      </c>
      <c r="D25" s="20">
        <v>170.08870399999995</v>
      </c>
      <c r="E25" s="21">
        <v>169.44969999999998</v>
      </c>
      <c r="F25" s="21">
        <f t="shared" si="0"/>
        <v>140.64830967083827</v>
      </c>
      <c r="G25" s="21">
        <v>114.10297196083826</v>
      </c>
      <c r="H25" s="21">
        <v>12.231063510000002</v>
      </c>
      <c r="I25" s="21">
        <v>14.314274200000003</v>
      </c>
      <c r="J25" s="22">
        <f t="shared" si="1"/>
        <v>0.67337370299763455</v>
      </c>
      <c r="K25" s="22">
        <f t="shared" si="2"/>
        <v>0.74555478983343304</v>
      </c>
      <c r="L25" s="23">
        <f t="shared" si="3"/>
        <v>0.83002985352490022</v>
      </c>
      <c r="M25" s="4"/>
      <c r="N25" t="s">
        <v>250</v>
      </c>
      <c r="O25" s="5">
        <v>313.0428753128009</v>
      </c>
      <c r="P25" s="71">
        <v>0.79245966896744569</v>
      </c>
    </row>
    <row r="26" spans="1:16" x14ac:dyDescent="0.25">
      <c r="A26" s="17"/>
      <c r="B26" s="55">
        <v>20</v>
      </c>
      <c r="C26" s="19" t="s">
        <v>269</v>
      </c>
      <c r="D26" s="20">
        <v>693.03915699999948</v>
      </c>
      <c r="E26" s="21">
        <v>772.44391799999994</v>
      </c>
      <c r="F26" s="21">
        <f t="shared" si="0"/>
        <v>635.37531903616582</v>
      </c>
      <c r="G26" s="21">
        <v>488.38474185616576</v>
      </c>
      <c r="H26" s="21">
        <v>73.692703269999996</v>
      </c>
      <c r="I26" s="21">
        <v>73.297873909999964</v>
      </c>
      <c r="J26" s="22">
        <f t="shared" si="1"/>
        <v>0.63225915885347916</v>
      </c>
      <c r="K26" s="22">
        <f t="shared" si="2"/>
        <v>0.72766116999339991</v>
      </c>
      <c r="L26" s="23">
        <f t="shared" si="3"/>
        <v>0.82255203805768828</v>
      </c>
      <c r="M26" s="4"/>
      <c r="N26" t="s">
        <v>254</v>
      </c>
      <c r="O26" s="5">
        <v>464.77101661938786</v>
      </c>
      <c r="P26" s="71">
        <v>0.78873951021450184</v>
      </c>
    </row>
    <row r="27" spans="1:16" x14ac:dyDescent="0.25">
      <c r="A27" s="17"/>
      <c r="B27" s="55">
        <v>21</v>
      </c>
      <c r="C27" s="19" t="s">
        <v>270</v>
      </c>
      <c r="D27" s="20">
        <v>696.87587700000006</v>
      </c>
      <c r="E27" s="21">
        <v>744.29734299999973</v>
      </c>
      <c r="F27" s="21">
        <f t="shared" si="0"/>
        <v>616.22476077342515</v>
      </c>
      <c r="G27" s="21">
        <v>484.88187052342511</v>
      </c>
      <c r="H27" s="21">
        <v>59.575674340000013</v>
      </c>
      <c r="I27" s="21">
        <v>71.767215910000033</v>
      </c>
      <c r="J27" s="22">
        <f t="shared" si="1"/>
        <v>0.65146258425300507</v>
      </c>
      <c r="K27" s="22">
        <f t="shared" si="2"/>
        <v>0.73150542586771716</v>
      </c>
      <c r="L27" s="23">
        <f t="shared" si="3"/>
        <v>0.8279282017716747</v>
      </c>
      <c r="M27" s="4"/>
      <c r="N27" t="s">
        <v>262</v>
      </c>
      <c r="O27" s="5">
        <v>606.52664502131211</v>
      </c>
      <c r="P27" s="71">
        <v>0.78591591425129326</v>
      </c>
    </row>
    <row r="28" spans="1:16" x14ac:dyDescent="0.25">
      <c r="A28" s="17"/>
      <c r="B28" s="55">
        <v>22</v>
      </c>
      <c r="C28" s="19" t="s">
        <v>271</v>
      </c>
      <c r="D28" s="20">
        <v>426.91322000000014</v>
      </c>
      <c r="E28" s="21">
        <v>460.22479699999974</v>
      </c>
      <c r="F28" s="21">
        <f t="shared" si="0"/>
        <v>385.86314281585783</v>
      </c>
      <c r="G28" s="21">
        <v>300.52419175585783</v>
      </c>
      <c r="H28" s="21">
        <v>35.920001940000006</v>
      </c>
      <c r="I28" s="21">
        <v>49.418949120000001</v>
      </c>
      <c r="J28" s="22">
        <f t="shared" si="1"/>
        <v>0.6529943490981821</v>
      </c>
      <c r="K28" s="22">
        <f t="shared" si="2"/>
        <v>0.73104316822776072</v>
      </c>
      <c r="L28" s="23">
        <f t="shared" si="3"/>
        <v>0.83842319086482875</v>
      </c>
      <c r="M28" s="4"/>
      <c r="N28" t="s">
        <v>261</v>
      </c>
      <c r="O28" s="5">
        <v>478.52252967790662</v>
      </c>
      <c r="P28" s="71">
        <v>0.78381290836281037</v>
      </c>
    </row>
    <row r="29" spans="1:16" x14ac:dyDescent="0.25">
      <c r="A29" s="17"/>
      <c r="B29" s="55">
        <v>23</v>
      </c>
      <c r="C29" s="19" t="s">
        <v>272</v>
      </c>
      <c r="D29" s="20">
        <v>138.03742899999995</v>
      </c>
      <c r="E29" s="21">
        <v>122.21550999999999</v>
      </c>
      <c r="F29" s="21">
        <f t="shared" si="0"/>
        <v>108.73640194232225</v>
      </c>
      <c r="G29" s="21">
        <v>88.228261422322248</v>
      </c>
      <c r="H29" s="21">
        <v>10.43299976</v>
      </c>
      <c r="I29" s="21">
        <v>10.075140760000002</v>
      </c>
      <c r="J29" s="22">
        <f t="shared" si="1"/>
        <v>0.72190723928838696</v>
      </c>
      <c r="K29" s="22">
        <f t="shared" si="2"/>
        <v>0.80727283453894072</v>
      </c>
      <c r="L29" s="23">
        <f t="shared" si="3"/>
        <v>0.88971033171094449</v>
      </c>
      <c r="M29" s="4"/>
      <c r="N29" t="s">
        <v>259</v>
      </c>
      <c r="O29" s="5">
        <v>389.86556019590637</v>
      </c>
      <c r="P29" s="71">
        <v>0.7656695831832605</v>
      </c>
    </row>
    <row r="30" spans="1:16" x14ac:dyDescent="0.25">
      <c r="A30" s="17"/>
      <c r="B30" s="55">
        <v>24</v>
      </c>
      <c r="C30" s="19" t="s">
        <v>273</v>
      </c>
      <c r="D30" s="20">
        <v>140.66393500000007</v>
      </c>
      <c r="E30" s="21">
        <v>128.08420600000002</v>
      </c>
      <c r="F30" s="21">
        <f t="shared" si="0"/>
        <v>107.96071362303918</v>
      </c>
      <c r="G30" s="21">
        <v>88.596461843039179</v>
      </c>
      <c r="H30" s="21">
        <v>9.2945926200000031</v>
      </c>
      <c r="I30" s="21">
        <v>10.069659160000004</v>
      </c>
      <c r="J30" s="22">
        <f t="shared" si="1"/>
        <v>0.69170481365234959</v>
      </c>
      <c r="K30" s="22">
        <f t="shared" si="2"/>
        <v>0.76427108009741007</v>
      </c>
      <c r="L30" s="23">
        <f t="shared" si="3"/>
        <v>0.84288857303014519</v>
      </c>
      <c r="M30" s="4"/>
      <c r="N30" t="s">
        <v>266</v>
      </c>
      <c r="O30" s="5">
        <v>90.048971952500253</v>
      </c>
      <c r="P30" s="71">
        <v>0.75643017258338541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236.27284399999999</v>
      </c>
      <c r="E31" s="28">
        <v>250.63487700000016</v>
      </c>
      <c r="F31" s="28">
        <f t="shared" si="0"/>
        <v>213.65263112482992</v>
      </c>
      <c r="G31" s="28">
        <v>175.76951594482995</v>
      </c>
      <c r="H31" s="28">
        <v>23.064411550000003</v>
      </c>
      <c r="I31" s="28">
        <v>14.818703629999995</v>
      </c>
      <c r="J31" s="29">
        <f t="shared" si="1"/>
        <v>0.70129711414756468</v>
      </c>
      <c r="K31" s="29">
        <f t="shared" si="2"/>
        <v>0.79332106478871978</v>
      </c>
      <c r="L31" s="30">
        <f t="shared" si="3"/>
        <v>0.85244573174398941</v>
      </c>
      <c r="M31" s="4"/>
      <c r="N31" t="s">
        <v>252</v>
      </c>
      <c r="O31" s="5">
        <v>340.04737708371994</v>
      </c>
      <c r="P31" s="71">
        <v>0.69999453191820804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49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1376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13421.251097</v>
      </c>
      <c r="E6" s="14">
        <v>14140.157377999996</v>
      </c>
      <c r="F6" s="14">
        <v>11469.431065890689</v>
      </c>
      <c r="G6" s="14">
        <v>8954.2811255106917</v>
      </c>
      <c r="H6" s="14">
        <v>1304.4141954399997</v>
      </c>
      <c r="I6" s="14">
        <v>1210.7357449400001</v>
      </c>
      <c r="J6" s="15">
        <v>0.6332518716830009</v>
      </c>
      <c r="K6" s="15">
        <v>0.72550078805429086</v>
      </c>
      <c r="L6" s="16">
        <v>0.8111247109410139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12313.563360999975</v>
      </c>
      <c r="E7" s="38">
        <f ca="1">SUM(E8:OFFSET(E6,MATCH("PROYECTOS",$A$8:$A$50,0),0))</f>
        <v>11740.926695999986</v>
      </c>
      <c r="F7" s="38">
        <f ca="1">SUM(F8:OFFSET(F6,MATCH("PROYECTOS",$A$8:$A$50,0),0))</f>
        <v>10013.651879505165</v>
      </c>
      <c r="G7" s="38">
        <f ca="1">SUM(G8:OFFSET(G6,MATCH("PROYECTOS",$A$8:$A$50,0),0))</f>
        <v>7908.3850899151712</v>
      </c>
      <c r="H7" s="38">
        <f ca="1">SUM(H8:OFFSET(H6,MATCH("PROYECTOS",$A$8:$A$50,0),0))</f>
        <v>1095.2345610199986</v>
      </c>
      <c r="I7" s="38">
        <f ca="1">SUM(I8:OFFSET(I6,MATCH("PROYECTOS",$A$8:$A$50,0),0))</f>
        <v>1010.0322285699973</v>
      </c>
      <c r="J7" s="39">
        <f ca="1">IFERROR(G7/E7,0)</f>
        <v>0.67357418155157012</v>
      </c>
      <c r="K7" s="39">
        <f ca="1">IFERROR(SUM(G7,H7)/E7,0)</f>
        <v>0.76685766669530542</v>
      </c>
      <c r="L7" s="40">
        <f ca="1">IFERROR(SUM(G7,H7,I7)/E7,0)</f>
        <v>0.85288428577930875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1613.5185699999986</v>
      </c>
      <c r="E8" s="21">
        <v>149.71618399999983</v>
      </c>
      <c r="F8" s="21">
        <f t="shared" ref="F8:F12" si="0">SUM(G8,H8,I8)</f>
        <v>102.95296315702269</v>
      </c>
      <c r="G8" s="21">
        <v>71.988236147022704</v>
      </c>
      <c r="H8" s="21">
        <v>15.588356639999994</v>
      </c>
      <c r="I8" s="21">
        <v>15.376370370000002</v>
      </c>
      <c r="J8" s="22">
        <f t="shared" ref="J8:J13" si="1">IFERROR(G8/E8,0)</f>
        <v>0.48083135853250697</v>
      </c>
      <c r="K8" s="22">
        <f t="shared" ref="K8:K13" si="2">IFERROR(SUM(G8,H8)/E8,0)</f>
        <v>0.5849507411104119</v>
      </c>
      <c r="L8" s="23">
        <f t="shared" ref="L8:L13" si="3">IFERROR(SUM(G8,H8,I8)/E8,0)</f>
        <v>0.68765420281499301</v>
      </c>
      <c r="M8" s="4"/>
    </row>
    <row r="9" spans="1:13" ht="38.25" x14ac:dyDescent="0.25">
      <c r="A9" s="17"/>
      <c r="B9" s="19">
        <v>3000385</v>
      </c>
      <c r="C9" s="19" t="s">
        <v>1378</v>
      </c>
      <c r="D9" s="20">
        <v>9640.9719149999764</v>
      </c>
      <c r="E9" s="21">
        <v>10417.724021999989</v>
      </c>
      <c r="F9" s="21">
        <f t="shared" si="0"/>
        <v>9029.8861958884845</v>
      </c>
      <c r="G9" s="21">
        <v>7214.5153848484897</v>
      </c>
      <c r="H9" s="21">
        <v>912.82593679999843</v>
      </c>
      <c r="I9" s="21">
        <v>902.54487423999728</v>
      </c>
      <c r="J9" s="22">
        <f t="shared" si="1"/>
        <v>0.69252318160982063</v>
      </c>
      <c r="K9" s="22">
        <f t="shared" si="2"/>
        <v>0.78014557733390644</v>
      </c>
      <c r="L9" s="23">
        <f t="shared" si="3"/>
        <v>0.86678109122676983</v>
      </c>
      <c r="M9" s="4"/>
    </row>
    <row r="10" spans="1:13" ht="25.5" x14ac:dyDescent="0.25">
      <c r="A10" s="17"/>
      <c r="B10" s="19">
        <v>3000386</v>
      </c>
      <c r="C10" s="19" t="s">
        <v>1379</v>
      </c>
      <c r="D10" s="20">
        <v>410.16485700000015</v>
      </c>
      <c r="E10" s="21">
        <v>616.08364999999947</v>
      </c>
      <c r="F10" s="21">
        <f t="shared" si="0"/>
        <v>497.11167597390403</v>
      </c>
      <c r="G10" s="21">
        <v>370.43534174390396</v>
      </c>
      <c r="H10" s="21">
        <v>55.475991640000025</v>
      </c>
      <c r="I10" s="21">
        <v>71.200342590000034</v>
      </c>
      <c r="J10" s="22">
        <f t="shared" si="1"/>
        <v>0.60127442392588126</v>
      </c>
      <c r="K10" s="22">
        <f t="shared" si="2"/>
        <v>0.6913206240482187</v>
      </c>
      <c r="L10" s="23">
        <f t="shared" si="3"/>
        <v>0.80688990200260058</v>
      </c>
      <c r="M10" s="4"/>
    </row>
    <row r="11" spans="1:13" ht="51" x14ac:dyDescent="0.25">
      <c r="A11" s="17"/>
      <c r="B11" s="19">
        <v>3000387</v>
      </c>
      <c r="C11" s="19" t="s">
        <v>1380</v>
      </c>
      <c r="D11" s="20">
        <v>576.34948299999962</v>
      </c>
      <c r="E11" s="21">
        <v>424.88837799999902</v>
      </c>
      <c r="F11" s="21">
        <f t="shared" si="0"/>
        <v>276.50145591695423</v>
      </c>
      <c r="G11" s="21">
        <v>199.15084990695419</v>
      </c>
      <c r="H11" s="21">
        <v>59.307113869999995</v>
      </c>
      <c r="I11" s="21">
        <v>18.043492140000005</v>
      </c>
      <c r="J11" s="22">
        <f t="shared" si="1"/>
        <v>0.46871333794626563</v>
      </c>
      <c r="K11" s="22">
        <f t="shared" si="2"/>
        <v>0.60829614825791922</v>
      </c>
      <c r="L11" s="23">
        <f t="shared" si="3"/>
        <v>0.65076257726436293</v>
      </c>
      <c r="M11" s="4"/>
    </row>
    <row r="12" spans="1:13" ht="25.5" x14ac:dyDescent="0.25">
      <c r="A12" s="17"/>
      <c r="B12" s="19">
        <v>3000388</v>
      </c>
      <c r="C12" s="19" t="s">
        <v>1381</v>
      </c>
      <c r="D12" s="20">
        <v>72.558536000000004</v>
      </c>
      <c r="E12" s="21">
        <v>132.51446200000001</v>
      </c>
      <c r="F12" s="21">
        <f t="shared" si="0"/>
        <v>107.19958856880042</v>
      </c>
      <c r="G12" s="21">
        <v>52.295277268800419</v>
      </c>
      <c r="H12" s="21">
        <v>52.037162070000008</v>
      </c>
      <c r="I12" s="21">
        <v>2.8671492299999999</v>
      </c>
      <c r="J12" s="22">
        <f t="shared" si="1"/>
        <v>0.39463826422809922</v>
      </c>
      <c r="K12" s="22">
        <f t="shared" si="2"/>
        <v>0.78732870181973358</v>
      </c>
      <c r="L12" s="23">
        <f t="shared" si="3"/>
        <v>0.80896520237014147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1107.6877360000253</v>
      </c>
      <c r="E13" s="45">
        <f t="shared" ref="E13:I13" ca="1" si="4">OFFSET(E13,-MATCH("PROYECTOS",$A$8:$A$50,0)-1,0)-(OFFSET(E13,-MATCH("PROYECTOS",$A$8:$A$50,0),0))</f>
        <v>2399.2306820000103</v>
      </c>
      <c r="F13" s="45">
        <f t="shared" ca="1" si="4"/>
        <v>1455.7791863855236</v>
      </c>
      <c r="G13" s="45">
        <f t="shared" ca="1" si="4"/>
        <v>1045.8960355955205</v>
      </c>
      <c r="H13" s="45">
        <f t="shared" ca="1" si="4"/>
        <v>209.17963442000109</v>
      </c>
      <c r="I13" s="45">
        <f t="shared" ca="1" si="4"/>
        <v>200.70351637000283</v>
      </c>
      <c r="J13" s="46">
        <f t="shared" ca="1" si="1"/>
        <v>0.43592975175011373</v>
      </c>
      <c r="K13" s="46">
        <f t="shared" ca="1" si="2"/>
        <v>0.52311588019926636</v>
      </c>
      <c r="L13" s="47">
        <f t="shared" ca="1" si="3"/>
        <v>0.60676916034267281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1433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83"/>
      <c r="B18" s="84"/>
      <c r="C18" s="84"/>
      <c r="D18" s="103"/>
    </row>
    <row r="19" spans="1:4" ht="51.75" thickBot="1" x14ac:dyDescent="0.3">
      <c r="A19" s="73"/>
      <c r="B19" s="74">
        <v>3000387</v>
      </c>
      <c r="C19" s="74" t="s">
        <v>1380</v>
      </c>
      <c r="D19" s="75">
        <v>0.65076257726436293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8" max="8" width="13.140625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90</v>
      </c>
      <c r="B1" s="49" t="s">
        <v>55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1377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13421.251097</v>
      </c>
      <c r="I6" s="14">
        <v>14140.157377999996</v>
      </c>
      <c r="J6" s="14">
        <v>11469.431065890689</v>
      </c>
      <c r="K6" s="14">
        <v>8954.2811255106917</v>
      </c>
      <c r="L6" s="14">
        <v>1304.4141954399997</v>
      </c>
      <c r="M6" s="14">
        <v>1210.7357449400001</v>
      </c>
      <c r="N6" s="15">
        <v>0.6332518716830009</v>
      </c>
      <c r="O6" s="15">
        <v>0.72550078805429086</v>
      </c>
      <c r="P6" s="16">
        <v>0.8111247109410139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SUM(H8:OFFSET(H6,MATCH("PROYECTOS",$A$8:$A$54,0),0))</f>
        <v>12313.563361</v>
      </c>
      <c r="I7" s="13">
        <f ca="1">SUM(I8:OFFSET(I6,MATCH("PROYECTOS",$A$8:$A$54,0),0))</f>
        <v>11740.926695999991</v>
      </c>
      <c r="J7" s="13">
        <f ca="1">SUM(J8:OFFSET(J6,MATCH("PROYECTOS",$A$8:$A$54,0),0))</f>
        <v>10013.651879505167</v>
      </c>
      <c r="K7" s="13">
        <f ca="1">SUM(K8:OFFSET(K6,MATCH("PROYECTOS",$A$8:$A$54,0),0))</f>
        <v>7908.3850899151676</v>
      </c>
      <c r="L7" s="13">
        <f ca="1">SUM(L8:OFFSET(L6,MATCH("PROYECTOS",$A$8:$A$54,0),0))</f>
        <v>1095.2345610200002</v>
      </c>
      <c r="M7" s="13">
        <f ca="1">SUM(M8:OFFSET(M6,MATCH("PROYECTOS",$A$8:$A$54,0),0))</f>
        <v>1010.0322285699999</v>
      </c>
      <c r="N7" s="39">
        <f ca="1">IFERROR(K7/I7,0)</f>
        <v>0.67357418155156956</v>
      </c>
      <c r="O7" s="39">
        <f ca="1">IFERROR(SUM(K7,L7)/I7,0)</f>
        <v>0.76685766669530486</v>
      </c>
      <c r="P7" s="40">
        <f ca="1">IFERROR(SUM(K7,L7,M7)/I7,0)</f>
        <v>0.85288428577930853</v>
      </c>
      <c r="Q7" s="64"/>
      <c r="R7" s="38"/>
      <c r="S7" s="40"/>
    </row>
    <row r="8" spans="1:19" ht="25.5" x14ac:dyDescent="0.25">
      <c r="A8" s="17"/>
      <c r="B8" s="19">
        <v>5000244</v>
      </c>
      <c r="C8" s="19" t="s">
        <v>1382</v>
      </c>
      <c r="D8" s="68">
        <v>3000388</v>
      </c>
      <c r="E8" s="19" t="s">
        <v>1381</v>
      </c>
      <c r="F8" s="69">
        <v>199</v>
      </c>
      <c r="G8" s="19" t="s">
        <v>1427</v>
      </c>
      <c r="H8" s="20">
        <v>49.400841999999997</v>
      </c>
      <c r="I8" s="21">
        <v>113.21678299999999</v>
      </c>
      <c r="J8" s="21">
        <f t="shared" ref="J8:J53" si="0">SUM(K8,L8,M8)</f>
        <v>92.727377059445644</v>
      </c>
      <c r="K8" s="21">
        <v>45.159149309445638</v>
      </c>
      <c r="L8" s="21">
        <v>46.360672280000003</v>
      </c>
      <c r="M8" s="21">
        <v>1.2075554700000002</v>
      </c>
      <c r="N8" s="22">
        <f t="shared" ref="N8:N54" si="1">IFERROR(K8/I8,0)</f>
        <v>0.3988732775550215</v>
      </c>
      <c r="O8" s="22">
        <f t="shared" ref="O8:O54" si="2">IFERROR(SUM(K8,L8)/I8,0)</f>
        <v>0.80835914220814464</v>
      </c>
      <c r="P8" s="23">
        <f t="shared" ref="P8:P54" si="3">IFERROR(SUM(K8,L8,M8)/I8,0)</f>
        <v>0.81902501203770872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5000252</v>
      </c>
      <c r="C9" s="19" t="s">
        <v>1383</v>
      </c>
      <c r="D9" s="68">
        <v>3000388</v>
      </c>
      <c r="E9" s="19" t="s">
        <v>1381</v>
      </c>
      <c r="F9" s="69">
        <v>60</v>
      </c>
      <c r="G9" s="19" t="s">
        <v>310</v>
      </c>
      <c r="H9" s="20">
        <v>7.5492599999999994</v>
      </c>
      <c r="I9" s="21">
        <v>0.39380399999999999</v>
      </c>
      <c r="J9" s="21">
        <f t="shared" si="0"/>
        <v>0.32827535546542225</v>
      </c>
      <c r="K9" s="21">
        <v>0.28687848546542227</v>
      </c>
      <c r="L9" s="21">
        <v>2.718897E-2</v>
      </c>
      <c r="M9" s="21">
        <v>1.4207900000000001E-2</v>
      </c>
      <c r="N9" s="22">
        <f t="shared" si="1"/>
        <v>0.72848037466714988</v>
      </c>
      <c r="O9" s="22">
        <f t="shared" si="2"/>
        <v>0.79752225844689806</v>
      </c>
      <c r="P9" s="23">
        <f t="shared" si="3"/>
        <v>0.83360086607912121</v>
      </c>
      <c r="Q9" s="70">
        <v>0</v>
      </c>
      <c r="R9" s="21">
        <v>0</v>
      </c>
      <c r="S9" s="23">
        <f t="shared" ref="S9:S53" si="4">IFERROR(R9/Q9,0)</f>
        <v>0</v>
      </c>
    </row>
    <row r="10" spans="1:19" ht="25.5" x14ac:dyDescent="0.25">
      <c r="A10" s="17"/>
      <c r="B10" s="19">
        <v>5000253</v>
      </c>
      <c r="C10" s="19" t="s">
        <v>1384</v>
      </c>
      <c r="D10" s="68">
        <v>3000388</v>
      </c>
      <c r="E10" s="19" t="s">
        <v>1381</v>
      </c>
      <c r="F10" s="69">
        <v>60</v>
      </c>
      <c r="G10" s="19" t="s">
        <v>310</v>
      </c>
      <c r="H10" s="20">
        <v>11.459897999999999</v>
      </c>
      <c r="I10" s="21">
        <v>15.586239000000001</v>
      </c>
      <c r="J10" s="21">
        <f t="shared" si="0"/>
        <v>12.65169219195699</v>
      </c>
      <c r="K10" s="21">
        <v>5.8175637619569898</v>
      </c>
      <c r="L10" s="21">
        <v>5.5220447000000004</v>
      </c>
      <c r="M10" s="21">
        <v>1.3120837299999999</v>
      </c>
      <c r="N10" s="22">
        <f t="shared" si="1"/>
        <v>0.37325000354203408</v>
      </c>
      <c r="O10" s="22">
        <f t="shared" si="2"/>
        <v>0.72753975233903379</v>
      </c>
      <c r="P10" s="23">
        <f t="shared" si="3"/>
        <v>0.81172194215403659</v>
      </c>
      <c r="Q10" s="70">
        <v>0</v>
      </c>
      <c r="R10" s="21">
        <v>0</v>
      </c>
      <c r="S10" s="23">
        <f t="shared" si="4"/>
        <v>0</v>
      </c>
    </row>
    <row r="11" spans="1:19" x14ac:dyDescent="0.25">
      <c r="A11" s="17"/>
      <c r="B11" s="19">
        <v>5000276</v>
      </c>
      <c r="C11" s="19" t="s">
        <v>514</v>
      </c>
      <c r="D11" s="68">
        <v>3000001</v>
      </c>
      <c r="E11" s="19" t="s">
        <v>276</v>
      </c>
      <c r="F11" s="69">
        <v>1</v>
      </c>
      <c r="G11" s="19" t="s">
        <v>533</v>
      </c>
      <c r="H11" s="20">
        <v>1508.1456790000007</v>
      </c>
      <c r="I11" s="21">
        <v>137.73506199999994</v>
      </c>
      <c r="J11" s="21">
        <f t="shared" si="0"/>
        <v>93.348948058888311</v>
      </c>
      <c r="K11" s="21">
        <v>64.991187248888323</v>
      </c>
      <c r="L11" s="21">
        <v>14.286373840000001</v>
      </c>
      <c r="M11" s="21">
        <v>14.071386969999995</v>
      </c>
      <c r="N11" s="22">
        <f t="shared" si="1"/>
        <v>0.47185652153616736</v>
      </c>
      <c r="O11" s="22">
        <f t="shared" si="2"/>
        <v>0.57558010239170876</v>
      </c>
      <c r="P11" s="23">
        <f t="shared" si="3"/>
        <v>0.67774281075132747</v>
      </c>
      <c r="Q11" s="70">
        <v>14807.334999999999</v>
      </c>
      <c r="R11" s="21">
        <v>6899.8069999999998</v>
      </c>
      <c r="S11" s="23">
        <f t="shared" si="4"/>
        <v>0.4659722360573324</v>
      </c>
    </row>
    <row r="12" spans="1:19" ht="38.25" x14ac:dyDescent="0.25">
      <c r="A12" s="17"/>
      <c r="B12" s="19">
        <v>5003106</v>
      </c>
      <c r="C12" s="19" t="s">
        <v>1385</v>
      </c>
      <c r="D12" s="68">
        <v>3000001</v>
      </c>
      <c r="E12" s="19" t="s">
        <v>276</v>
      </c>
      <c r="F12" s="69">
        <v>236</v>
      </c>
      <c r="G12" s="19" t="s">
        <v>1428</v>
      </c>
      <c r="H12" s="20">
        <v>11.999999999999996</v>
      </c>
      <c r="I12" s="21">
        <v>11.411947999999999</v>
      </c>
      <c r="J12" s="21">
        <f t="shared" si="0"/>
        <v>9.0348415572143619</v>
      </c>
      <c r="K12" s="21">
        <v>6.4278753572143614</v>
      </c>
      <c r="L12" s="21">
        <v>1.3019828</v>
      </c>
      <c r="M12" s="21">
        <v>1.3049834</v>
      </c>
      <c r="N12" s="22">
        <f t="shared" si="1"/>
        <v>0.56325838123468164</v>
      </c>
      <c r="O12" s="22">
        <f t="shared" si="2"/>
        <v>0.67734782503516155</v>
      </c>
      <c r="P12" s="23">
        <f t="shared" si="3"/>
        <v>0.79170020378767614</v>
      </c>
      <c r="Q12" s="70">
        <v>214</v>
      </c>
      <c r="R12" s="21">
        <v>214</v>
      </c>
      <c r="S12" s="23">
        <f t="shared" si="4"/>
        <v>1</v>
      </c>
    </row>
    <row r="13" spans="1:19" ht="51" x14ac:dyDescent="0.25">
      <c r="A13" s="17"/>
      <c r="B13" s="19">
        <v>5003107</v>
      </c>
      <c r="C13" s="19" t="s">
        <v>1386</v>
      </c>
      <c r="D13" s="68">
        <v>3000385</v>
      </c>
      <c r="E13" s="19" t="s">
        <v>1378</v>
      </c>
      <c r="F13" s="69">
        <v>236</v>
      </c>
      <c r="G13" s="19" t="s">
        <v>1428</v>
      </c>
      <c r="H13" s="20">
        <v>1315.1668350000011</v>
      </c>
      <c r="I13" s="21">
        <v>1619.5599919999986</v>
      </c>
      <c r="J13" s="21">
        <f t="shared" si="0"/>
        <v>1418.268469756548</v>
      </c>
      <c r="K13" s="21">
        <v>1145.2258947765481</v>
      </c>
      <c r="L13" s="21">
        <v>138.14016209999997</v>
      </c>
      <c r="M13" s="21">
        <v>134.90241287999999</v>
      </c>
      <c r="N13" s="22">
        <f t="shared" si="1"/>
        <v>0.70712162589439231</v>
      </c>
      <c r="O13" s="22">
        <f t="shared" si="2"/>
        <v>0.79241649782402701</v>
      </c>
      <c r="P13" s="23">
        <f t="shared" si="3"/>
        <v>0.87571221613416417</v>
      </c>
      <c r="Q13" s="70">
        <v>27589.426999999996</v>
      </c>
      <c r="R13" s="21">
        <v>25348.181999999997</v>
      </c>
      <c r="S13" s="23">
        <f t="shared" si="4"/>
        <v>0.91876435128572986</v>
      </c>
    </row>
    <row r="14" spans="1:19" ht="38.25" x14ac:dyDescent="0.25">
      <c r="A14" s="17"/>
      <c r="B14" s="19">
        <v>5003108</v>
      </c>
      <c r="C14" s="19" t="s">
        <v>1387</v>
      </c>
      <c r="D14" s="68">
        <v>3000385</v>
      </c>
      <c r="E14" s="19" t="s">
        <v>1378</v>
      </c>
      <c r="F14" s="69">
        <v>236</v>
      </c>
      <c r="G14" s="19" t="s">
        <v>1428</v>
      </c>
      <c r="H14" s="20">
        <v>3583.4690359999954</v>
      </c>
      <c r="I14" s="21">
        <v>4196.5300159999942</v>
      </c>
      <c r="J14" s="21">
        <f t="shared" si="0"/>
        <v>3692.3037735387607</v>
      </c>
      <c r="K14" s="21">
        <v>2915.4797912487606</v>
      </c>
      <c r="L14" s="21">
        <v>381.69599219000037</v>
      </c>
      <c r="M14" s="21">
        <v>395.12799009999998</v>
      </c>
      <c r="N14" s="22">
        <f t="shared" si="1"/>
        <v>0.69473583654423809</v>
      </c>
      <c r="O14" s="22">
        <f t="shared" si="2"/>
        <v>0.78569098061200793</v>
      </c>
      <c r="P14" s="23">
        <f t="shared" si="3"/>
        <v>0.87984686382826194</v>
      </c>
      <c r="Q14" s="70">
        <v>31059.141000000003</v>
      </c>
      <c r="R14" s="21">
        <v>27840.469999999994</v>
      </c>
      <c r="S14" s="23">
        <f t="shared" si="4"/>
        <v>0.89636960661597143</v>
      </c>
    </row>
    <row r="15" spans="1:19" ht="38.25" x14ac:dyDescent="0.25">
      <c r="A15" s="17"/>
      <c r="B15" s="19">
        <v>5003109</v>
      </c>
      <c r="C15" s="19" t="s">
        <v>1388</v>
      </c>
      <c r="D15" s="68">
        <v>3000385</v>
      </c>
      <c r="E15" s="19" t="s">
        <v>1378</v>
      </c>
      <c r="F15" s="69">
        <v>236</v>
      </c>
      <c r="G15" s="19" t="s">
        <v>1428</v>
      </c>
      <c r="H15" s="20">
        <v>4101.7654270000048</v>
      </c>
      <c r="I15" s="21">
        <v>3612.3187300000027</v>
      </c>
      <c r="J15" s="21">
        <f t="shared" si="0"/>
        <v>3144.2520571112277</v>
      </c>
      <c r="K15" s="21">
        <v>2512.3006737912283</v>
      </c>
      <c r="L15" s="21">
        <v>321.46373781999978</v>
      </c>
      <c r="M15" s="21">
        <v>310.48764549999976</v>
      </c>
      <c r="N15" s="22">
        <f t="shared" si="1"/>
        <v>0.69548145154711372</v>
      </c>
      <c r="O15" s="22">
        <f t="shared" si="2"/>
        <v>0.78447241880320617</v>
      </c>
      <c r="P15" s="23">
        <f t="shared" si="3"/>
        <v>0.87042486893486981</v>
      </c>
      <c r="Q15" s="70">
        <v>14547.506000000003</v>
      </c>
      <c r="R15" s="21">
        <v>11793.968000000003</v>
      </c>
      <c r="S15" s="23">
        <f t="shared" si="4"/>
        <v>0.81072095794289412</v>
      </c>
    </row>
    <row r="16" spans="1:19" ht="51" x14ac:dyDescent="0.25">
      <c r="A16" s="17"/>
      <c r="B16" s="19">
        <v>5003110</v>
      </c>
      <c r="C16" s="19" t="s">
        <v>1389</v>
      </c>
      <c r="D16" s="68">
        <v>3000385</v>
      </c>
      <c r="E16" s="19" t="s">
        <v>1378</v>
      </c>
      <c r="F16" s="69">
        <v>536</v>
      </c>
      <c r="G16" s="19" t="s">
        <v>1167</v>
      </c>
      <c r="H16" s="20">
        <v>137.57120300000003</v>
      </c>
      <c r="I16" s="21">
        <v>182.58514599999984</v>
      </c>
      <c r="J16" s="21">
        <f t="shared" si="0"/>
        <v>140.10005682387856</v>
      </c>
      <c r="K16" s="21">
        <v>94.923555243878582</v>
      </c>
      <c r="L16" s="21">
        <v>38.236882219999991</v>
      </c>
      <c r="M16" s="21">
        <v>6.93961936</v>
      </c>
      <c r="N16" s="22">
        <f t="shared" si="1"/>
        <v>0.51988651499546779</v>
      </c>
      <c r="O16" s="22">
        <f t="shared" si="2"/>
        <v>0.72930597247970375</v>
      </c>
      <c r="P16" s="23">
        <f t="shared" si="3"/>
        <v>0.7673135514752043</v>
      </c>
      <c r="Q16" s="70">
        <v>43850.996999999996</v>
      </c>
      <c r="R16" s="21">
        <v>41402.704000000005</v>
      </c>
      <c r="S16" s="23">
        <f t="shared" si="4"/>
        <v>0.94416790569208742</v>
      </c>
    </row>
    <row r="17" spans="1:19" ht="51" x14ac:dyDescent="0.25">
      <c r="A17" s="17"/>
      <c r="B17" s="19">
        <v>5003111</v>
      </c>
      <c r="C17" s="19" t="s">
        <v>1390</v>
      </c>
      <c r="D17" s="68">
        <v>3000385</v>
      </c>
      <c r="E17" s="19" t="s">
        <v>1378</v>
      </c>
      <c r="F17" s="69">
        <v>536</v>
      </c>
      <c r="G17" s="19" t="s">
        <v>1167</v>
      </c>
      <c r="H17" s="20">
        <v>76.208746999999974</v>
      </c>
      <c r="I17" s="21">
        <v>100.34355600000005</v>
      </c>
      <c r="J17" s="21">
        <f t="shared" si="0"/>
        <v>79.993037574467792</v>
      </c>
      <c r="K17" s="21">
        <v>58.010958054467785</v>
      </c>
      <c r="L17" s="21">
        <v>12.988128120000004</v>
      </c>
      <c r="M17" s="21">
        <v>8.993951400000002</v>
      </c>
      <c r="N17" s="22">
        <f t="shared" si="1"/>
        <v>0.57812340290658781</v>
      </c>
      <c r="O17" s="22">
        <f t="shared" si="2"/>
        <v>0.70755999692165339</v>
      </c>
      <c r="P17" s="23">
        <f t="shared" si="3"/>
        <v>0.79719157625296588</v>
      </c>
      <c r="Q17" s="70">
        <v>191428.49</v>
      </c>
      <c r="R17" s="21">
        <v>188385.54800000001</v>
      </c>
      <c r="S17" s="23">
        <f t="shared" si="4"/>
        <v>0.98410402756663873</v>
      </c>
    </row>
    <row r="18" spans="1:19" ht="51" x14ac:dyDescent="0.25">
      <c r="A18" s="17"/>
      <c r="B18" s="19">
        <v>5003112</v>
      </c>
      <c r="C18" s="19" t="s">
        <v>1391</v>
      </c>
      <c r="D18" s="68">
        <v>3000385</v>
      </c>
      <c r="E18" s="19" t="s">
        <v>1378</v>
      </c>
      <c r="F18" s="69">
        <v>536</v>
      </c>
      <c r="G18" s="19" t="s">
        <v>1167</v>
      </c>
      <c r="H18" s="20">
        <v>352.85109099999954</v>
      </c>
      <c r="I18" s="21">
        <v>621.30027500000006</v>
      </c>
      <c r="J18" s="21">
        <f t="shared" si="0"/>
        <v>514.07841072829854</v>
      </c>
      <c r="K18" s="21">
        <v>449.78127129829858</v>
      </c>
      <c r="L18" s="21">
        <v>18.959977740000021</v>
      </c>
      <c r="M18" s="21">
        <v>45.337161690000002</v>
      </c>
      <c r="N18" s="22">
        <f t="shared" si="1"/>
        <v>0.72393541319179122</v>
      </c>
      <c r="O18" s="22">
        <f t="shared" si="2"/>
        <v>0.75445202247544241</v>
      </c>
      <c r="P18" s="23">
        <f t="shared" si="3"/>
        <v>0.82742343986295275</v>
      </c>
      <c r="Q18" s="70">
        <v>137069.90399999998</v>
      </c>
      <c r="R18" s="21">
        <v>136415.19699999999</v>
      </c>
      <c r="S18" s="23">
        <f t="shared" si="4"/>
        <v>0.99522355396119633</v>
      </c>
    </row>
    <row r="19" spans="1:19" ht="25.5" x14ac:dyDescent="0.25">
      <c r="A19" s="17"/>
      <c r="B19" s="19">
        <v>5003115</v>
      </c>
      <c r="C19" s="19" t="s">
        <v>1392</v>
      </c>
      <c r="D19" s="68">
        <v>3000386</v>
      </c>
      <c r="E19" s="19" t="s">
        <v>1379</v>
      </c>
      <c r="F19" s="69">
        <v>240</v>
      </c>
      <c r="G19" s="19" t="s">
        <v>1083</v>
      </c>
      <c r="H19" s="20">
        <v>19.947982999999994</v>
      </c>
      <c r="I19" s="21">
        <v>12.034530999999996</v>
      </c>
      <c r="J19" s="21">
        <f t="shared" si="0"/>
        <v>8.0309522711190358</v>
      </c>
      <c r="K19" s="21">
        <v>5.9493775611190358</v>
      </c>
      <c r="L19" s="21">
        <v>1.1873413900000001</v>
      </c>
      <c r="M19" s="21">
        <v>0.89423332</v>
      </c>
      <c r="N19" s="22">
        <f t="shared" si="1"/>
        <v>0.49435890448236314</v>
      </c>
      <c r="O19" s="22">
        <f t="shared" si="2"/>
        <v>0.59302011446221203</v>
      </c>
      <c r="P19" s="23">
        <f t="shared" si="3"/>
        <v>0.66732573717405674</v>
      </c>
      <c r="Q19" s="70">
        <v>9105</v>
      </c>
      <c r="R19" s="21">
        <v>6606</v>
      </c>
      <c r="S19" s="23">
        <f t="shared" si="4"/>
        <v>0.72553542009884675</v>
      </c>
    </row>
    <row r="20" spans="1:19" ht="25.5" x14ac:dyDescent="0.25">
      <c r="A20" s="17"/>
      <c r="B20" s="19">
        <v>5003116</v>
      </c>
      <c r="C20" s="19" t="s">
        <v>1393</v>
      </c>
      <c r="D20" s="68">
        <v>3000386</v>
      </c>
      <c r="E20" s="19" t="s">
        <v>1379</v>
      </c>
      <c r="F20" s="69">
        <v>240</v>
      </c>
      <c r="G20" s="19" t="s">
        <v>1083</v>
      </c>
      <c r="H20" s="20">
        <v>45.562504000000018</v>
      </c>
      <c r="I20" s="21">
        <v>15.609534</v>
      </c>
      <c r="J20" s="21">
        <f t="shared" si="0"/>
        <v>12.589623420634616</v>
      </c>
      <c r="K20" s="21">
        <v>9.9105149806346162</v>
      </c>
      <c r="L20" s="21">
        <v>1.2046837400000001</v>
      </c>
      <c r="M20" s="21">
        <v>1.4744247000000004</v>
      </c>
      <c r="N20" s="22">
        <f t="shared" si="1"/>
        <v>0.63490139940337853</v>
      </c>
      <c r="O20" s="22">
        <f t="shared" si="2"/>
        <v>0.71207754956904012</v>
      </c>
      <c r="P20" s="23">
        <f t="shared" si="3"/>
        <v>0.80653422585418733</v>
      </c>
      <c r="Q20" s="70">
        <v>17389</v>
      </c>
      <c r="R20" s="21">
        <v>13956.344000000001</v>
      </c>
      <c r="S20" s="23">
        <f t="shared" si="4"/>
        <v>0.80259612398642821</v>
      </c>
    </row>
    <row r="21" spans="1:19" ht="25.5" x14ac:dyDescent="0.25">
      <c r="A21" s="17"/>
      <c r="B21" s="19">
        <v>5003117</v>
      </c>
      <c r="C21" s="19" t="s">
        <v>1394</v>
      </c>
      <c r="D21" s="68">
        <v>3000386</v>
      </c>
      <c r="E21" s="19" t="s">
        <v>1379</v>
      </c>
      <c r="F21" s="69">
        <v>240</v>
      </c>
      <c r="G21" s="19" t="s">
        <v>1083</v>
      </c>
      <c r="H21" s="20">
        <v>28.557143</v>
      </c>
      <c r="I21" s="21">
        <v>27.554195</v>
      </c>
      <c r="J21" s="21">
        <f t="shared" si="0"/>
        <v>18.956050785876698</v>
      </c>
      <c r="K21" s="21">
        <v>14.784500455876696</v>
      </c>
      <c r="L21" s="21">
        <v>2.1006494400000006</v>
      </c>
      <c r="M21" s="21">
        <v>2.0709008899999994</v>
      </c>
      <c r="N21" s="22">
        <f t="shared" si="1"/>
        <v>0.53656078342614244</v>
      </c>
      <c r="O21" s="22">
        <f t="shared" si="2"/>
        <v>0.61279779343496321</v>
      </c>
      <c r="P21" s="23">
        <f t="shared" si="3"/>
        <v>0.68795516566086212</v>
      </c>
      <c r="Q21" s="70">
        <v>17970</v>
      </c>
      <c r="R21" s="21">
        <v>11473</v>
      </c>
      <c r="S21" s="23">
        <f t="shared" si="4"/>
        <v>0.63845297718419591</v>
      </c>
    </row>
    <row r="22" spans="1:19" ht="38.25" x14ac:dyDescent="0.25">
      <c r="A22" s="17"/>
      <c r="B22" s="19">
        <v>5003118</v>
      </c>
      <c r="C22" s="19" t="s">
        <v>1395</v>
      </c>
      <c r="D22" s="68">
        <v>3000386</v>
      </c>
      <c r="E22" s="19" t="s">
        <v>1379</v>
      </c>
      <c r="F22" s="69">
        <v>240</v>
      </c>
      <c r="G22" s="19" t="s">
        <v>1083</v>
      </c>
      <c r="H22" s="20">
        <v>32.475550000000005</v>
      </c>
      <c r="I22" s="21">
        <v>10.007574</v>
      </c>
      <c r="J22" s="21">
        <f t="shared" si="0"/>
        <v>9.7435922107198678</v>
      </c>
      <c r="K22" s="21">
        <v>5.8183048507198691</v>
      </c>
      <c r="L22" s="21">
        <v>5.5509319999999994E-2</v>
      </c>
      <c r="M22" s="21">
        <v>3.8697780399999999</v>
      </c>
      <c r="N22" s="22">
        <f t="shared" si="1"/>
        <v>0.58139014017981472</v>
      </c>
      <c r="O22" s="22">
        <f t="shared" si="2"/>
        <v>0.58693687108582648</v>
      </c>
      <c r="P22" s="23">
        <f t="shared" si="3"/>
        <v>0.97362179992072684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5003119</v>
      </c>
      <c r="C23" s="19" t="s">
        <v>1396</v>
      </c>
      <c r="D23" s="68">
        <v>3000386</v>
      </c>
      <c r="E23" s="19" t="s">
        <v>1379</v>
      </c>
      <c r="F23" s="69">
        <v>240</v>
      </c>
      <c r="G23" s="19" t="s">
        <v>1083</v>
      </c>
      <c r="H23" s="20">
        <v>49.607332</v>
      </c>
      <c r="I23" s="21">
        <v>27.798788999999999</v>
      </c>
      <c r="J23" s="21">
        <f t="shared" si="0"/>
        <v>25.641449206627648</v>
      </c>
      <c r="K23" s="21">
        <v>17.44329946662765</v>
      </c>
      <c r="L23" s="21">
        <v>8.5001029999999991E-2</v>
      </c>
      <c r="M23" s="21">
        <v>8.113148709999999</v>
      </c>
      <c r="N23" s="22">
        <f t="shared" si="1"/>
        <v>0.62748414927814478</v>
      </c>
      <c r="O23" s="22">
        <f t="shared" si="2"/>
        <v>0.63054187348332513</v>
      </c>
      <c r="P23" s="23">
        <f t="shared" si="3"/>
        <v>0.9223944685729889</v>
      </c>
      <c r="Q23" s="70">
        <v>11597</v>
      </c>
      <c r="R23" s="21">
        <v>11820</v>
      </c>
      <c r="S23" s="23">
        <f t="shared" si="4"/>
        <v>1.0192291109769769</v>
      </c>
    </row>
    <row r="24" spans="1:19" ht="38.25" x14ac:dyDescent="0.25">
      <c r="A24" s="17"/>
      <c r="B24" s="19">
        <v>5003120</v>
      </c>
      <c r="C24" s="19" t="s">
        <v>1397</v>
      </c>
      <c r="D24" s="68">
        <v>3000386</v>
      </c>
      <c r="E24" s="19" t="s">
        <v>1379</v>
      </c>
      <c r="F24" s="69">
        <v>240</v>
      </c>
      <c r="G24" s="19" t="s">
        <v>1083</v>
      </c>
      <c r="H24" s="20">
        <v>26.517162000000006</v>
      </c>
      <c r="I24" s="21">
        <v>34.566344000000001</v>
      </c>
      <c r="J24" s="21">
        <f t="shared" si="0"/>
        <v>27.126080273646458</v>
      </c>
      <c r="K24" s="21">
        <v>17.898625903646462</v>
      </c>
      <c r="L24" s="21">
        <v>0.18184024000000001</v>
      </c>
      <c r="M24" s="21">
        <v>9.0456141299999988</v>
      </c>
      <c r="N24" s="22">
        <f t="shared" si="1"/>
        <v>0.51780500430263787</v>
      </c>
      <c r="O24" s="22">
        <f t="shared" si="2"/>
        <v>0.52306561965727305</v>
      </c>
      <c r="P24" s="23">
        <f t="shared" si="3"/>
        <v>0.7847541028245989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5003123</v>
      </c>
      <c r="C25" s="19" t="s">
        <v>1398</v>
      </c>
      <c r="D25" s="68">
        <v>3000386</v>
      </c>
      <c r="E25" s="19" t="s">
        <v>1379</v>
      </c>
      <c r="F25" s="69">
        <v>236</v>
      </c>
      <c r="G25" s="19" t="s">
        <v>1428</v>
      </c>
      <c r="H25" s="20">
        <v>24.827437999999997</v>
      </c>
      <c r="I25" s="21">
        <v>33.541022999999988</v>
      </c>
      <c r="J25" s="21">
        <f t="shared" si="0"/>
        <v>25.333642539859071</v>
      </c>
      <c r="K25" s="21">
        <v>18.663538749859072</v>
      </c>
      <c r="L25" s="21">
        <v>3.57131475</v>
      </c>
      <c r="M25" s="21">
        <v>3.0987890400000007</v>
      </c>
      <c r="N25" s="22">
        <f t="shared" si="1"/>
        <v>0.55643916256993942</v>
      </c>
      <c r="O25" s="22">
        <f t="shared" si="2"/>
        <v>0.66291518597566568</v>
      </c>
      <c r="P25" s="23">
        <f t="shared" si="3"/>
        <v>0.75530321600086792</v>
      </c>
      <c r="Q25" s="70">
        <v>3617.8490000000002</v>
      </c>
      <c r="R25" s="21">
        <v>2877.4639999999999</v>
      </c>
      <c r="S25" s="23">
        <f t="shared" si="4"/>
        <v>0.79535215538293602</v>
      </c>
    </row>
    <row r="26" spans="1:19" ht="38.25" x14ac:dyDescent="0.25">
      <c r="A26" s="17"/>
      <c r="B26" s="19">
        <v>5003124</v>
      </c>
      <c r="C26" s="19" t="s">
        <v>1399</v>
      </c>
      <c r="D26" s="68">
        <v>3000386</v>
      </c>
      <c r="E26" s="19" t="s">
        <v>1379</v>
      </c>
      <c r="F26" s="69">
        <v>236</v>
      </c>
      <c r="G26" s="19" t="s">
        <v>1428</v>
      </c>
      <c r="H26" s="20">
        <v>93.441493999999992</v>
      </c>
      <c r="I26" s="21">
        <v>94.734136000000007</v>
      </c>
      <c r="J26" s="21">
        <f t="shared" si="0"/>
        <v>76.238477015623715</v>
      </c>
      <c r="K26" s="21">
        <v>57.610659315623707</v>
      </c>
      <c r="L26" s="21">
        <v>8.9523633899999986</v>
      </c>
      <c r="M26" s="21">
        <v>9.6754543099999992</v>
      </c>
      <c r="N26" s="22">
        <f t="shared" si="1"/>
        <v>0.60812988589059069</v>
      </c>
      <c r="O26" s="22">
        <f t="shared" si="2"/>
        <v>0.70262975434349983</v>
      </c>
      <c r="P26" s="23">
        <f t="shared" si="3"/>
        <v>0.80476246720214673</v>
      </c>
      <c r="Q26" s="70">
        <v>7563.2029999999995</v>
      </c>
      <c r="R26" s="21">
        <v>6572.6260000000002</v>
      </c>
      <c r="S26" s="23">
        <f t="shared" si="4"/>
        <v>0.86902678666697175</v>
      </c>
    </row>
    <row r="27" spans="1:19" ht="38.25" x14ac:dyDescent="0.25">
      <c r="A27" s="17"/>
      <c r="B27" s="19">
        <v>5003125</v>
      </c>
      <c r="C27" s="19" t="s">
        <v>1400</v>
      </c>
      <c r="D27" s="68">
        <v>3000386</v>
      </c>
      <c r="E27" s="19" t="s">
        <v>1379</v>
      </c>
      <c r="F27" s="69">
        <v>236</v>
      </c>
      <c r="G27" s="19" t="s">
        <v>1428</v>
      </c>
      <c r="H27" s="20">
        <v>7.4284629999999998</v>
      </c>
      <c r="I27" s="21">
        <v>11.607983000000001</v>
      </c>
      <c r="J27" s="21">
        <f t="shared" si="0"/>
        <v>7.8463555095958348</v>
      </c>
      <c r="K27" s="21">
        <v>5.7527517195958353</v>
      </c>
      <c r="L27" s="21">
        <v>1.0736742799999996</v>
      </c>
      <c r="M27" s="21">
        <v>1.0199295100000001</v>
      </c>
      <c r="N27" s="22">
        <f t="shared" si="1"/>
        <v>0.4955858153475789</v>
      </c>
      <c r="O27" s="22">
        <f t="shared" si="2"/>
        <v>0.58808028919372424</v>
      </c>
      <c r="P27" s="23">
        <f t="shared" si="3"/>
        <v>0.67594477951904597</v>
      </c>
      <c r="Q27" s="70">
        <v>1956</v>
      </c>
      <c r="R27" s="21">
        <v>1541.9739999999999</v>
      </c>
      <c r="S27" s="23">
        <f t="shared" si="4"/>
        <v>0.78833026584867072</v>
      </c>
    </row>
    <row r="28" spans="1:19" ht="38.25" x14ac:dyDescent="0.25">
      <c r="A28" s="17"/>
      <c r="B28" s="19">
        <v>5003126</v>
      </c>
      <c r="C28" s="19" t="s">
        <v>1401</v>
      </c>
      <c r="D28" s="68">
        <v>3000386</v>
      </c>
      <c r="E28" s="19" t="s">
        <v>1379</v>
      </c>
      <c r="F28" s="69">
        <v>236</v>
      </c>
      <c r="G28" s="19" t="s">
        <v>1428</v>
      </c>
      <c r="H28" s="20">
        <v>17.035064000000002</v>
      </c>
      <c r="I28" s="21">
        <v>29.250986000000001</v>
      </c>
      <c r="J28" s="21">
        <f t="shared" si="0"/>
        <v>21.79833539988126</v>
      </c>
      <c r="K28" s="21">
        <v>16.376812799881257</v>
      </c>
      <c r="L28" s="21">
        <v>2.6513038200000012</v>
      </c>
      <c r="M28" s="21">
        <v>2.7702187800000004</v>
      </c>
      <c r="N28" s="22">
        <f t="shared" si="1"/>
        <v>0.5598721629377299</v>
      </c>
      <c r="O28" s="22">
        <f t="shared" si="2"/>
        <v>0.65051197316498188</v>
      </c>
      <c r="P28" s="23">
        <f t="shared" si="3"/>
        <v>0.74521711507028376</v>
      </c>
      <c r="Q28" s="70">
        <v>3128.5</v>
      </c>
      <c r="R28" s="21">
        <v>2344.1130000000003</v>
      </c>
      <c r="S28" s="23">
        <f t="shared" si="4"/>
        <v>0.74927696979383096</v>
      </c>
    </row>
    <row r="29" spans="1:19" ht="25.5" x14ac:dyDescent="0.25">
      <c r="A29" s="17"/>
      <c r="B29" s="19">
        <v>5003127</v>
      </c>
      <c r="C29" s="19" t="s">
        <v>1402</v>
      </c>
      <c r="D29" s="68">
        <v>3000386</v>
      </c>
      <c r="E29" s="19" t="s">
        <v>1379</v>
      </c>
      <c r="F29" s="69">
        <v>240</v>
      </c>
      <c r="G29" s="19" t="s">
        <v>1083</v>
      </c>
      <c r="H29" s="20">
        <v>42.542811000000036</v>
      </c>
      <c r="I29" s="21">
        <v>43.518259999999998</v>
      </c>
      <c r="J29" s="21">
        <f t="shared" si="0"/>
        <v>31.263888457178744</v>
      </c>
      <c r="K29" s="21">
        <v>22.357017147178745</v>
      </c>
      <c r="L29" s="21">
        <v>4.8154627100000029</v>
      </c>
      <c r="M29" s="21">
        <v>4.0914085999999985</v>
      </c>
      <c r="N29" s="22">
        <f t="shared" si="1"/>
        <v>0.51373876499609006</v>
      </c>
      <c r="O29" s="22">
        <f t="shared" si="2"/>
        <v>0.62439260800360008</v>
      </c>
      <c r="P29" s="23">
        <f t="shared" si="3"/>
        <v>0.71840851305127429</v>
      </c>
      <c r="Q29" s="70">
        <v>2606</v>
      </c>
      <c r="R29" s="21">
        <v>2428.5</v>
      </c>
      <c r="S29" s="23">
        <f t="shared" si="4"/>
        <v>0.9318879508825787</v>
      </c>
    </row>
    <row r="30" spans="1:19" ht="25.5" x14ac:dyDescent="0.25">
      <c r="A30" s="17"/>
      <c r="B30" s="19">
        <v>5003128</v>
      </c>
      <c r="C30" s="19" t="s">
        <v>1403</v>
      </c>
      <c r="D30" s="68">
        <v>3000386</v>
      </c>
      <c r="E30" s="19" t="s">
        <v>1379</v>
      </c>
      <c r="F30" s="69">
        <v>200</v>
      </c>
      <c r="G30" s="19" t="s">
        <v>1429</v>
      </c>
      <c r="H30" s="20">
        <v>5.5700570000000003</v>
      </c>
      <c r="I30" s="21">
        <v>2.172749</v>
      </c>
      <c r="J30" s="21">
        <f t="shared" si="0"/>
        <v>1.9773107924804316</v>
      </c>
      <c r="K30" s="21">
        <v>1.7862785424804315</v>
      </c>
      <c r="L30" s="21">
        <v>9.7420259999999981E-2</v>
      </c>
      <c r="M30" s="21">
        <v>9.3611990000000006E-2</v>
      </c>
      <c r="N30" s="22">
        <f t="shared" si="1"/>
        <v>0.82212834638535393</v>
      </c>
      <c r="O30" s="22">
        <f t="shared" si="2"/>
        <v>0.86696567458110974</v>
      </c>
      <c r="P30" s="23">
        <f t="shared" si="3"/>
        <v>0.91005026005324663</v>
      </c>
      <c r="Q30" s="70">
        <v>0</v>
      </c>
      <c r="R30" s="21">
        <v>0</v>
      </c>
      <c r="S30" s="23">
        <f t="shared" si="4"/>
        <v>0</v>
      </c>
    </row>
    <row r="31" spans="1:19" ht="51" x14ac:dyDescent="0.25">
      <c r="A31" s="17"/>
      <c r="B31" s="19">
        <v>5003129</v>
      </c>
      <c r="C31" s="19" t="s">
        <v>1404</v>
      </c>
      <c r="D31" s="68">
        <v>3000387</v>
      </c>
      <c r="E31" s="19" t="s">
        <v>1380</v>
      </c>
      <c r="F31" s="69">
        <v>408</v>
      </c>
      <c r="G31" s="19" t="s">
        <v>859</v>
      </c>
      <c r="H31" s="20">
        <v>28.012432000000011</v>
      </c>
      <c r="I31" s="21">
        <v>29.942574000000036</v>
      </c>
      <c r="J31" s="21">
        <f t="shared" si="0"/>
        <v>17.178640383017022</v>
      </c>
      <c r="K31" s="21">
        <v>16.145918943017023</v>
      </c>
      <c r="L31" s="21">
        <v>0.22294165999999999</v>
      </c>
      <c r="M31" s="21">
        <v>0.80977978000000017</v>
      </c>
      <c r="N31" s="22">
        <f t="shared" si="1"/>
        <v>0.53922949119260766</v>
      </c>
      <c r="O31" s="22">
        <f t="shared" si="2"/>
        <v>0.54667513230549258</v>
      </c>
      <c r="P31" s="23">
        <f t="shared" si="3"/>
        <v>0.5737195600824766</v>
      </c>
      <c r="Q31" s="70">
        <v>752197.49400000006</v>
      </c>
      <c r="R31" s="21">
        <v>694770.75600000005</v>
      </c>
      <c r="S31" s="23">
        <f t="shared" si="4"/>
        <v>0.92365470709744213</v>
      </c>
    </row>
    <row r="32" spans="1:19" ht="51" x14ac:dyDescent="0.25">
      <c r="A32" s="17"/>
      <c r="B32" s="19">
        <v>5003130</v>
      </c>
      <c r="C32" s="19" t="s">
        <v>1405</v>
      </c>
      <c r="D32" s="68">
        <v>3000387</v>
      </c>
      <c r="E32" s="19" t="s">
        <v>1380</v>
      </c>
      <c r="F32" s="69">
        <v>408</v>
      </c>
      <c r="G32" s="19" t="s">
        <v>859</v>
      </c>
      <c r="H32" s="20">
        <v>125.43673300000002</v>
      </c>
      <c r="I32" s="21">
        <v>88.034596999999934</v>
      </c>
      <c r="J32" s="21">
        <f t="shared" si="0"/>
        <v>60.91542098818514</v>
      </c>
      <c r="K32" s="21">
        <v>49.047785788185138</v>
      </c>
      <c r="L32" s="21">
        <v>8.5111612000000019</v>
      </c>
      <c r="M32" s="21">
        <v>3.3564739999999995</v>
      </c>
      <c r="N32" s="22">
        <f t="shared" si="1"/>
        <v>0.55714216296333108</v>
      </c>
      <c r="O32" s="22">
        <f t="shared" si="2"/>
        <v>0.65382189445571248</v>
      </c>
      <c r="P32" s="23">
        <f t="shared" si="3"/>
        <v>0.69194865500645375</v>
      </c>
      <c r="Q32" s="70">
        <v>6867650.1729999995</v>
      </c>
      <c r="R32" s="21">
        <v>4989805.1790000014</v>
      </c>
      <c r="S32" s="23">
        <f t="shared" si="4"/>
        <v>0.72656659167313153</v>
      </c>
    </row>
    <row r="33" spans="1:19" ht="51" x14ac:dyDescent="0.25">
      <c r="A33" s="17"/>
      <c r="B33" s="19">
        <v>5003131</v>
      </c>
      <c r="C33" s="19" t="s">
        <v>1406</v>
      </c>
      <c r="D33" s="68">
        <v>3000387</v>
      </c>
      <c r="E33" s="19" t="s">
        <v>1380</v>
      </c>
      <c r="F33" s="69">
        <v>408</v>
      </c>
      <c r="G33" s="19" t="s">
        <v>859</v>
      </c>
      <c r="H33" s="20">
        <v>44.604265000000034</v>
      </c>
      <c r="I33" s="21">
        <v>60.485893000000011</v>
      </c>
      <c r="J33" s="21">
        <f t="shared" si="0"/>
        <v>41.793529379261756</v>
      </c>
      <c r="K33" s="21">
        <v>20.94732084926175</v>
      </c>
      <c r="L33" s="21">
        <v>16.322107100000004</v>
      </c>
      <c r="M33" s="21">
        <v>4.5241014299999982</v>
      </c>
      <c r="N33" s="22">
        <f t="shared" si="1"/>
        <v>0.34631746032519922</v>
      </c>
      <c r="O33" s="22">
        <f t="shared" si="2"/>
        <v>0.61616727638065538</v>
      </c>
      <c r="P33" s="23">
        <f t="shared" si="3"/>
        <v>0.69096325285735216</v>
      </c>
      <c r="Q33" s="70">
        <v>4441503.8080000002</v>
      </c>
      <c r="R33" s="21">
        <v>3154737.7179999999</v>
      </c>
      <c r="S33" s="23">
        <f t="shared" si="4"/>
        <v>0.71028594241385368</v>
      </c>
    </row>
    <row r="34" spans="1:19" ht="51" x14ac:dyDescent="0.25">
      <c r="A34" s="17"/>
      <c r="B34" s="19">
        <v>5003132</v>
      </c>
      <c r="C34" s="19" t="s">
        <v>1407</v>
      </c>
      <c r="D34" s="68">
        <v>3000387</v>
      </c>
      <c r="E34" s="19" t="s">
        <v>1380</v>
      </c>
      <c r="F34" s="69">
        <v>408</v>
      </c>
      <c r="G34" s="19" t="s">
        <v>859</v>
      </c>
      <c r="H34" s="20">
        <v>6.3511749999999996</v>
      </c>
      <c r="I34" s="21">
        <v>3.8437229999999993</v>
      </c>
      <c r="J34" s="21">
        <f t="shared" si="0"/>
        <v>2.875621331452352</v>
      </c>
      <c r="K34" s="21">
        <v>2.8424642114523522</v>
      </c>
      <c r="L34" s="21">
        <v>3.5456699999999999E-3</v>
      </c>
      <c r="M34" s="21">
        <v>2.9611450000000001E-2</v>
      </c>
      <c r="N34" s="22">
        <f t="shared" si="1"/>
        <v>0.73950807887362136</v>
      </c>
      <c r="O34" s="22">
        <f t="shared" si="2"/>
        <v>0.74043053608502807</v>
      </c>
      <c r="P34" s="23">
        <f t="shared" si="3"/>
        <v>0.74813438206976735</v>
      </c>
      <c r="Q34" s="70">
        <v>223480.5</v>
      </c>
      <c r="R34" s="21">
        <v>41366.75</v>
      </c>
      <c r="S34" s="23">
        <f t="shared" si="4"/>
        <v>0.1851022796172373</v>
      </c>
    </row>
    <row r="35" spans="1:19" ht="51" x14ac:dyDescent="0.25">
      <c r="A35" s="17"/>
      <c r="B35" s="19">
        <v>5003133</v>
      </c>
      <c r="C35" s="19" t="s">
        <v>1408</v>
      </c>
      <c r="D35" s="68">
        <v>3000387</v>
      </c>
      <c r="E35" s="19" t="s">
        <v>1380</v>
      </c>
      <c r="F35" s="69">
        <v>408</v>
      </c>
      <c r="G35" s="19" t="s">
        <v>859</v>
      </c>
      <c r="H35" s="20">
        <v>19.368161000000001</v>
      </c>
      <c r="I35" s="21">
        <v>9.7865009999999995</v>
      </c>
      <c r="J35" s="21">
        <f t="shared" si="0"/>
        <v>6.790089694780284</v>
      </c>
      <c r="K35" s="21">
        <v>5.1738329047802836</v>
      </c>
      <c r="L35" s="21">
        <v>6.0366550000000005E-2</v>
      </c>
      <c r="M35" s="21">
        <v>1.5558902399999999</v>
      </c>
      <c r="N35" s="22">
        <f t="shared" si="1"/>
        <v>0.52867034957440706</v>
      </c>
      <c r="O35" s="22">
        <f t="shared" si="2"/>
        <v>0.53483869820074448</v>
      </c>
      <c r="P35" s="23">
        <f t="shared" si="3"/>
        <v>0.69382199979137427</v>
      </c>
      <c r="Q35" s="70">
        <v>186988</v>
      </c>
      <c r="R35" s="21">
        <v>131179.25</v>
      </c>
      <c r="S35" s="23">
        <f t="shared" si="4"/>
        <v>0.70153833401073862</v>
      </c>
    </row>
    <row r="36" spans="1:19" ht="51" x14ac:dyDescent="0.25">
      <c r="A36" s="17"/>
      <c r="B36" s="19">
        <v>5003134</v>
      </c>
      <c r="C36" s="19" t="s">
        <v>1409</v>
      </c>
      <c r="D36" s="68">
        <v>3000387</v>
      </c>
      <c r="E36" s="19" t="s">
        <v>1380</v>
      </c>
      <c r="F36" s="69">
        <v>7</v>
      </c>
      <c r="G36" s="19" t="s">
        <v>1085</v>
      </c>
      <c r="H36" s="20">
        <v>58.858762999999989</v>
      </c>
      <c r="I36" s="21">
        <v>21.478017000000005</v>
      </c>
      <c r="J36" s="21">
        <f t="shared" si="0"/>
        <v>6.1621593016733041</v>
      </c>
      <c r="K36" s="21">
        <v>4.3462527316733031</v>
      </c>
      <c r="L36" s="21">
        <v>1.7705785600000001</v>
      </c>
      <c r="M36" s="21">
        <v>4.5328010000000002E-2</v>
      </c>
      <c r="N36" s="22">
        <f t="shared" si="1"/>
        <v>0.20235819403966865</v>
      </c>
      <c r="O36" s="22">
        <f t="shared" si="2"/>
        <v>0.28479497393419989</v>
      </c>
      <c r="P36" s="23">
        <f t="shared" si="3"/>
        <v>0.28690541131768832</v>
      </c>
      <c r="Q36" s="70">
        <v>86334</v>
      </c>
      <c r="R36" s="21">
        <v>23222.058000000001</v>
      </c>
      <c r="S36" s="23">
        <f t="shared" si="4"/>
        <v>0.2689792897352144</v>
      </c>
    </row>
    <row r="37" spans="1:19" ht="51" x14ac:dyDescent="0.25">
      <c r="A37" s="17"/>
      <c r="B37" s="19">
        <v>5003135</v>
      </c>
      <c r="C37" s="19" t="s">
        <v>1410</v>
      </c>
      <c r="D37" s="68">
        <v>3000387</v>
      </c>
      <c r="E37" s="19" t="s">
        <v>1380</v>
      </c>
      <c r="F37" s="69">
        <v>7</v>
      </c>
      <c r="G37" s="19" t="s">
        <v>1085</v>
      </c>
      <c r="H37" s="20">
        <v>10.536574</v>
      </c>
      <c r="I37" s="21">
        <v>32.893291999999988</v>
      </c>
      <c r="J37" s="21">
        <f t="shared" si="0"/>
        <v>21.281504697414185</v>
      </c>
      <c r="K37" s="21">
        <v>20.949320497414185</v>
      </c>
      <c r="L37" s="21">
        <v>0.1270578</v>
      </c>
      <c r="M37" s="21">
        <v>0.20512640000000001</v>
      </c>
      <c r="N37" s="22">
        <f t="shared" si="1"/>
        <v>0.63688731725040448</v>
      </c>
      <c r="O37" s="22">
        <f t="shared" si="2"/>
        <v>0.64075004403372549</v>
      </c>
      <c r="P37" s="23">
        <f t="shared" si="3"/>
        <v>0.64698616050391655</v>
      </c>
      <c r="Q37" s="70">
        <v>135766.5</v>
      </c>
      <c r="R37" s="21">
        <v>124197.70600000001</v>
      </c>
      <c r="S37" s="23">
        <f t="shared" si="4"/>
        <v>0.9147890385330697</v>
      </c>
    </row>
    <row r="38" spans="1:19" ht="51" x14ac:dyDescent="0.25">
      <c r="A38" s="17"/>
      <c r="B38" s="19">
        <v>5003136</v>
      </c>
      <c r="C38" s="19" t="s">
        <v>1411</v>
      </c>
      <c r="D38" s="68">
        <v>3000387</v>
      </c>
      <c r="E38" s="19" t="s">
        <v>1380</v>
      </c>
      <c r="F38" s="69">
        <v>7</v>
      </c>
      <c r="G38" s="19" t="s">
        <v>1085</v>
      </c>
      <c r="H38" s="20">
        <v>23.754663999999991</v>
      </c>
      <c r="I38" s="21">
        <v>19.703353999999997</v>
      </c>
      <c r="J38" s="21">
        <f t="shared" si="0"/>
        <v>16.693371728113696</v>
      </c>
      <c r="K38" s="21">
        <v>15.350379738113697</v>
      </c>
      <c r="L38" s="21">
        <v>0.20334468999999999</v>
      </c>
      <c r="M38" s="21">
        <v>1.1396473</v>
      </c>
      <c r="N38" s="22">
        <f t="shared" si="1"/>
        <v>0.77907445291363586</v>
      </c>
      <c r="O38" s="22">
        <f t="shared" si="2"/>
        <v>0.78939476132407194</v>
      </c>
      <c r="P38" s="23">
        <f t="shared" si="3"/>
        <v>0.84723503054930138</v>
      </c>
      <c r="Q38" s="70">
        <v>42214.008000000002</v>
      </c>
      <c r="R38" s="21">
        <v>37587.230000000003</v>
      </c>
      <c r="S38" s="23">
        <f t="shared" si="4"/>
        <v>0.89039709283231294</v>
      </c>
    </row>
    <row r="39" spans="1:19" ht="51" x14ac:dyDescent="0.25">
      <c r="A39" s="17"/>
      <c r="B39" s="19">
        <v>5003137</v>
      </c>
      <c r="C39" s="19" t="s">
        <v>1412</v>
      </c>
      <c r="D39" s="68">
        <v>3000387</v>
      </c>
      <c r="E39" s="19" t="s">
        <v>1380</v>
      </c>
      <c r="F39" s="69">
        <v>7</v>
      </c>
      <c r="G39" s="19" t="s">
        <v>1085</v>
      </c>
      <c r="H39" s="20">
        <v>17.576309999999989</v>
      </c>
      <c r="I39" s="21">
        <v>18.818881999999995</v>
      </c>
      <c r="J39" s="21">
        <f t="shared" si="0"/>
        <v>14.180775859476054</v>
      </c>
      <c r="K39" s="21">
        <v>11.862987219476054</v>
      </c>
      <c r="L39" s="21">
        <v>0.75491624000000002</v>
      </c>
      <c r="M39" s="21">
        <v>1.5628723999999996</v>
      </c>
      <c r="N39" s="22">
        <f t="shared" si="1"/>
        <v>0.63037683213466433</v>
      </c>
      <c r="O39" s="22">
        <f t="shared" si="2"/>
        <v>0.67049166148531336</v>
      </c>
      <c r="P39" s="23">
        <f t="shared" si="3"/>
        <v>0.75353976179222859</v>
      </c>
      <c r="Q39" s="70">
        <v>113490.53899999999</v>
      </c>
      <c r="R39" s="21">
        <v>51980.876000000004</v>
      </c>
      <c r="S39" s="23">
        <f t="shared" si="4"/>
        <v>0.45801946539349864</v>
      </c>
    </row>
    <row r="40" spans="1:19" ht="51" x14ac:dyDescent="0.25">
      <c r="A40" s="17"/>
      <c r="B40" s="19">
        <v>5003138</v>
      </c>
      <c r="C40" s="19" t="s">
        <v>1413</v>
      </c>
      <c r="D40" s="68">
        <v>3000387</v>
      </c>
      <c r="E40" s="19" t="s">
        <v>1380</v>
      </c>
      <c r="F40" s="69">
        <v>236</v>
      </c>
      <c r="G40" s="19" t="s">
        <v>1428</v>
      </c>
      <c r="H40" s="20">
        <v>57.185882999999997</v>
      </c>
      <c r="I40" s="21">
        <v>27.077542000000005</v>
      </c>
      <c r="J40" s="21">
        <f t="shared" si="0"/>
        <v>23.074818746456909</v>
      </c>
      <c r="K40" s="21">
        <v>22.010311656456906</v>
      </c>
      <c r="L40" s="21">
        <v>0.93227878999999991</v>
      </c>
      <c r="M40" s="21">
        <v>0.13222829999999999</v>
      </c>
      <c r="N40" s="22">
        <f t="shared" si="1"/>
        <v>0.81286224785310657</v>
      </c>
      <c r="O40" s="22">
        <f t="shared" si="2"/>
        <v>0.84729221162160528</v>
      </c>
      <c r="P40" s="23">
        <f t="shared" si="3"/>
        <v>0.85217553153299164</v>
      </c>
      <c r="Q40" s="70">
        <v>39772.044000000002</v>
      </c>
      <c r="R40" s="21">
        <v>7628.317</v>
      </c>
      <c r="S40" s="23">
        <f t="shared" si="4"/>
        <v>0.19180097960265757</v>
      </c>
    </row>
    <row r="41" spans="1:19" ht="51" x14ac:dyDescent="0.25">
      <c r="A41" s="17"/>
      <c r="B41" s="19">
        <v>5003139</v>
      </c>
      <c r="C41" s="19" t="s">
        <v>1414</v>
      </c>
      <c r="D41" s="68">
        <v>3000387</v>
      </c>
      <c r="E41" s="19" t="s">
        <v>1380</v>
      </c>
      <c r="F41" s="69">
        <v>236</v>
      </c>
      <c r="G41" s="19" t="s">
        <v>1428</v>
      </c>
      <c r="H41" s="20">
        <v>28.977625000000003</v>
      </c>
      <c r="I41" s="21">
        <v>54.462716</v>
      </c>
      <c r="J41" s="21">
        <f t="shared" si="0"/>
        <v>42.178492459685565</v>
      </c>
      <c r="K41" s="21">
        <v>17.324536929685564</v>
      </c>
      <c r="L41" s="21">
        <v>21.708969109999995</v>
      </c>
      <c r="M41" s="21">
        <v>3.1449864199999999</v>
      </c>
      <c r="N41" s="22">
        <f t="shared" si="1"/>
        <v>0.31809902630793446</v>
      </c>
      <c r="O41" s="22">
        <f t="shared" si="2"/>
        <v>0.71670142267024584</v>
      </c>
      <c r="P41" s="23">
        <f t="shared" si="3"/>
        <v>0.77444709991484018</v>
      </c>
      <c r="Q41" s="70">
        <v>4211.5</v>
      </c>
      <c r="R41" s="21">
        <v>2842.8409999999999</v>
      </c>
      <c r="S41" s="23">
        <f t="shared" si="4"/>
        <v>0.67501863943962959</v>
      </c>
    </row>
    <row r="42" spans="1:19" ht="51" x14ac:dyDescent="0.25">
      <c r="A42" s="17"/>
      <c r="B42" s="19">
        <v>5003140</v>
      </c>
      <c r="C42" s="19" t="s">
        <v>1415</v>
      </c>
      <c r="D42" s="68">
        <v>3000387</v>
      </c>
      <c r="E42" s="19" t="s">
        <v>1380</v>
      </c>
      <c r="F42" s="69">
        <v>236</v>
      </c>
      <c r="G42" s="19" t="s">
        <v>1428</v>
      </c>
      <c r="H42" s="20">
        <v>83.359078999999994</v>
      </c>
      <c r="I42" s="21">
        <v>38.627667000000024</v>
      </c>
      <c r="J42" s="21">
        <f t="shared" si="0"/>
        <v>11.529850159874032</v>
      </c>
      <c r="K42" s="21">
        <v>3.8519862698740326</v>
      </c>
      <c r="L42" s="21">
        <v>7.4187056399999998</v>
      </c>
      <c r="M42" s="21">
        <v>0.25915825000000003</v>
      </c>
      <c r="N42" s="22">
        <f t="shared" si="1"/>
        <v>9.9720914283382173E-2</v>
      </c>
      <c r="O42" s="22">
        <f t="shared" si="2"/>
        <v>0.29177770197392516</v>
      </c>
      <c r="P42" s="23">
        <f t="shared" si="3"/>
        <v>0.2984868374233946</v>
      </c>
      <c r="Q42" s="70">
        <v>22045.046000000002</v>
      </c>
      <c r="R42" s="21">
        <v>13454.682999999999</v>
      </c>
      <c r="S42" s="23">
        <f t="shared" si="4"/>
        <v>0.61032682807738292</v>
      </c>
    </row>
    <row r="43" spans="1:19" ht="51" x14ac:dyDescent="0.25">
      <c r="A43" s="17"/>
      <c r="B43" s="19">
        <v>5003141</v>
      </c>
      <c r="C43" s="19" t="s">
        <v>1416</v>
      </c>
      <c r="D43" s="68">
        <v>3000387</v>
      </c>
      <c r="E43" s="19" t="s">
        <v>1380</v>
      </c>
      <c r="F43" s="69">
        <v>236</v>
      </c>
      <c r="G43" s="19" t="s">
        <v>1428</v>
      </c>
      <c r="H43" s="20">
        <v>3.5021639999999996</v>
      </c>
      <c r="I43" s="21">
        <v>2.3892029999999997</v>
      </c>
      <c r="J43" s="21">
        <f t="shared" si="0"/>
        <v>2.1086622968951203</v>
      </c>
      <c r="K43" s="21">
        <v>1.6804661368951201</v>
      </c>
      <c r="L43" s="21">
        <v>0.19082938000000002</v>
      </c>
      <c r="M43" s="21">
        <v>0.23736678000000003</v>
      </c>
      <c r="N43" s="22">
        <f t="shared" si="1"/>
        <v>0.70335845756728099</v>
      </c>
      <c r="O43" s="22">
        <f t="shared" si="2"/>
        <v>0.78323002143188347</v>
      </c>
      <c r="P43" s="23">
        <f t="shared" si="3"/>
        <v>0.88257979623126226</v>
      </c>
      <c r="Q43" s="70">
        <v>0</v>
      </c>
      <c r="R43" s="21">
        <v>0</v>
      </c>
      <c r="S43" s="23">
        <f t="shared" si="4"/>
        <v>0</v>
      </c>
    </row>
    <row r="44" spans="1:19" ht="51" x14ac:dyDescent="0.25">
      <c r="A44" s="17"/>
      <c r="B44" s="19">
        <v>5003142</v>
      </c>
      <c r="C44" s="19" t="s">
        <v>1417</v>
      </c>
      <c r="D44" s="68">
        <v>3000387</v>
      </c>
      <c r="E44" s="19" t="s">
        <v>1380</v>
      </c>
      <c r="F44" s="69">
        <v>236</v>
      </c>
      <c r="G44" s="19" t="s">
        <v>1428</v>
      </c>
      <c r="H44" s="20">
        <v>3.9612890000000003</v>
      </c>
      <c r="I44" s="21">
        <v>6.2020630000000008</v>
      </c>
      <c r="J44" s="21">
        <f t="shared" si="0"/>
        <v>5.4817622936943016</v>
      </c>
      <c r="K44" s="21">
        <v>4.1553439036943018</v>
      </c>
      <c r="L44" s="21">
        <v>0.60783496999999997</v>
      </c>
      <c r="M44" s="21">
        <v>0.71858341999999986</v>
      </c>
      <c r="N44" s="22">
        <f t="shared" si="1"/>
        <v>0.66999382361873805</v>
      </c>
      <c r="O44" s="22">
        <f t="shared" si="2"/>
        <v>0.76799911153664535</v>
      </c>
      <c r="P44" s="23">
        <f t="shared" si="3"/>
        <v>0.88386111100359688</v>
      </c>
      <c r="Q44" s="70">
        <v>3914</v>
      </c>
      <c r="R44" s="21">
        <v>3914</v>
      </c>
      <c r="S44" s="23">
        <f t="shared" si="4"/>
        <v>1</v>
      </c>
    </row>
    <row r="45" spans="1:19" ht="51" x14ac:dyDescent="0.25">
      <c r="A45" s="17"/>
      <c r="B45" s="19">
        <v>5003143</v>
      </c>
      <c r="C45" s="19" t="s">
        <v>1418</v>
      </c>
      <c r="D45" s="68">
        <v>3000387</v>
      </c>
      <c r="E45" s="19" t="s">
        <v>1380</v>
      </c>
      <c r="F45" s="69">
        <v>236</v>
      </c>
      <c r="G45" s="19" t="s">
        <v>1428</v>
      </c>
      <c r="H45" s="20">
        <v>64.864366000000004</v>
      </c>
      <c r="I45" s="21">
        <v>11.142353999999999</v>
      </c>
      <c r="J45" s="21">
        <f t="shared" si="0"/>
        <v>4.256756596974463</v>
      </c>
      <c r="K45" s="21">
        <v>3.4619421269744635</v>
      </c>
      <c r="L45" s="21">
        <v>0.47247651000000002</v>
      </c>
      <c r="M45" s="21">
        <v>0.32233795999999998</v>
      </c>
      <c r="N45" s="22">
        <f t="shared" si="1"/>
        <v>0.31070114331087162</v>
      </c>
      <c r="O45" s="22">
        <f t="shared" si="2"/>
        <v>0.35310479607580803</v>
      </c>
      <c r="P45" s="23">
        <f t="shared" si="3"/>
        <v>0.38203386797569555</v>
      </c>
      <c r="Q45" s="70">
        <v>0</v>
      </c>
      <c r="R45" s="21">
        <v>0</v>
      </c>
      <c r="S45" s="23">
        <f t="shared" si="4"/>
        <v>0</v>
      </c>
    </row>
    <row r="46" spans="1:19" ht="25.5" x14ac:dyDescent="0.25">
      <c r="A46" s="17"/>
      <c r="B46" s="19">
        <v>5003144</v>
      </c>
      <c r="C46" s="19" t="s">
        <v>1419</v>
      </c>
      <c r="D46" s="68">
        <v>3000386</v>
      </c>
      <c r="E46" s="19" t="s">
        <v>1379</v>
      </c>
      <c r="F46" s="69">
        <v>540</v>
      </c>
      <c r="G46" s="19" t="s">
        <v>1430</v>
      </c>
      <c r="H46" s="20">
        <v>6.5815399999999995</v>
      </c>
      <c r="I46" s="21">
        <v>6.5815399999999986</v>
      </c>
      <c r="J46" s="21">
        <f t="shared" si="0"/>
        <v>4.1537888142739279</v>
      </c>
      <c r="K46" s="21">
        <v>3.2995491842739284</v>
      </c>
      <c r="L46" s="21">
        <v>0.39818602999999997</v>
      </c>
      <c r="M46" s="21">
        <v>0.45605359999999995</v>
      </c>
      <c r="N46" s="22">
        <f t="shared" si="1"/>
        <v>0.5013339103422495</v>
      </c>
      <c r="O46" s="22">
        <f t="shared" si="2"/>
        <v>0.56183434489100259</v>
      </c>
      <c r="P46" s="23">
        <f t="shared" si="3"/>
        <v>0.63112718516850597</v>
      </c>
      <c r="Q46" s="70">
        <v>9</v>
      </c>
      <c r="R46" s="21">
        <v>8</v>
      </c>
      <c r="S46" s="23">
        <f t="shared" si="4"/>
        <v>0.88888888888888884</v>
      </c>
    </row>
    <row r="47" spans="1:19" ht="38.25" x14ac:dyDescent="0.25">
      <c r="A47" s="17"/>
      <c r="B47" s="19">
        <v>5003145</v>
      </c>
      <c r="C47" s="19" t="s">
        <v>1420</v>
      </c>
      <c r="D47" s="68">
        <v>3000388</v>
      </c>
      <c r="E47" s="19" t="s">
        <v>1381</v>
      </c>
      <c r="F47" s="69">
        <v>60</v>
      </c>
      <c r="G47" s="19" t="s">
        <v>310</v>
      </c>
      <c r="H47" s="20">
        <v>2.5866280000000006</v>
      </c>
      <c r="I47" s="21">
        <v>2.4842129999999996</v>
      </c>
      <c r="J47" s="21">
        <f t="shared" si="0"/>
        <v>1.0766036647269017</v>
      </c>
      <c r="K47" s="21">
        <v>0.86171575472690165</v>
      </c>
      <c r="L47" s="21">
        <v>0.11693888000000001</v>
      </c>
      <c r="M47" s="21">
        <v>9.7949030000000006E-2</v>
      </c>
      <c r="N47" s="22">
        <f t="shared" si="1"/>
        <v>0.34687675925007311</v>
      </c>
      <c r="O47" s="22">
        <f t="shared" si="2"/>
        <v>0.39394956661401492</v>
      </c>
      <c r="P47" s="23">
        <f t="shared" si="3"/>
        <v>0.43337816231011667</v>
      </c>
      <c r="Q47" s="70">
        <v>0</v>
      </c>
      <c r="R47" s="21">
        <v>0</v>
      </c>
      <c r="S47" s="23">
        <f t="shared" si="4"/>
        <v>0</v>
      </c>
    </row>
    <row r="48" spans="1:19" ht="38.25" x14ac:dyDescent="0.25">
      <c r="A48" s="17"/>
      <c r="B48" s="19">
        <v>5003146</v>
      </c>
      <c r="C48" s="19" t="s">
        <v>1421</v>
      </c>
      <c r="D48" s="68">
        <v>3000388</v>
      </c>
      <c r="E48" s="19" t="s">
        <v>1381</v>
      </c>
      <c r="F48" s="69">
        <v>60</v>
      </c>
      <c r="G48" s="19" t="s">
        <v>310</v>
      </c>
      <c r="H48" s="20">
        <v>1.5619080000000001</v>
      </c>
      <c r="I48" s="21">
        <v>0.83342300000000002</v>
      </c>
      <c r="J48" s="21">
        <f t="shared" si="0"/>
        <v>0.41564029720546691</v>
      </c>
      <c r="K48" s="21">
        <v>0.16996995720546693</v>
      </c>
      <c r="L48" s="21">
        <v>1.031724E-2</v>
      </c>
      <c r="M48" s="21">
        <v>0.23535310000000001</v>
      </c>
      <c r="N48" s="22">
        <f t="shared" si="1"/>
        <v>0.20394200448687752</v>
      </c>
      <c r="O48" s="22">
        <f t="shared" si="2"/>
        <v>0.21632136046817393</v>
      </c>
      <c r="P48" s="23">
        <f t="shared" si="3"/>
        <v>0.49871469494538417</v>
      </c>
      <c r="Q48" s="70">
        <v>0</v>
      </c>
      <c r="R48" s="21">
        <v>0</v>
      </c>
      <c r="S48" s="23">
        <f t="shared" si="4"/>
        <v>0</v>
      </c>
    </row>
    <row r="49" spans="1:19" ht="38.25" x14ac:dyDescent="0.25">
      <c r="A49" s="17"/>
      <c r="B49" s="19">
        <v>5004408</v>
      </c>
      <c r="C49" s="19" t="s">
        <v>1422</v>
      </c>
      <c r="D49" s="68">
        <v>3000001</v>
      </c>
      <c r="E49" s="19" t="s">
        <v>276</v>
      </c>
      <c r="F49" s="69">
        <v>236</v>
      </c>
      <c r="G49" s="19" t="s">
        <v>1428</v>
      </c>
      <c r="H49" s="20">
        <v>93.372890999999996</v>
      </c>
      <c r="I49" s="21">
        <v>0.56917400000000007</v>
      </c>
      <c r="J49" s="21">
        <f t="shared" si="0"/>
        <v>0.56917354092001915</v>
      </c>
      <c r="K49" s="21">
        <v>0.56917354092001915</v>
      </c>
      <c r="L49" s="21">
        <v>0</v>
      </c>
      <c r="M49" s="21">
        <v>0</v>
      </c>
      <c r="N49" s="22">
        <f t="shared" si="1"/>
        <v>0.99999919342770238</v>
      </c>
      <c r="O49" s="22">
        <f t="shared" si="2"/>
        <v>0.99999919342770238</v>
      </c>
      <c r="P49" s="23">
        <f t="shared" si="3"/>
        <v>0.99999919342770238</v>
      </c>
      <c r="Q49" s="70">
        <v>0</v>
      </c>
      <c r="R49" s="21">
        <v>0</v>
      </c>
      <c r="S49" s="23">
        <f t="shared" si="4"/>
        <v>0</v>
      </c>
    </row>
    <row r="50" spans="1:19" ht="38.25" x14ac:dyDescent="0.25">
      <c r="A50" s="17"/>
      <c r="B50" s="19">
        <v>5004409</v>
      </c>
      <c r="C50" s="19" t="s">
        <v>1423</v>
      </c>
      <c r="D50" s="68">
        <v>3000385</v>
      </c>
      <c r="E50" s="19" t="s">
        <v>1378</v>
      </c>
      <c r="F50" s="69">
        <v>237</v>
      </c>
      <c r="G50" s="19" t="s">
        <v>1431</v>
      </c>
      <c r="H50" s="20">
        <v>73.939576000000002</v>
      </c>
      <c r="I50" s="21">
        <v>85.086306999999991</v>
      </c>
      <c r="J50" s="21">
        <f t="shared" si="0"/>
        <v>40.890390355305051</v>
      </c>
      <c r="K50" s="21">
        <v>38.793240435305052</v>
      </c>
      <c r="L50" s="21">
        <v>1.3410566100000001</v>
      </c>
      <c r="M50" s="21">
        <v>0.75609330999999991</v>
      </c>
      <c r="N50" s="22">
        <f t="shared" si="1"/>
        <v>0.45592812525410292</v>
      </c>
      <c r="O50" s="22">
        <f t="shared" si="2"/>
        <v>0.47168925835863412</v>
      </c>
      <c r="P50" s="23">
        <f t="shared" si="3"/>
        <v>0.48057545093953902</v>
      </c>
      <c r="Q50" s="70">
        <v>0</v>
      </c>
      <c r="R50" s="21">
        <v>0</v>
      </c>
      <c r="S50" s="23">
        <f t="shared" si="4"/>
        <v>0</v>
      </c>
    </row>
    <row r="51" spans="1:19" ht="25.5" x14ac:dyDescent="0.25">
      <c r="A51" s="17"/>
      <c r="B51" s="19">
        <v>5004410</v>
      </c>
      <c r="C51" s="19" t="s">
        <v>1424</v>
      </c>
      <c r="D51" s="68">
        <v>3000386</v>
      </c>
      <c r="E51" s="19" t="s">
        <v>1379</v>
      </c>
      <c r="F51" s="69">
        <v>200</v>
      </c>
      <c r="G51" s="19" t="s">
        <v>1429</v>
      </c>
      <c r="H51" s="20">
        <v>3.0771100000000002</v>
      </c>
      <c r="I51" s="21">
        <v>24.544039000000001</v>
      </c>
      <c r="J51" s="21">
        <f t="shared" si="0"/>
        <v>24.408775829576438</v>
      </c>
      <c r="K51" s="21">
        <v>24.177980699576437</v>
      </c>
      <c r="L51" s="21">
        <v>5.3970280000000002E-2</v>
      </c>
      <c r="M51" s="21">
        <v>0.17682485000000001</v>
      </c>
      <c r="N51" s="22">
        <f t="shared" si="1"/>
        <v>0.98508565357056499</v>
      </c>
      <c r="O51" s="22">
        <f t="shared" si="2"/>
        <v>0.98728456956805022</v>
      </c>
      <c r="P51" s="23">
        <f t="shared" si="3"/>
        <v>0.99448896041830914</v>
      </c>
      <c r="Q51" s="70">
        <v>0</v>
      </c>
      <c r="R51" s="21">
        <v>0</v>
      </c>
      <c r="S51" s="23">
        <f t="shared" si="4"/>
        <v>0</v>
      </c>
    </row>
    <row r="52" spans="1:19" ht="25.5" x14ac:dyDescent="0.25">
      <c r="A52" s="17"/>
      <c r="B52" s="19">
        <v>5004950</v>
      </c>
      <c r="C52" s="19" t="s">
        <v>1425</v>
      </c>
      <c r="D52" s="68">
        <v>3000386</v>
      </c>
      <c r="E52" s="19" t="s">
        <v>1379</v>
      </c>
      <c r="F52" s="69">
        <v>236</v>
      </c>
      <c r="G52" s="19" t="s">
        <v>1428</v>
      </c>
      <c r="H52" s="20">
        <v>6.9932059999999998</v>
      </c>
      <c r="I52" s="21">
        <v>1.2070260000000002</v>
      </c>
      <c r="J52" s="21">
        <f t="shared" si="0"/>
        <v>1.1410054896914055</v>
      </c>
      <c r="K52" s="21">
        <v>1.1043947096914053</v>
      </c>
      <c r="L52" s="21">
        <v>2.5653809999999999E-2</v>
      </c>
      <c r="M52" s="21">
        <v>1.095697E-2</v>
      </c>
      <c r="N52" s="22">
        <f t="shared" si="1"/>
        <v>0.91497176505842059</v>
      </c>
      <c r="O52" s="22">
        <f t="shared" si="2"/>
        <v>0.93622549944359545</v>
      </c>
      <c r="P52" s="23">
        <f t="shared" si="3"/>
        <v>0.94530315808558008</v>
      </c>
      <c r="Q52" s="70">
        <v>0</v>
      </c>
      <c r="R52" s="21">
        <v>0</v>
      </c>
      <c r="S52" s="23">
        <f t="shared" si="4"/>
        <v>0</v>
      </c>
    </row>
    <row r="53" spans="1:19" ht="38.25" x14ac:dyDescent="0.25">
      <c r="A53" s="17"/>
      <c r="B53" s="19">
        <v>5005547</v>
      </c>
      <c r="C53" s="19" t="s">
        <v>1426</v>
      </c>
      <c r="D53" s="68">
        <v>3000386</v>
      </c>
      <c r="E53" s="19" t="s">
        <v>1379</v>
      </c>
      <c r="F53" s="69">
        <v>236</v>
      </c>
      <c r="G53" s="19" t="s">
        <v>1428</v>
      </c>
      <c r="H53" s="20">
        <v>0</v>
      </c>
      <c r="I53" s="21">
        <v>241.35494099999997</v>
      </c>
      <c r="J53" s="21">
        <f t="shared" si="0"/>
        <v>200.86234795711883</v>
      </c>
      <c r="K53" s="21">
        <v>147.50173565711884</v>
      </c>
      <c r="L53" s="21">
        <v>29.02161714999999</v>
      </c>
      <c r="M53" s="21">
        <v>24.338995149999995</v>
      </c>
      <c r="N53" s="22">
        <f t="shared" si="1"/>
        <v>0.61114031909178468</v>
      </c>
      <c r="O53" s="22">
        <f t="shared" si="2"/>
        <v>0.73138487273446318</v>
      </c>
      <c r="P53" s="23">
        <f t="shared" si="3"/>
        <v>0.83222803363747522</v>
      </c>
      <c r="Q53" s="70">
        <v>3796.5</v>
      </c>
      <c r="R53" s="21">
        <v>3564.92</v>
      </c>
      <c r="S53" s="23">
        <f t="shared" si="4"/>
        <v>0.93900171210325301</v>
      </c>
    </row>
    <row r="54" spans="1:19" ht="15.75" thickBot="1" x14ac:dyDescent="0.3">
      <c r="A54" s="41" t="s">
        <v>294</v>
      </c>
      <c r="B54" s="43"/>
      <c r="C54" s="43"/>
      <c r="D54" s="65"/>
      <c r="E54" s="43"/>
      <c r="F54" s="66"/>
      <c r="G54" s="43"/>
      <c r="H54" s="44">
        <f ca="1">OFFSET(H54,-MATCH("PROYECTOS",$A$8:$A$54,0)-1,0)-(OFFSET(H54,-MATCH("PROYECTOS",$A$8:$A$54,0),0))</f>
        <v>1107.6877359999999</v>
      </c>
      <c r="I54" s="44">
        <f t="shared" ref="I54:M54" ca="1" si="5">OFFSET(I54,-MATCH("PROYECTOS",$A$8:$A$54,0)-1,0)-(OFFSET(I54,-MATCH("PROYECTOS",$A$8:$A$54,0),0))</f>
        <v>2399.2306820000049</v>
      </c>
      <c r="J54" s="44">
        <f t="shared" ca="1" si="5"/>
        <v>1455.7791863855218</v>
      </c>
      <c r="K54" s="44">
        <f t="shared" ca="1" si="5"/>
        <v>1045.8960355955242</v>
      </c>
      <c r="L54" s="44">
        <f t="shared" ca="1" si="5"/>
        <v>209.1796344199995</v>
      </c>
      <c r="M54" s="44">
        <f t="shared" ca="1" si="5"/>
        <v>200.70351637000022</v>
      </c>
      <c r="N54" s="46">
        <f t="shared" ca="1" si="1"/>
        <v>0.43592975175011622</v>
      </c>
      <c r="O54" s="46">
        <f t="shared" ca="1" si="2"/>
        <v>0.52311588019926847</v>
      </c>
      <c r="P54" s="47">
        <f t="shared" ca="1" si="3"/>
        <v>0.60676916034267392</v>
      </c>
      <c r="Q54" s="67"/>
      <c r="R54" s="45"/>
      <c r="S5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50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669.03050599999983</v>
      </c>
      <c r="E6" s="14">
        <v>873.80011599999989</v>
      </c>
      <c r="F6" s="14">
        <v>493.67520839419524</v>
      </c>
      <c r="G6" s="14">
        <v>360.71415534419538</v>
      </c>
      <c r="H6" s="14">
        <v>60.070186209999989</v>
      </c>
      <c r="I6" s="14">
        <v>72.890866839999987</v>
      </c>
      <c r="J6" s="15">
        <v>0.41281083481132819</v>
      </c>
      <c r="K6" s="15">
        <v>0.48155674718884495</v>
      </c>
      <c r="L6" s="16">
        <v>0.56497498610333829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357.13514500000002</v>
      </c>
      <c r="E7" s="38">
        <f ca="1">SUM(E8:OFFSET(E6,MATCH("GOBIERNOS REGIONALES",$A$8:$A$50,0),0))</f>
        <v>95.988595000000004</v>
      </c>
      <c r="F7" s="38">
        <f ca="1">SUM(F8:OFFSET(F6,MATCH("GOBIERNOS REGIONALES",$A$8:$A$50,0),0))</f>
        <v>72.976923948115328</v>
      </c>
      <c r="G7" s="38">
        <f ca="1">SUM(G8:OFFSET(G6,MATCH("GOBIERNOS REGIONALES",$A$8:$A$50,0),0))</f>
        <v>48.18646989811532</v>
      </c>
      <c r="H7" s="38">
        <f ca="1">SUM(H8:OFFSET(H6,MATCH("GOBIERNOS REGIONALES",$A$8:$A$50,0),0))</f>
        <v>9.9431242500000021</v>
      </c>
      <c r="I7" s="38">
        <f ca="1">SUM(I8:OFFSET(I6,MATCH("GOBIERNOS REGIONALES",$A$8:$A$50,0),0))</f>
        <v>14.847329800000008</v>
      </c>
      <c r="J7" s="39">
        <f ca="1">IFERROR(G7/E7,0)</f>
        <v>0.50200203365947083</v>
      </c>
      <c r="K7" s="39">
        <f ca="1">IFERROR(SUM(G7,H7)/E7,0)</f>
        <v>0.60558855089102326</v>
      </c>
      <c r="L7" s="40">
        <f ca="1">IFERROR(SUM(G7,H7,I7)/E7,0)</f>
        <v>0.76026661238364124</v>
      </c>
      <c r="M7" s="4"/>
    </row>
    <row r="8" spans="1:13" x14ac:dyDescent="0.25">
      <c r="A8" s="17"/>
      <c r="B8" s="18">
        <v>10</v>
      </c>
      <c r="C8" s="19" t="s">
        <v>110</v>
      </c>
      <c r="D8" s="20">
        <v>357.13514500000002</v>
      </c>
      <c r="E8" s="21">
        <v>95.988595000000004</v>
      </c>
      <c r="F8" s="21">
        <f t="shared" ref="F8:F35" si="0">SUM(G8,H8,I8)</f>
        <v>72.976923948115328</v>
      </c>
      <c r="G8" s="21">
        <v>48.18646989811532</v>
      </c>
      <c r="H8" s="21">
        <v>9.9431242500000021</v>
      </c>
      <c r="I8" s="21">
        <v>14.847329800000008</v>
      </c>
      <c r="J8" s="22">
        <f t="shared" ref="J8:J35" si="1">IFERROR(G8/E8,0)</f>
        <v>0.50200203365947083</v>
      </c>
      <c r="K8" s="22">
        <f t="shared" ref="K8:K35" si="2">IFERROR(SUM(G8,H8)/E8,0)</f>
        <v>0.60558855089102326</v>
      </c>
      <c r="L8" s="23">
        <f t="shared" ref="L8:L35" si="3">IFERROR(SUM(G8,H8,I8)/E8,0)</f>
        <v>0.76026661238364124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259.77719500000001</v>
      </c>
      <c r="E9" s="38">
        <f ca="1">SUM(E10:OFFSET(E8,(MATCH("GOBIERNOS LOCALES",$A$8:$A$50,0)-MATCH("GOBIERNOS REGIONALES",$A$8:$A$50,0)),0))</f>
        <v>657.70069999999987</v>
      </c>
      <c r="F9" s="38">
        <f ca="1">SUM(F10:OFFSET(F8,(MATCH("GOBIERNOS LOCALES",$A$8:$A$50,0)-MATCH("GOBIERNOS REGIONALES",$A$8:$A$50,0)),0))</f>
        <v>361.60740409871647</v>
      </c>
      <c r="G9" s="38">
        <f ca="1">SUM(G10:OFFSET(G8,(MATCH("GOBIERNOS LOCALES",$A$8:$A$50,0)-MATCH("GOBIERNOS REGIONALES",$A$8:$A$50,0)),0))</f>
        <v>276.06065740871662</v>
      </c>
      <c r="H9" s="38">
        <f ca="1">SUM(H10:OFFSET(H8,(MATCH("GOBIERNOS LOCALES",$A$8:$A$50,0)-MATCH("GOBIERNOS REGIONALES",$A$8:$A$50,0)),0))</f>
        <v>39.105344440000003</v>
      </c>
      <c r="I9" s="38">
        <f ca="1">SUM(I10:OFFSET(I8,(MATCH("GOBIERNOS LOCALES",$A$8:$A$50,0)-MATCH("GOBIERNOS REGIONALES",$A$8:$A$50,0)),0))</f>
        <v>46.441402249999996</v>
      </c>
      <c r="J9" s="39">
        <f t="shared" ca="1" si="1"/>
        <v>0.4197359945165281</v>
      </c>
      <c r="K9" s="39">
        <f t="shared" ca="1" si="2"/>
        <v>0.47919365426966504</v>
      </c>
      <c r="L9" s="40">
        <f t="shared" ca="1" si="3"/>
        <v>0.54980541163893659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13.292252000000003</v>
      </c>
      <c r="E10" s="21">
        <v>26.108595000000001</v>
      </c>
      <c r="F10" s="21">
        <f t="shared" si="0"/>
        <v>22.042725494275878</v>
      </c>
      <c r="G10" s="21">
        <v>18.385904694275876</v>
      </c>
      <c r="H10" s="21">
        <v>1.0374291499999999</v>
      </c>
      <c r="I10" s="21">
        <v>2.6193916499999994</v>
      </c>
      <c r="J10" s="22">
        <f t="shared" si="1"/>
        <v>0.70420888961186445</v>
      </c>
      <c r="K10" s="22">
        <f t="shared" si="2"/>
        <v>0.74394404770826916</v>
      </c>
      <c r="L10" s="23">
        <f t="shared" si="3"/>
        <v>0.8442708423902503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4.3484050000000005</v>
      </c>
      <c r="E11" s="21">
        <v>68.034958999999986</v>
      </c>
      <c r="F11" s="21">
        <f t="shared" si="0"/>
        <v>21.033014661984186</v>
      </c>
      <c r="G11" s="21">
        <v>14.179025411984185</v>
      </c>
      <c r="H11" s="21">
        <v>3.0588070699999999</v>
      </c>
      <c r="I11" s="21">
        <v>3.7951821800000003</v>
      </c>
      <c r="J11" s="22">
        <f t="shared" si="1"/>
        <v>0.20840793645490677</v>
      </c>
      <c r="K11" s="22">
        <f t="shared" si="2"/>
        <v>0.25336727963610867</v>
      </c>
      <c r="L11" s="23">
        <f t="shared" si="3"/>
        <v>0.30915010416900801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0.81610899999999997</v>
      </c>
      <c r="E12" s="21">
        <v>10.592064000000001</v>
      </c>
      <c r="F12" s="21">
        <f t="shared" si="0"/>
        <v>7.4614639605533686</v>
      </c>
      <c r="G12" s="21">
        <v>3.4663852805533679</v>
      </c>
      <c r="H12" s="21">
        <v>2.3085057800000004</v>
      </c>
      <c r="I12" s="21">
        <v>1.6865729</v>
      </c>
      <c r="J12" s="22">
        <f t="shared" si="1"/>
        <v>0.32726249393445583</v>
      </c>
      <c r="K12" s="22">
        <f t="shared" si="2"/>
        <v>0.54520923028348101</v>
      </c>
      <c r="L12" s="23">
        <f t="shared" si="3"/>
        <v>0.70443909332056232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1.1125239999999998</v>
      </c>
      <c r="E13" s="21">
        <v>43.334893000000001</v>
      </c>
      <c r="F13" s="21">
        <f t="shared" si="0"/>
        <v>23.01362181998282</v>
      </c>
      <c r="G13" s="21">
        <v>18.621064929982822</v>
      </c>
      <c r="H13" s="21">
        <v>2.5277821399999993</v>
      </c>
      <c r="I13" s="21">
        <v>1.8647747499999991</v>
      </c>
      <c r="J13" s="22">
        <f t="shared" si="1"/>
        <v>0.42970141705398512</v>
      </c>
      <c r="K13" s="22">
        <f t="shared" si="2"/>
        <v>0.48803275157464499</v>
      </c>
      <c r="L13" s="23">
        <f t="shared" si="3"/>
        <v>0.5310644662254691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1.6558280000000003</v>
      </c>
      <c r="E14" s="21">
        <v>52.348103000000002</v>
      </c>
      <c r="F14" s="21">
        <f t="shared" si="0"/>
        <v>31.125212728159791</v>
      </c>
      <c r="G14" s="21">
        <v>25.975293238159793</v>
      </c>
      <c r="H14" s="21">
        <v>3.8413194999999987</v>
      </c>
      <c r="I14" s="21">
        <v>1.30859999</v>
      </c>
      <c r="J14" s="22">
        <f t="shared" si="1"/>
        <v>0.49620314298991486</v>
      </c>
      <c r="K14" s="22">
        <f t="shared" si="2"/>
        <v>0.56958344294080321</v>
      </c>
      <c r="L14" s="23">
        <f t="shared" si="3"/>
        <v>0.59458148327093707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1.6744670000000004</v>
      </c>
      <c r="E15" s="21">
        <v>16.688510999999998</v>
      </c>
      <c r="F15" s="21">
        <f t="shared" si="0"/>
        <v>9.6576578788988208</v>
      </c>
      <c r="G15" s="21">
        <v>8.05953629889882</v>
      </c>
      <c r="H15" s="21">
        <v>0.30236403999999995</v>
      </c>
      <c r="I15" s="21">
        <v>1.2957575399999999</v>
      </c>
      <c r="J15" s="22">
        <f t="shared" si="1"/>
        <v>0.48293920883048347</v>
      </c>
      <c r="K15" s="22">
        <f t="shared" si="2"/>
        <v>0.50105730456712538</v>
      </c>
      <c r="L15" s="23">
        <f t="shared" si="3"/>
        <v>0.57870099249111095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14.245693000000003</v>
      </c>
      <c r="E16" s="21">
        <v>50.78965199999999</v>
      </c>
      <c r="F16" s="21">
        <f t="shared" si="0"/>
        <v>30.603023212887493</v>
      </c>
      <c r="G16" s="21">
        <v>21.753887002887495</v>
      </c>
      <c r="H16" s="21">
        <v>4.0857182100000005</v>
      </c>
      <c r="I16" s="21">
        <v>4.7634179999999997</v>
      </c>
      <c r="J16" s="22">
        <f t="shared" si="1"/>
        <v>0.42831336987478275</v>
      </c>
      <c r="K16" s="22">
        <f t="shared" si="2"/>
        <v>0.50875728018155153</v>
      </c>
      <c r="L16" s="23">
        <f t="shared" si="3"/>
        <v>0.60254445556916791</v>
      </c>
      <c r="M16" s="4"/>
    </row>
    <row r="17" spans="1:13" x14ac:dyDescent="0.25">
      <c r="A17" s="17"/>
      <c r="B17" s="18">
        <v>447</v>
      </c>
      <c r="C17" s="19" t="s">
        <v>214</v>
      </c>
      <c r="D17" s="20">
        <v>43.055361999999995</v>
      </c>
      <c r="E17" s="21">
        <v>55.082755999999996</v>
      </c>
      <c r="F17" s="21">
        <f t="shared" si="0"/>
        <v>46.719601749449467</v>
      </c>
      <c r="G17" s="21">
        <v>38.514038299449467</v>
      </c>
      <c r="H17" s="21">
        <v>3.6737008199999996</v>
      </c>
      <c r="I17" s="21">
        <v>4.5318626299999991</v>
      </c>
      <c r="J17" s="22">
        <f t="shared" si="1"/>
        <v>0.69920318256133496</v>
      </c>
      <c r="K17" s="22">
        <f t="shared" si="2"/>
        <v>0.76589739118081657</v>
      </c>
      <c r="L17" s="23">
        <f t="shared" si="3"/>
        <v>0.84817110003445484</v>
      </c>
      <c r="M17" s="4"/>
    </row>
    <row r="18" spans="1:13" x14ac:dyDescent="0.25">
      <c r="A18" s="17"/>
      <c r="B18" s="18">
        <v>448</v>
      </c>
      <c r="C18" s="19" t="s">
        <v>215</v>
      </c>
      <c r="D18" s="20">
        <v>18.054775000000003</v>
      </c>
      <c r="E18" s="21">
        <v>49.521773000000024</v>
      </c>
      <c r="F18" s="21">
        <f t="shared" si="0"/>
        <v>28.885819208180749</v>
      </c>
      <c r="G18" s="21">
        <v>22.432432158180745</v>
      </c>
      <c r="H18" s="21">
        <v>2.6125928100000015</v>
      </c>
      <c r="I18" s="21">
        <v>3.8407942400000001</v>
      </c>
      <c r="J18" s="22">
        <f t="shared" si="1"/>
        <v>0.45298119996997549</v>
      </c>
      <c r="K18" s="22">
        <f t="shared" si="2"/>
        <v>0.50573764732092152</v>
      </c>
      <c r="L18" s="23">
        <f t="shared" si="3"/>
        <v>0.58329533573405645</v>
      </c>
      <c r="M18" s="4"/>
    </row>
    <row r="19" spans="1:13" x14ac:dyDescent="0.25">
      <c r="A19" s="17"/>
      <c r="B19" s="18">
        <v>449</v>
      </c>
      <c r="C19" s="19" t="s">
        <v>216</v>
      </c>
      <c r="D19" s="20">
        <v>4.3590310000000008</v>
      </c>
      <c r="E19" s="21">
        <v>1.5215939999999999</v>
      </c>
      <c r="F19" s="21">
        <f t="shared" si="0"/>
        <v>0.56113205739099148</v>
      </c>
      <c r="G19" s="21">
        <v>0.32860192739099148</v>
      </c>
      <c r="H19" s="21">
        <v>9.5691849999999995E-2</v>
      </c>
      <c r="I19" s="21">
        <v>0.13683828000000001</v>
      </c>
      <c r="J19" s="22">
        <f t="shared" si="1"/>
        <v>0.21595900574725682</v>
      </c>
      <c r="K19" s="22">
        <f t="shared" si="2"/>
        <v>0.27884821929568043</v>
      </c>
      <c r="L19" s="23">
        <f t="shared" si="3"/>
        <v>0.36877909441742773</v>
      </c>
      <c r="M19" s="4"/>
    </row>
    <row r="20" spans="1:13" x14ac:dyDescent="0.25">
      <c r="A20" s="17"/>
      <c r="B20" s="18">
        <v>450</v>
      </c>
      <c r="C20" s="19" t="s">
        <v>217</v>
      </c>
      <c r="D20" s="20">
        <v>6.7697349999999998</v>
      </c>
      <c r="E20" s="21">
        <v>67.525875000000042</v>
      </c>
      <c r="F20" s="21">
        <f t="shared" si="0"/>
        <v>34.365551313988426</v>
      </c>
      <c r="G20" s="21">
        <v>27.532077563988423</v>
      </c>
      <c r="H20" s="21">
        <v>2.4535108399999999</v>
      </c>
      <c r="I20" s="21">
        <v>4.3799629100000006</v>
      </c>
      <c r="J20" s="22">
        <f t="shared" si="1"/>
        <v>0.40772633548233778</v>
      </c>
      <c r="K20" s="22">
        <f t="shared" si="2"/>
        <v>0.44406071604386327</v>
      </c>
      <c r="L20" s="23">
        <f t="shared" si="3"/>
        <v>0.50892419111915843</v>
      </c>
      <c r="M20" s="4"/>
    </row>
    <row r="21" spans="1:13" x14ac:dyDescent="0.25">
      <c r="A21" s="17"/>
      <c r="B21" s="18">
        <v>451</v>
      </c>
      <c r="C21" s="19" t="s">
        <v>218</v>
      </c>
      <c r="D21" s="20">
        <v>1.3713149999999996</v>
      </c>
      <c r="E21" s="21">
        <v>3.2377750000000001</v>
      </c>
      <c r="F21" s="21">
        <f t="shared" si="0"/>
        <v>1.300178320040299</v>
      </c>
      <c r="G21" s="21">
        <v>0.59524640004029905</v>
      </c>
      <c r="H21" s="21">
        <v>0.25577760999999999</v>
      </c>
      <c r="I21" s="21">
        <v>0.44915431000000006</v>
      </c>
      <c r="J21" s="22">
        <f t="shared" si="1"/>
        <v>0.18384427578824936</v>
      </c>
      <c r="K21" s="22">
        <f t="shared" si="2"/>
        <v>0.26284223271854867</v>
      </c>
      <c r="L21" s="23">
        <f t="shared" si="3"/>
        <v>0.40156537129365039</v>
      </c>
      <c r="M21" s="4"/>
    </row>
    <row r="22" spans="1:13" x14ac:dyDescent="0.25">
      <c r="A22" s="17"/>
      <c r="B22" s="18">
        <v>452</v>
      </c>
      <c r="C22" s="19" t="s">
        <v>219</v>
      </c>
      <c r="D22" s="20">
        <v>63.187972999999985</v>
      </c>
      <c r="E22" s="21">
        <v>59.169008000000012</v>
      </c>
      <c r="F22" s="21">
        <f t="shared" si="0"/>
        <v>25.305452452532698</v>
      </c>
      <c r="G22" s="21">
        <v>19.724337852532699</v>
      </c>
      <c r="H22" s="21">
        <v>2.7720820500000003</v>
      </c>
      <c r="I22" s="21">
        <v>2.8090325499999995</v>
      </c>
      <c r="J22" s="22">
        <f t="shared" si="1"/>
        <v>0.33335589896204942</v>
      </c>
      <c r="K22" s="22">
        <f t="shared" si="2"/>
        <v>0.38020613599830327</v>
      </c>
      <c r="L22" s="23">
        <f t="shared" si="3"/>
        <v>0.42768086381527121</v>
      </c>
      <c r="M22" s="4"/>
    </row>
    <row r="23" spans="1:13" x14ac:dyDescent="0.25">
      <c r="A23" s="17"/>
      <c r="B23" s="18">
        <v>453</v>
      </c>
      <c r="C23" s="19" t="s">
        <v>220</v>
      </c>
      <c r="D23" s="20">
        <v>2.1637479999999996</v>
      </c>
      <c r="E23" s="21">
        <v>5.8093910000000006</v>
      </c>
      <c r="F23" s="21">
        <f t="shared" si="0"/>
        <v>2.9066388853498091</v>
      </c>
      <c r="G23" s="21">
        <v>1.791480665349809</v>
      </c>
      <c r="H23" s="21">
        <v>0.6144230799999999</v>
      </c>
      <c r="I23" s="21">
        <v>0.50073514000000008</v>
      </c>
      <c r="J23" s="22">
        <f t="shared" si="1"/>
        <v>0.3083766724170931</v>
      </c>
      <c r="K23" s="22">
        <f t="shared" si="2"/>
        <v>0.41414044008224077</v>
      </c>
      <c r="L23" s="23">
        <f t="shared" si="3"/>
        <v>0.50033452479783314</v>
      </c>
      <c r="M23" s="4"/>
    </row>
    <row r="24" spans="1:13" x14ac:dyDescent="0.25">
      <c r="A24" s="17"/>
      <c r="B24" s="18">
        <v>454</v>
      </c>
      <c r="C24" s="19" t="s">
        <v>221</v>
      </c>
      <c r="D24" s="20">
        <v>35.724995</v>
      </c>
      <c r="E24" s="21">
        <v>30.537807999999995</v>
      </c>
      <c r="F24" s="21">
        <f t="shared" si="0"/>
        <v>17.768485450468486</v>
      </c>
      <c r="G24" s="21">
        <v>12.341715380468486</v>
      </c>
      <c r="H24" s="21">
        <v>2.8439198399999999</v>
      </c>
      <c r="I24" s="21">
        <v>2.58285023</v>
      </c>
      <c r="J24" s="22">
        <f t="shared" si="1"/>
        <v>0.40414542459853331</v>
      </c>
      <c r="K24" s="22">
        <f t="shared" si="2"/>
        <v>0.49727325617046542</v>
      </c>
      <c r="L24" s="23">
        <f t="shared" si="3"/>
        <v>0.58185202587129004</v>
      </c>
      <c r="M24" s="4"/>
    </row>
    <row r="25" spans="1:13" x14ac:dyDescent="0.25">
      <c r="A25" s="17"/>
      <c r="B25" s="18">
        <v>455</v>
      </c>
      <c r="C25" s="19" t="s">
        <v>222</v>
      </c>
      <c r="D25" s="20">
        <v>0.266401</v>
      </c>
      <c r="E25" s="21">
        <v>0.878772</v>
      </c>
      <c r="F25" s="21">
        <f t="shared" si="0"/>
        <v>0.38940235909982845</v>
      </c>
      <c r="G25" s="21">
        <v>0.28103488909982843</v>
      </c>
      <c r="H25" s="21">
        <v>6.8697089999999988E-2</v>
      </c>
      <c r="I25" s="21">
        <v>3.9670379999999998E-2</v>
      </c>
      <c r="J25" s="22">
        <f t="shared" si="1"/>
        <v>0.31980410060838127</v>
      </c>
      <c r="K25" s="22">
        <f t="shared" si="2"/>
        <v>0.39797806382068213</v>
      </c>
      <c r="L25" s="23">
        <f t="shared" si="3"/>
        <v>0.44312103605921499</v>
      </c>
      <c r="M25" s="4"/>
    </row>
    <row r="26" spans="1:13" x14ac:dyDescent="0.25">
      <c r="A26" s="17"/>
      <c r="B26" s="18">
        <v>456</v>
      </c>
      <c r="C26" s="19" t="s">
        <v>223</v>
      </c>
      <c r="D26" s="20">
        <v>13.19685</v>
      </c>
      <c r="E26" s="21">
        <v>4.7533009999999996</v>
      </c>
      <c r="F26" s="21">
        <f t="shared" si="0"/>
        <v>2.1147438066800177</v>
      </c>
      <c r="G26" s="21">
        <v>1.8910768766800174</v>
      </c>
      <c r="H26" s="21">
        <v>8.9021690000000014E-2</v>
      </c>
      <c r="I26" s="21">
        <v>0.13464524</v>
      </c>
      <c r="J26" s="22">
        <f t="shared" si="1"/>
        <v>0.39784496640966299</v>
      </c>
      <c r="K26" s="22">
        <f t="shared" si="2"/>
        <v>0.41657335958316499</v>
      </c>
      <c r="L26" s="23">
        <f t="shared" si="3"/>
        <v>0.44490004034670178</v>
      </c>
      <c r="M26" s="4"/>
    </row>
    <row r="27" spans="1:13" x14ac:dyDescent="0.25">
      <c r="A27" s="17"/>
      <c r="B27" s="18">
        <v>457</v>
      </c>
      <c r="C27" s="19" t="s">
        <v>224</v>
      </c>
      <c r="D27" s="20">
        <v>0.60624000000000011</v>
      </c>
      <c r="E27" s="21">
        <v>3.4379710000000001</v>
      </c>
      <c r="F27" s="21">
        <f t="shared" si="0"/>
        <v>2.0473276772351143</v>
      </c>
      <c r="G27" s="21">
        <v>1.3219039472351142</v>
      </c>
      <c r="H27" s="21">
        <v>0.36762464</v>
      </c>
      <c r="I27" s="21">
        <v>0.35779909000000004</v>
      </c>
      <c r="J27" s="22">
        <f t="shared" si="1"/>
        <v>0.38450119190508419</v>
      </c>
      <c r="K27" s="22">
        <f t="shared" si="2"/>
        <v>0.49143189027339501</v>
      </c>
      <c r="L27" s="23">
        <f t="shared" si="3"/>
        <v>0.59550463841466794</v>
      </c>
      <c r="M27" s="4"/>
    </row>
    <row r="28" spans="1:13" x14ac:dyDescent="0.25">
      <c r="A28" s="17"/>
      <c r="B28" s="18">
        <v>458</v>
      </c>
      <c r="C28" s="19" t="s">
        <v>225</v>
      </c>
      <c r="D28" s="20">
        <v>0.73226400000000014</v>
      </c>
      <c r="E28" s="21">
        <v>45.200068000000002</v>
      </c>
      <c r="F28" s="21">
        <f t="shared" si="0"/>
        <v>25.142528280060244</v>
      </c>
      <c r="G28" s="21">
        <v>18.141011210060242</v>
      </c>
      <c r="H28" s="21">
        <v>2.4962384699999998</v>
      </c>
      <c r="I28" s="21">
        <v>4.5052785999999996</v>
      </c>
      <c r="J28" s="22">
        <f t="shared" si="1"/>
        <v>0.40134920173262217</v>
      </c>
      <c r="K28" s="22">
        <f t="shared" si="2"/>
        <v>0.45657563347161872</v>
      </c>
      <c r="L28" s="23">
        <f t="shared" si="3"/>
        <v>0.55624978882908416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2.3042259999999999</v>
      </c>
      <c r="E29" s="21">
        <v>33.970192000000019</v>
      </c>
      <c r="F29" s="21">
        <f t="shared" si="0"/>
        <v>12.221827118338854</v>
      </c>
      <c r="G29" s="21">
        <v>9.7774637583388539</v>
      </c>
      <c r="H29" s="21">
        <v>1.2969218500000002</v>
      </c>
      <c r="I29" s="21">
        <v>1.1474415099999999</v>
      </c>
      <c r="J29" s="22">
        <f t="shared" si="1"/>
        <v>0.28782480117683318</v>
      </c>
      <c r="K29" s="22">
        <f t="shared" si="2"/>
        <v>0.32600303255097435</v>
      </c>
      <c r="L29" s="23">
        <f t="shared" si="3"/>
        <v>0.35978092553432867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11.873144999999999</v>
      </c>
      <c r="E30" s="21">
        <v>9.8007620000000006</v>
      </c>
      <c r="F30" s="21">
        <f t="shared" si="0"/>
        <v>6.4841654467111995</v>
      </c>
      <c r="G30" s="21">
        <v>4.7874290867111995</v>
      </c>
      <c r="H30" s="21">
        <v>1.0051658299999999</v>
      </c>
      <c r="I30" s="21">
        <v>0.69157053000000002</v>
      </c>
      <c r="J30" s="22">
        <f t="shared" si="1"/>
        <v>0.48847519067509232</v>
      </c>
      <c r="K30" s="22">
        <f t="shared" si="2"/>
        <v>0.59103515795110617</v>
      </c>
      <c r="L30" s="23">
        <f t="shared" si="3"/>
        <v>0.66159809275148185</v>
      </c>
      <c r="M30" s="4"/>
    </row>
    <row r="31" spans="1:13" x14ac:dyDescent="0.25">
      <c r="A31" s="17"/>
      <c r="B31" s="18">
        <v>461</v>
      </c>
      <c r="C31" s="19" t="s">
        <v>228</v>
      </c>
      <c r="D31" s="20">
        <v>4.8306420000000001</v>
      </c>
      <c r="E31" s="21">
        <v>3.925354</v>
      </c>
      <c r="F31" s="21">
        <f t="shared" si="0"/>
        <v>2.3289801923953748</v>
      </c>
      <c r="G31" s="21">
        <v>1.0901842523953746</v>
      </c>
      <c r="H31" s="21">
        <v>4.9681450000000009E-2</v>
      </c>
      <c r="I31" s="21">
        <v>1.1891144900000001</v>
      </c>
      <c r="J31" s="22">
        <f t="shared" si="1"/>
        <v>0.27772890098456715</v>
      </c>
      <c r="K31" s="22">
        <f t="shared" si="2"/>
        <v>0.29038545374388519</v>
      </c>
      <c r="L31" s="23">
        <f t="shared" si="3"/>
        <v>0.59331723773075618</v>
      </c>
      <c r="M31" s="4"/>
    </row>
    <row r="32" spans="1:13" x14ac:dyDescent="0.25">
      <c r="A32" s="17"/>
      <c r="B32" s="18">
        <v>462</v>
      </c>
      <c r="C32" s="19" t="s">
        <v>229</v>
      </c>
      <c r="D32" s="20">
        <v>6.0702779999999992</v>
      </c>
      <c r="E32" s="21">
        <v>7.1212399999999993</v>
      </c>
      <c r="F32" s="21">
        <f t="shared" si="0"/>
        <v>5.0266088993618192</v>
      </c>
      <c r="G32" s="21">
        <v>4.1057274993618194</v>
      </c>
      <c r="H32" s="21">
        <v>0.54054575000000005</v>
      </c>
      <c r="I32" s="21">
        <v>0.38033564999999997</v>
      </c>
      <c r="J32" s="22">
        <f t="shared" si="1"/>
        <v>0.57654671087645126</v>
      </c>
      <c r="K32" s="22">
        <f t="shared" si="2"/>
        <v>0.65245283818012301</v>
      </c>
      <c r="L32" s="23">
        <f t="shared" si="3"/>
        <v>0.70586146504847747</v>
      </c>
      <c r="M32" s="4"/>
    </row>
    <row r="33" spans="1:13" x14ac:dyDescent="0.25">
      <c r="A33" s="17"/>
      <c r="B33" s="18">
        <v>463</v>
      </c>
      <c r="C33" s="19" t="s">
        <v>230</v>
      </c>
      <c r="D33" s="20">
        <v>0.40072900000000006</v>
      </c>
      <c r="E33" s="21">
        <v>2.6398990000000011</v>
      </c>
      <c r="F33" s="21">
        <f t="shared" si="0"/>
        <v>0.3970865392607929</v>
      </c>
      <c r="G33" s="21">
        <v>0.30771092926079291</v>
      </c>
      <c r="H33" s="21">
        <v>1.0668279999999999E-2</v>
      </c>
      <c r="I33" s="21">
        <v>7.8707330000000006E-2</v>
      </c>
      <c r="J33" s="22">
        <f t="shared" si="1"/>
        <v>0.11656162953991527</v>
      </c>
      <c r="K33" s="22">
        <f t="shared" si="2"/>
        <v>0.12060279929678853</v>
      </c>
      <c r="L33" s="23">
        <f t="shared" si="3"/>
        <v>0.15041732250392637</v>
      </c>
      <c r="M33" s="4"/>
    </row>
    <row r="34" spans="1:13" x14ac:dyDescent="0.25">
      <c r="A34" s="17"/>
      <c r="B34" s="18">
        <v>464</v>
      </c>
      <c r="C34" s="19" t="s">
        <v>231</v>
      </c>
      <c r="D34" s="20">
        <v>7.6642080000000004</v>
      </c>
      <c r="E34" s="21">
        <v>5.6703839999999994</v>
      </c>
      <c r="F34" s="21">
        <f t="shared" si="0"/>
        <v>2.7051545854300869</v>
      </c>
      <c r="G34" s="21">
        <v>0.65608785543008707</v>
      </c>
      <c r="H34" s="21">
        <v>0.69715459999999996</v>
      </c>
      <c r="I34" s="21">
        <v>1.3519121300000001</v>
      </c>
      <c r="J34" s="22">
        <f t="shared" si="1"/>
        <v>0.11570430775589222</v>
      </c>
      <c r="K34" s="22">
        <f t="shared" si="2"/>
        <v>0.23865093711997057</v>
      </c>
      <c r="L34" s="23">
        <f t="shared" si="3"/>
        <v>0.47706726483252054</v>
      </c>
      <c r="M34" s="4"/>
    </row>
    <row r="35" spans="1:13" ht="15.75" thickBot="1" x14ac:dyDescent="0.3">
      <c r="A35" s="41" t="s">
        <v>233</v>
      </c>
      <c r="B35" s="58"/>
      <c r="C35" s="43"/>
      <c r="D35" s="44">
        <v>52.118166000000002</v>
      </c>
      <c r="E35" s="45">
        <v>120.110821</v>
      </c>
      <c r="F35" s="45">
        <f t="shared" si="0"/>
        <v>59.090880347363417</v>
      </c>
      <c r="G35" s="45">
        <v>36.46702803736342</v>
      </c>
      <c r="H35" s="45">
        <v>11.021717519999997</v>
      </c>
      <c r="I35" s="45">
        <v>11.602134790000003</v>
      </c>
      <c r="J35" s="46">
        <f t="shared" si="1"/>
        <v>0.30361151254942648</v>
      </c>
      <c r="K35" s="46">
        <f t="shared" si="2"/>
        <v>0.39537441474455842</v>
      </c>
      <c r="L35" s="47">
        <f t="shared" si="3"/>
        <v>0.49196966480949633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91</v>
      </c>
      <c r="B1" s="51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1435</v>
      </c>
      <c r="N2" s="72" t="s">
        <v>1460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669.03050599999983</v>
      </c>
      <c r="E6" s="14">
        <f ca="1">SUM(E7:OFFSET(E7,50,0))</f>
        <v>873.80011599999989</v>
      </c>
      <c r="F6" s="14">
        <f ca="1">SUM(F7:OFFSET(F7,50,0))</f>
        <v>493.67520839419524</v>
      </c>
      <c r="G6" s="14">
        <f ca="1">SUM(G7:OFFSET(G7,50,0))</f>
        <v>360.71415534419538</v>
      </c>
      <c r="H6" s="14">
        <f ca="1">SUM(H7:OFFSET(H7,50,0))</f>
        <v>60.070186209999989</v>
      </c>
      <c r="I6" s="14">
        <f ca="1">SUM(I7:OFFSET(I7,50,0))</f>
        <v>72.890866839999987</v>
      </c>
      <c r="J6" s="15">
        <f ca="1">IFERROR(G6/E6,0)</f>
        <v>0.41281083481132819</v>
      </c>
      <c r="K6" s="15">
        <f ca="1">IFERROR(SUM(G6,H6)/E6,0)</f>
        <v>0.48155674718884495</v>
      </c>
      <c r="L6" s="16">
        <f ca="1">IFERROR(SUM(G6,H6,I6)/E6,0)</f>
        <v>0.56497498610333829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36.297460999999998</v>
      </c>
      <c r="E7" s="21">
        <v>26.288212000000001</v>
      </c>
      <c r="F7" s="21">
        <f t="shared" ref="F7:F31" si="0">SUM(G7,H7,I7)</f>
        <v>22.222342494275875</v>
      </c>
      <c r="G7" s="21">
        <v>18.385904694275876</v>
      </c>
      <c r="H7" s="21">
        <v>1.0733525499999998</v>
      </c>
      <c r="I7" s="21">
        <v>2.7630852499999996</v>
      </c>
      <c r="J7" s="22">
        <f t="shared" ref="J7:J31" si="1">IFERROR(G7/E7,0)</f>
        <v>0.69939730759459318</v>
      </c>
      <c r="K7" s="22">
        <f t="shared" ref="K7:K31" si="2">IFERROR(SUM(G7,H7)/E7,0)</f>
        <v>0.74022749224161288</v>
      </c>
      <c r="L7" s="23">
        <f t="shared" ref="L7:L31" si="3">IFERROR(SUM(G7,H7,I7)/E7,0)</f>
        <v>0.84533487839628929</v>
      </c>
      <c r="M7" s="4"/>
      <c r="N7" t="s">
        <v>250</v>
      </c>
      <c r="O7" s="5">
        <v>22.222342494275875</v>
      </c>
      <c r="P7" s="71">
        <v>0.84533487839628929</v>
      </c>
    </row>
    <row r="8" spans="1:16" x14ac:dyDescent="0.25">
      <c r="A8" s="17"/>
      <c r="B8" s="55">
        <v>2</v>
      </c>
      <c r="C8" s="19" t="s">
        <v>251</v>
      </c>
      <c r="D8" s="20">
        <v>17.371022</v>
      </c>
      <c r="E8" s="21">
        <v>69.949191999999982</v>
      </c>
      <c r="F8" s="21">
        <f t="shared" si="0"/>
        <v>21.877784987833845</v>
      </c>
      <c r="G8" s="21">
        <v>14.335999307833845</v>
      </c>
      <c r="H8" s="21">
        <v>3.4570808799999995</v>
      </c>
      <c r="I8" s="21">
        <v>4.0847047999999999</v>
      </c>
      <c r="J8" s="22">
        <f t="shared" si="1"/>
        <v>0.20494874776872116</v>
      </c>
      <c r="K8" s="22">
        <f t="shared" si="2"/>
        <v>0.25437148992133962</v>
      </c>
      <c r="L8" s="23">
        <f t="shared" si="3"/>
        <v>0.31276680062056827</v>
      </c>
      <c r="M8" s="4"/>
      <c r="N8" t="s">
        <v>258</v>
      </c>
      <c r="O8" s="5">
        <v>58.834030827173223</v>
      </c>
      <c r="P8" s="71">
        <v>0.83933242031939548</v>
      </c>
    </row>
    <row r="9" spans="1:16" x14ac:dyDescent="0.25">
      <c r="A9" s="17"/>
      <c r="B9" s="55">
        <v>3</v>
      </c>
      <c r="C9" s="19" t="s">
        <v>252</v>
      </c>
      <c r="D9" s="20">
        <v>0.90624499999999997</v>
      </c>
      <c r="E9" s="21">
        <v>26.559990999999993</v>
      </c>
      <c r="F9" s="21">
        <f t="shared" si="0"/>
        <v>7.5666437786162168</v>
      </c>
      <c r="G9" s="21">
        <v>3.511385278616217</v>
      </c>
      <c r="H9" s="21">
        <v>2.3585057799999998</v>
      </c>
      <c r="I9" s="21">
        <v>1.6967527199999999</v>
      </c>
      <c r="J9" s="22">
        <f t="shared" si="1"/>
        <v>0.13220581583089458</v>
      </c>
      <c r="K9" s="22">
        <f t="shared" si="2"/>
        <v>0.22100500932459721</v>
      </c>
      <c r="L9" s="23">
        <f t="shared" si="3"/>
        <v>0.28488879302015646</v>
      </c>
      <c r="M9" s="4"/>
      <c r="N9" t="s">
        <v>265</v>
      </c>
      <c r="O9" s="5">
        <v>18.600361137648594</v>
      </c>
      <c r="P9" s="71">
        <v>0.77724486576630014</v>
      </c>
    </row>
    <row r="10" spans="1:16" x14ac:dyDescent="0.25">
      <c r="A10" s="17"/>
      <c r="B10" s="55">
        <v>4</v>
      </c>
      <c r="C10" s="19" t="s">
        <v>253</v>
      </c>
      <c r="D10" s="20">
        <v>33.579244000000003</v>
      </c>
      <c r="E10" s="21">
        <v>54.043139000000011</v>
      </c>
      <c r="F10" s="21">
        <f t="shared" si="0"/>
        <v>27.614656585607612</v>
      </c>
      <c r="G10" s="21">
        <v>20.647066595607612</v>
      </c>
      <c r="H10" s="21">
        <v>4.1659451000000001</v>
      </c>
      <c r="I10" s="21">
        <v>2.8016448899999995</v>
      </c>
      <c r="J10" s="22">
        <f t="shared" si="1"/>
        <v>0.38204787837374893</v>
      </c>
      <c r="K10" s="22">
        <f t="shared" si="2"/>
        <v>0.45913342849325628</v>
      </c>
      <c r="L10" s="23">
        <f t="shared" si="3"/>
        <v>0.51097432711315316</v>
      </c>
      <c r="M10" s="4"/>
      <c r="N10" t="s">
        <v>264</v>
      </c>
      <c r="O10" s="5">
        <v>42.746841568829552</v>
      </c>
      <c r="P10" s="71">
        <v>0.70619236652287121</v>
      </c>
    </row>
    <row r="11" spans="1:16" x14ac:dyDescent="0.25">
      <c r="A11" s="17"/>
      <c r="B11" s="55">
        <v>5</v>
      </c>
      <c r="C11" s="19" t="s">
        <v>254</v>
      </c>
      <c r="D11" s="20">
        <v>36.33017199999999</v>
      </c>
      <c r="E11" s="21">
        <v>78.865787000000012</v>
      </c>
      <c r="F11" s="21">
        <f t="shared" si="0"/>
        <v>49.084807088961149</v>
      </c>
      <c r="G11" s="21">
        <v>37.222397318961157</v>
      </c>
      <c r="H11" s="21">
        <v>6.2183984499999987</v>
      </c>
      <c r="I11" s="21">
        <v>5.6440113199999988</v>
      </c>
      <c r="J11" s="22">
        <f t="shared" si="1"/>
        <v>0.47197141796050485</v>
      </c>
      <c r="K11" s="22">
        <f t="shared" si="2"/>
        <v>0.55081927691866117</v>
      </c>
      <c r="L11" s="23">
        <f t="shared" si="3"/>
        <v>0.62238403946899234</v>
      </c>
      <c r="M11" s="4"/>
      <c r="N11" t="s">
        <v>274</v>
      </c>
      <c r="O11" s="5">
        <v>10.738427092442677</v>
      </c>
      <c r="P11" s="71">
        <v>0.64538525181120054</v>
      </c>
    </row>
    <row r="12" spans="1:16" x14ac:dyDescent="0.25">
      <c r="A12" s="17"/>
      <c r="B12" s="55">
        <v>6</v>
      </c>
      <c r="C12" s="19" t="s">
        <v>255</v>
      </c>
      <c r="D12" s="20">
        <v>26.432997999999998</v>
      </c>
      <c r="E12" s="21">
        <v>23.697112000000001</v>
      </c>
      <c r="F12" s="21">
        <f t="shared" si="0"/>
        <v>11.19256278571822</v>
      </c>
      <c r="G12" s="21">
        <v>8.3341140057182201</v>
      </c>
      <c r="H12" s="21">
        <v>0.46123320999999989</v>
      </c>
      <c r="I12" s="21">
        <v>2.3972155700000002</v>
      </c>
      <c r="J12" s="22">
        <f t="shared" si="1"/>
        <v>0.35169323610903386</v>
      </c>
      <c r="K12" s="22">
        <f t="shared" si="2"/>
        <v>0.3711569247644278</v>
      </c>
      <c r="L12" s="23">
        <f t="shared" si="3"/>
        <v>0.4723175881397792</v>
      </c>
      <c r="M12" s="4"/>
      <c r="N12" t="s">
        <v>257</v>
      </c>
      <c r="O12" s="5">
        <v>39.933604949786783</v>
      </c>
      <c r="P12" s="71">
        <v>0.6395345030273657</v>
      </c>
    </row>
    <row r="13" spans="1:16" x14ac:dyDescent="0.25">
      <c r="A13" s="17"/>
      <c r="B13" s="55">
        <v>7</v>
      </c>
      <c r="C13" s="19" t="s">
        <v>256</v>
      </c>
      <c r="D13" s="20">
        <v>7.6642080000000004</v>
      </c>
      <c r="E13" s="21">
        <v>5.6703840000000003</v>
      </c>
      <c r="F13" s="21">
        <f t="shared" si="0"/>
        <v>2.7051545854300869</v>
      </c>
      <c r="G13" s="21">
        <v>0.65608785543008707</v>
      </c>
      <c r="H13" s="21">
        <v>0.69715459999999996</v>
      </c>
      <c r="I13" s="21">
        <v>1.3519121300000001</v>
      </c>
      <c r="J13" s="22">
        <f t="shared" si="1"/>
        <v>0.1157043077558922</v>
      </c>
      <c r="K13" s="22">
        <f t="shared" si="2"/>
        <v>0.23865093711997054</v>
      </c>
      <c r="L13" s="23">
        <f t="shared" si="3"/>
        <v>0.47706726483252049</v>
      </c>
      <c r="M13" s="4"/>
      <c r="N13" t="s">
        <v>262</v>
      </c>
      <c r="O13" s="5">
        <v>6.5325134987213538</v>
      </c>
      <c r="P13" s="71">
        <v>0.63422011656823751</v>
      </c>
    </row>
    <row r="14" spans="1:16" x14ac:dyDescent="0.25">
      <c r="A14" s="17"/>
      <c r="B14" s="55">
        <v>8</v>
      </c>
      <c r="C14" s="19" t="s">
        <v>257</v>
      </c>
      <c r="D14" s="20">
        <v>54.407440999999977</v>
      </c>
      <c r="E14" s="21">
        <v>62.441673999999999</v>
      </c>
      <c r="F14" s="21">
        <f t="shared" si="0"/>
        <v>39.933604949786783</v>
      </c>
      <c r="G14" s="21">
        <v>27.786346409786784</v>
      </c>
      <c r="H14" s="21">
        <v>6.6865439700000007</v>
      </c>
      <c r="I14" s="21">
        <v>5.4607145700000022</v>
      </c>
      <c r="J14" s="22">
        <f t="shared" si="1"/>
        <v>0.44499682070962393</v>
      </c>
      <c r="K14" s="22">
        <f t="shared" si="2"/>
        <v>0.55208145732586833</v>
      </c>
      <c r="L14" s="23">
        <f t="shared" si="3"/>
        <v>0.6395345030273657</v>
      </c>
      <c r="M14" s="4"/>
      <c r="N14" t="s">
        <v>254</v>
      </c>
      <c r="O14" s="5">
        <v>49.084807088961149</v>
      </c>
      <c r="P14" s="71">
        <v>0.62238403946899234</v>
      </c>
    </row>
    <row r="15" spans="1:16" x14ac:dyDescent="0.25">
      <c r="A15" s="17"/>
      <c r="B15" s="55">
        <v>9</v>
      </c>
      <c r="C15" s="19" t="s">
        <v>258</v>
      </c>
      <c r="D15" s="20">
        <v>59.990651</v>
      </c>
      <c r="E15" s="21">
        <v>70.096220999999986</v>
      </c>
      <c r="F15" s="21">
        <f t="shared" si="0"/>
        <v>58.834030827173223</v>
      </c>
      <c r="G15" s="21">
        <v>48.326811157173225</v>
      </c>
      <c r="H15" s="21">
        <v>4.717677150000001</v>
      </c>
      <c r="I15" s="21">
        <v>5.7895425199999968</v>
      </c>
      <c r="J15" s="22">
        <f t="shared" si="1"/>
        <v>0.68943532857745971</v>
      </c>
      <c r="K15" s="22">
        <f t="shared" si="2"/>
        <v>0.75673820286507654</v>
      </c>
      <c r="L15" s="23">
        <f t="shared" si="3"/>
        <v>0.83933242031939548</v>
      </c>
      <c r="M15" s="4"/>
      <c r="N15" t="s">
        <v>272</v>
      </c>
      <c r="O15" s="5">
        <v>6.7108748768423032</v>
      </c>
      <c r="P15" s="71">
        <v>0.60161190143764753</v>
      </c>
    </row>
    <row r="16" spans="1:16" x14ac:dyDescent="0.25">
      <c r="A16" s="17"/>
      <c r="B16" s="55">
        <v>10</v>
      </c>
      <c r="C16" s="19" t="s">
        <v>259</v>
      </c>
      <c r="D16" s="20">
        <v>20.786595000000002</v>
      </c>
      <c r="E16" s="21">
        <v>62.714422000000013</v>
      </c>
      <c r="F16" s="21">
        <f t="shared" si="0"/>
        <v>37.709244402900993</v>
      </c>
      <c r="G16" s="21">
        <v>29.991543382901</v>
      </c>
      <c r="H16" s="21">
        <v>3.39935075</v>
      </c>
      <c r="I16" s="21">
        <v>4.3183502699999998</v>
      </c>
      <c r="J16" s="22">
        <f t="shared" si="1"/>
        <v>0.47822402609245118</v>
      </c>
      <c r="K16" s="22">
        <f t="shared" si="2"/>
        <v>0.53242767880250874</v>
      </c>
      <c r="L16" s="23">
        <f t="shared" si="3"/>
        <v>0.60128505055664838</v>
      </c>
      <c r="M16" s="4"/>
      <c r="N16" t="s">
        <v>259</v>
      </c>
      <c r="O16" s="5">
        <v>37.709244402900993</v>
      </c>
      <c r="P16" s="71">
        <v>0.60128505055664838</v>
      </c>
    </row>
    <row r="17" spans="1:16" x14ac:dyDescent="0.25">
      <c r="A17" s="17"/>
      <c r="B17" s="55">
        <v>11</v>
      </c>
      <c r="C17" s="19" t="s">
        <v>260</v>
      </c>
      <c r="D17" s="20">
        <v>4.544531000000001</v>
      </c>
      <c r="E17" s="21">
        <v>1.6984770000000002</v>
      </c>
      <c r="F17" s="21">
        <f t="shared" si="0"/>
        <v>0.65137419739099145</v>
      </c>
      <c r="G17" s="21">
        <v>0.32860192739099148</v>
      </c>
      <c r="H17" s="21">
        <v>0.18593399000000002</v>
      </c>
      <c r="I17" s="21">
        <v>0.13683828000000001</v>
      </c>
      <c r="J17" s="22">
        <f t="shared" si="1"/>
        <v>0.19346857648999158</v>
      </c>
      <c r="K17" s="22">
        <f t="shared" si="2"/>
        <v>0.30293958492872813</v>
      </c>
      <c r="L17" s="23">
        <f t="shared" si="3"/>
        <v>0.38350486782628873</v>
      </c>
      <c r="M17" s="4"/>
      <c r="N17" t="s">
        <v>269</v>
      </c>
      <c r="O17" s="5">
        <v>3.5536215875234083</v>
      </c>
      <c r="P17" s="71">
        <v>0.59247012450923608</v>
      </c>
    </row>
    <row r="18" spans="1:16" x14ac:dyDescent="0.25">
      <c r="A18" s="17"/>
      <c r="B18" s="55">
        <v>12</v>
      </c>
      <c r="C18" s="19" t="s">
        <v>261</v>
      </c>
      <c r="D18" s="20">
        <v>12.683563000000001</v>
      </c>
      <c r="E18" s="21">
        <v>69.375160999999991</v>
      </c>
      <c r="F18" s="21">
        <f t="shared" si="0"/>
        <v>35.202239384419073</v>
      </c>
      <c r="G18" s="21">
        <v>27.931725914419076</v>
      </c>
      <c r="H18" s="21">
        <v>2.4535108400000003</v>
      </c>
      <c r="I18" s="21">
        <v>4.8170026299999993</v>
      </c>
      <c r="J18" s="22">
        <f t="shared" si="1"/>
        <v>0.4026185382750907</v>
      </c>
      <c r="K18" s="22">
        <f t="shared" si="2"/>
        <v>0.43798437821887115</v>
      </c>
      <c r="L18" s="23">
        <f t="shared" si="3"/>
        <v>0.5074184892258351</v>
      </c>
      <c r="M18" s="4"/>
      <c r="N18" t="s">
        <v>266</v>
      </c>
      <c r="O18" s="5">
        <v>17.808276839836957</v>
      </c>
      <c r="P18" s="71">
        <v>0.58239616058281096</v>
      </c>
    </row>
    <row r="19" spans="1:16" x14ac:dyDescent="0.25">
      <c r="A19" s="17"/>
      <c r="B19" s="55">
        <v>13</v>
      </c>
      <c r="C19" s="19" t="s">
        <v>262</v>
      </c>
      <c r="D19" s="20">
        <v>5.797791000000001</v>
      </c>
      <c r="E19" s="21">
        <v>10.300072999999998</v>
      </c>
      <c r="F19" s="21">
        <f t="shared" si="0"/>
        <v>6.5325134987213538</v>
      </c>
      <c r="G19" s="21">
        <v>2.8856507887213532</v>
      </c>
      <c r="H19" s="21">
        <v>1.07742545</v>
      </c>
      <c r="I19" s="21">
        <v>2.5694372600000004</v>
      </c>
      <c r="J19" s="22">
        <f t="shared" si="1"/>
        <v>0.28015828516179969</v>
      </c>
      <c r="K19" s="22">
        <f t="shared" si="2"/>
        <v>0.38476195641733352</v>
      </c>
      <c r="L19" s="23">
        <f t="shared" si="3"/>
        <v>0.63422011656823751</v>
      </c>
      <c r="M19" s="4"/>
      <c r="N19" t="s">
        <v>270</v>
      </c>
      <c r="O19" s="5">
        <v>26.800757478015125</v>
      </c>
      <c r="P19" s="71">
        <v>0.5430659485514493</v>
      </c>
    </row>
    <row r="20" spans="1:16" x14ac:dyDescent="0.25">
      <c r="A20" s="17"/>
      <c r="B20" s="55">
        <v>14</v>
      </c>
      <c r="C20" s="19" t="s">
        <v>263</v>
      </c>
      <c r="D20" s="20">
        <v>69.430457000000018</v>
      </c>
      <c r="E20" s="21">
        <v>61.874941000000007</v>
      </c>
      <c r="F20" s="21">
        <f t="shared" si="0"/>
        <v>27.168275827398077</v>
      </c>
      <c r="G20" s="21">
        <v>21.030503667398079</v>
      </c>
      <c r="H20" s="21">
        <v>2.7953427499999997</v>
      </c>
      <c r="I20" s="21">
        <v>3.3424294099999994</v>
      </c>
      <c r="J20" s="22">
        <f t="shared" si="1"/>
        <v>0.33988725205245979</v>
      </c>
      <c r="K20" s="22">
        <f t="shared" si="2"/>
        <v>0.38506455169626869</v>
      </c>
      <c r="L20" s="23">
        <f t="shared" si="3"/>
        <v>0.43908366437711954</v>
      </c>
      <c r="M20" s="4"/>
      <c r="N20" t="s">
        <v>273</v>
      </c>
      <c r="O20" s="5">
        <v>2.3289801923953748</v>
      </c>
      <c r="P20" s="71">
        <v>0.54190887393109366</v>
      </c>
    </row>
    <row r="21" spans="1:16" x14ac:dyDescent="0.25">
      <c r="A21" s="17"/>
      <c r="B21" s="55">
        <v>15</v>
      </c>
      <c r="C21" s="19" t="s">
        <v>264</v>
      </c>
      <c r="D21" s="20">
        <v>136.60242900000003</v>
      </c>
      <c r="E21" s="21">
        <v>60.531441000000001</v>
      </c>
      <c r="F21" s="21">
        <f t="shared" si="0"/>
        <v>42.746841568829552</v>
      </c>
      <c r="G21" s="21">
        <v>25.290570948829554</v>
      </c>
      <c r="H21" s="21">
        <v>6.6807531799999982</v>
      </c>
      <c r="I21" s="21">
        <v>10.775517440000003</v>
      </c>
      <c r="J21" s="22">
        <f t="shared" si="1"/>
        <v>0.41780883671395752</v>
      </c>
      <c r="K21" s="22">
        <f t="shared" si="2"/>
        <v>0.52817715224769801</v>
      </c>
      <c r="L21" s="23">
        <f t="shared" si="3"/>
        <v>0.70619236652287121</v>
      </c>
      <c r="M21" s="4"/>
      <c r="N21" t="s">
        <v>253</v>
      </c>
      <c r="O21" s="5">
        <v>27.614656585607612</v>
      </c>
      <c r="P21" s="71">
        <v>0.51097432711315316</v>
      </c>
    </row>
    <row r="22" spans="1:16" x14ac:dyDescent="0.25">
      <c r="A22" s="17"/>
      <c r="B22" s="55">
        <v>16</v>
      </c>
      <c r="C22" s="19" t="s">
        <v>265</v>
      </c>
      <c r="D22" s="20">
        <v>18.352982000000001</v>
      </c>
      <c r="E22" s="21">
        <v>23.931146999999996</v>
      </c>
      <c r="F22" s="21">
        <f t="shared" si="0"/>
        <v>18.600361137648594</v>
      </c>
      <c r="G22" s="21">
        <v>13.406944317648595</v>
      </c>
      <c r="H22" s="21">
        <v>2.4944580200000002</v>
      </c>
      <c r="I22" s="21">
        <v>2.6989588000000007</v>
      </c>
      <c r="J22" s="22">
        <f t="shared" si="1"/>
        <v>0.56022990948359463</v>
      </c>
      <c r="K22" s="22">
        <f t="shared" si="2"/>
        <v>0.66446469689265619</v>
      </c>
      <c r="L22" s="23">
        <f t="shared" si="3"/>
        <v>0.77724486576630014</v>
      </c>
      <c r="M22" s="4"/>
      <c r="N22" t="s">
        <v>261</v>
      </c>
      <c r="O22" s="5">
        <v>35.202239384419073</v>
      </c>
      <c r="P22" s="71">
        <v>0.5074184892258351</v>
      </c>
    </row>
    <row r="23" spans="1:16" x14ac:dyDescent="0.25">
      <c r="A23" s="17"/>
      <c r="B23" s="55">
        <v>17</v>
      </c>
      <c r="C23" s="19" t="s">
        <v>266</v>
      </c>
      <c r="D23" s="20">
        <v>41.942954999999991</v>
      </c>
      <c r="E23" s="21">
        <v>30.577599999999993</v>
      </c>
      <c r="F23" s="21">
        <f t="shared" si="0"/>
        <v>17.808276839836957</v>
      </c>
      <c r="G23" s="21">
        <v>12.38150676983696</v>
      </c>
      <c r="H23" s="21">
        <v>2.8439198399999985</v>
      </c>
      <c r="I23" s="21">
        <v>2.58285023</v>
      </c>
      <c r="J23" s="22">
        <f t="shared" si="1"/>
        <v>0.40492081686714992</v>
      </c>
      <c r="K23" s="22">
        <f t="shared" si="2"/>
        <v>0.4979274570220345</v>
      </c>
      <c r="L23" s="23">
        <f t="shared" si="3"/>
        <v>0.58239616058281096</v>
      </c>
      <c r="M23" s="4"/>
      <c r="N23" t="s">
        <v>256</v>
      </c>
      <c r="O23" s="5">
        <v>2.7051545854300869</v>
      </c>
      <c r="P23" s="71">
        <v>0.47706726483252049</v>
      </c>
    </row>
    <row r="24" spans="1:16" x14ac:dyDescent="0.25">
      <c r="A24" s="17"/>
      <c r="B24" s="55">
        <v>18</v>
      </c>
      <c r="C24" s="19" t="s">
        <v>267</v>
      </c>
      <c r="D24" s="20">
        <v>1.4664010000000001</v>
      </c>
      <c r="E24" s="21">
        <v>7.7815540000000007</v>
      </c>
      <c r="F24" s="21">
        <f t="shared" si="0"/>
        <v>0.98105016871376005</v>
      </c>
      <c r="G24" s="21">
        <v>0.80750387871376006</v>
      </c>
      <c r="H24" s="21">
        <v>9.9290359999999994E-2</v>
      </c>
      <c r="I24" s="21">
        <v>7.4255929999999998E-2</v>
      </c>
      <c r="J24" s="22">
        <f t="shared" si="1"/>
        <v>0.10377154469579726</v>
      </c>
      <c r="K24" s="22">
        <f t="shared" si="2"/>
        <v>0.11653125310365513</v>
      </c>
      <c r="L24" s="23">
        <f t="shared" si="3"/>
        <v>0.12607381105544727</v>
      </c>
      <c r="M24" s="4"/>
      <c r="N24" t="s">
        <v>255</v>
      </c>
      <c r="O24" s="5">
        <v>11.19256278571822</v>
      </c>
      <c r="P24" s="71">
        <v>0.4723175881397792</v>
      </c>
    </row>
    <row r="25" spans="1:16" x14ac:dyDescent="0.25">
      <c r="A25" s="17"/>
      <c r="B25" s="55">
        <v>19</v>
      </c>
      <c r="C25" s="19" t="s">
        <v>268</v>
      </c>
      <c r="D25" s="20">
        <v>16.248714999999997</v>
      </c>
      <c r="E25" s="21">
        <v>4.7533009999999996</v>
      </c>
      <c r="F25" s="21">
        <f t="shared" si="0"/>
        <v>2.1147438066800177</v>
      </c>
      <c r="G25" s="21">
        <v>1.8910768766800174</v>
      </c>
      <c r="H25" s="21">
        <v>8.9021690000000001E-2</v>
      </c>
      <c r="I25" s="21">
        <v>0.13464524</v>
      </c>
      <c r="J25" s="22">
        <f t="shared" si="1"/>
        <v>0.39784496640966299</v>
      </c>
      <c r="K25" s="22">
        <f t="shared" si="2"/>
        <v>0.41657335958316499</v>
      </c>
      <c r="L25" s="23">
        <f t="shared" si="3"/>
        <v>0.44490004034670178</v>
      </c>
      <c r="M25" s="4"/>
      <c r="N25" t="s">
        <v>268</v>
      </c>
      <c r="O25" s="5">
        <v>2.1147438066800177</v>
      </c>
      <c r="P25" s="71">
        <v>0.44490004034670178</v>
      </c>
    </row>
    <row r="26" spans="1:16" x14ac:dyDescent="0.25">
      <c r="A26" s="17"/>
      <c r="B26" s="55">
        <v>20</v>
      </c>
      <c r="C26" s="19" t="s">
        <v>269</v>
      </c>
      <c r="D26" s="20">
        <v>5.2040190000000006</v>
      </c>
      <c r="E26" s="21">
        <v>5.9979759999999969</v>
      </c>
      <c r="F26" s="21">
        <f t="shared" si="0"/>
        <v>3.5536215875234083</v>
      </c>
      <c r="G26" s="21">
        <v>2.6806181175234087</v>
      </c>
      <c r="H26" s="21">
        <v>0.36762464</v>
      </c>
      <c r="I26" s="21">
        <v>0.50537882999999995</v>
      </c>
      <c r="J26" s="22">
        <f t="shared" si="1"/>
        <v>0.44692044741816406</v>
      </c>
      <c r="K26" s="22">
        <f t="shared" si="2"/>
        <v>0.50821189640028741</v>
      </c>
      <c r="L26" s="23">
        <f t="shared" si="3"/>
        <v>0.59247012450923608</v>
      </c>
      <c r="M26" s="4"/>
      <c r="N26" t="s">
        <v>263</v>
      </c>
      <c r="O26" s="5">
        <v>27.168275827398077</v>
      </c>
      <c r="P26" s="71">
        <v>0.43908366437711954</v>
      </c>
    </row>
    <row r="27" spans="1:16" x14ac:dyDescent="0.25">
      <c r="A27" s="17"/>
      <c r="B27" s="55">
        <v>21</v>
      </c>
      <c r="C27" s="19" t="s">
        <v>270</v>
      </c>
      <c r="D27" s="20">
        <v>23.607355000000013</v>
      </c>
      <c r="E27" s="21">
        <v>49.35083400000002</v>
      </c>
      <c r="F27" s="21">
        <f t="shared" si="0"/>
        <v>26.800757478015125</v>
      </c>
      <c r="G27" s="21">
        <v>18.357092308015126</v>
      </c>
      <c r="H27" s="21">
        <v>3.6223976799999997</v>
      </c>
      <c r="I27" s="21">
        <v>4.8212674900000003</v>
      </c>
      <c r="J27" s="22">
        <f t="shared" si="1"/>
        <v>0.37197126816570353</v>
      </c>
      <c r="K27" s="22">
        <f t="shared" si="2"/>
        <v>0.4453722096776544</v>
      </c>
      <c r="L27" s="23">
        <f t="shared" si="3"/>
        <v>0.5430659485514493</v>
      </c>
      <c r="M27" s="4"/>
      <c r="N27" t="s">
        <v>260</v>
      </c>
      <c r="O27" s="5">
        <v>0.65137419739099145</v>
      </c>
      <c r="P27" s="71">
        <v>0.38350486782628873</v>
      </c>
    </row>
    <row r="28" spans="1:16" x14ac:dyDescent="0.25">
      <c r="A28" s="17"/>
      <c r="B28" s="55">
        <v>22</v>
      </c>
      <c r="C28" s="19" t="s">
        <v>271</v>
      </c>
      <c r="D28" s="20">
        <v>7.9152599999999991</v>
      </c>
      <c r="E28" s="21">
        <v>35.210133000000013</v>
      </c>
      <c r="F28" s="21">
        <f t="shared" si="0"/>
        <v>12.996038251034047</v>
      </c>
      <c r="G28" s="21">
        <v>10.241234701034045</v>
      </c>
      <c r="H28" s="21">
        <v>1.5043642400000001</v>
      </c>
      <c r="I28" s="21">
        <v>1.25043931</v>
      </c>
      <c r="J28" s="22">
        <f t="shared" si="1"/>
        <v>0.29086043784708343</v>
      </c>
      <c r="K28" s="22">
        <f t="shared" si="2"/>
        <v>0.33358575899256165</v>
      </c>
      <c r="L28" s="23">
        <f t="shared" si="3"/>
        <v>0.36909937974486046</v>
      </c>
      <c r="M28" s="4"/>
      <c r="N28" t="s">
        <v>271</v>
      </c>
      <c r="O28" s="5">
        <v>12.996038251034047</v>
      </c>
      <c r="P28" s="71">
        <v>0.36909937974486046</v>
      </c>
    </row>
    <row r="29" spans="1:16" x14ac:dyDescent="0.25">
      <c r="A29" s="17"/>
      <c r="B29" s="55">
        <v>23</v>
      </c>
      <c r="C29" s="19" t="s">
        <v>272</v>
      </c>
      <c r="D29" s="20">
        <v>13.571462000000002</v>
      </c>
      <c r="E29" s="21">
        <v>11.154823999999996</v>
      </c>
      <c r="F29" s="21">
        <f t="shared" si="0"/>
        <v>6.7108748768423032</v>
      </c>
      <c r="G29" s="21">
        <v>4.8020714268423035</v>
      </c>
      <c r="H29" s="21">
        <v>1.0863131699999997</v>
      </c>
      <c r="I29" s="21">
        <v>0.82249028000000002</v>
      </c>
      <c r="J29" s="22">
        <f t="shared" si="1"/>
        <v>0.43049280085838243</v>
      </c>
      <c r="K29" s="22">
        <f t="shared" si="2"/>
        <v>0.52787785776291096</v>
      </c>
      <c r="L29" s="23">
        <f t="shared" si="3"/>
        <v>0.60161190143764753</v>
      </c>
      <c r="M29" s="4"/>
      <c r="N29" t="s">
        <v>251</v>
      </c>
      <c r="O29" s="5">
        <v>21.877784987833845</v>
      </c>
      <c r="P29" s="71">
        <v>0.31276680062056827</v>
      </c>
    </row>
    <row r="30" spans="1:16" x14ac:dyDescent="0.25">
      <c r="A30" s="17"/>
      <c r="B30" s="55">
        <v>24</v>
      </c>
      <c r="C30" s="19" t="s">
        <v>273</v>
      </c>
      <c r="D30" s="20">
        <v>7.8376419999999989</v>
      </c>
      <c r="E30" s="21">
        <v>4.2977340000000002</v>
      </c>
      <c r="F30" s="21">
        <f t="shared" si="0"/>
        <v>2.3289801923953748</v>
      </c>
      <c r="G30" s="21">
        <v>1.0901842523953746</v>
      </c>
      <c r="H30" s="21">
        <v>4.9681450000000002E-2</v>
      </c>
      <c r="I30" s="21">
        <v>1.1891144900000001</v>
      </c>
      <c r="J30" s="22">
        <f t="shared" si="1"/>
        <v>0.25366489698882588</v>
      </c>
      <c r="K30" s="22">
        <f t="shared" si="2"/>
        <v>0.26522481437784995</v>
      </c>
      <c r="L30" s="23">
        <f t="shared" si="3"/>
        <v>0.54190887393109366</v>
      </c>
      <c r="M30" s="4"/>
      <c r="N30" t="s">
        <v>252</v>
      </c>
      <c r="O30" s="5">
        <v>7.5666437786162168</v>
      </c>
      <c r="P30" s="71">
        <v>0.28488879302015646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10.058907000000001</v>
      </c>
      <c r="E31" s="28">
        <v>16.638786</v>
      </c>
      <c r="F31" s="28">
        <f t="shared" si="0"/>
        <v>10.738427092442677</v>
      </c>
      <c r="G31" s="28">
        <v>8.3912134424426768</v>
      </c>
      <c r="H31" s="28">
        <v>1.4849064699999999</v>
      </c>
      <c r="I31" s="28">
        <v>0.86230717999999984</v>
      </c>
      <c r="J31" s="29">
        <f t="shared" si="1"/>
        <v>0.50431644727221547</v>
      </c>
      <c r="K31" s="29">
        <f t="shared" si="2"/>
        <v>0.59356012586751683</v>
      </c>
      <c r="L31" s="30">
        <f t="shared" si="3"/>
        <v>0.64538525181120054</v>
      </c>
      <c r="M31" s="4"/>
      <c r="N31" t="s">
        <v>267</v>
      </c>
      <c r="O31" s="5">
        <v>0.98105016871376005</v>
      </c>
      <c r="P31" s="71">
        <v>0.12607381105544727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4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49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1436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669.03050599999983</v>
      </c>
      <c r="E6" s="14">
        <v>873.80011599999989</v>
      </c>
      <c r="F6" s="14">
        <v>493.67520839419524</v>
      </c>
      <c r="G6" s="14">
        <v>360.71415534419538</v>
      </c>
      <c r="H6" s="14">
        <v>60.070186209999989</v>
      </c>
      <c r="I6" s="14">
        <v>72.890866839999987</v>
      </c>
      <c r="J6" s="15">
        <v>0.41281083481132819</v>
      </c>
      <c r="K6" s="15">
        <v>0.48155674718884495</v>
      </c>
      <c r="L6" s="16">
        <v>0.56497498610333829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269.28549700000002</v>
      </c>
      <c r="E7" s="38">
        <f ca="1">SUM(E8:OFFSET(E6,MATCH("PROYECTOS",$A$8:$A$50,0),0))</f>
        <v>88.869097000000011</v>
      </c>
      <c r="F7" s="38">
        <f ca="1">SUM(F8:OFFSET(F6,MATCH("PROYECTOS",$A$8:$A$50,0),0))</f>
        <v>52.04636072933782</v>
      </c>
      <c r="G7" s="38">
        <f ca="1">SUM(G8:OFFSET(G6,MATCH("PROYECTOS",$A$8:$A$50,0),0))</f>
        <v>29.512476739337828</v>
      </c>
      <c r="H7" s="38">
        <f ca="1">SUM(H8:OFFSET(H6,MATCH("PROYECTOS",$A$8:$A$50,0),0))</f>
        <v>9.2336657199999941</v>
      </c>
      <c r="I7" s="38">
        <f ca="1">SUM(I8:OFFSET(I6,MATCH("PROYECTOS",$A$8:$A$50,0),0))</f>
        <v>13.300218269999998</v>
      </c>
      <c r="J7" s="39">
        <f ca="1">IFERROR(G7/E7,0)</f>
        <v>0.33208930590729219</v>
      </c>
      <c r="K7" s="39">
        <f ca="1">IFERROR(SUM(G7,H7)/E7,0)</f>
        <v>0.43599117991868214</v>
      </c>
      <c r="L7" s="40">
        <f ca="1">IFERROR(SUM(G7,H7,I7)/E7,0)</f>
        <v>0.58565195873811804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220.89008699999999</v>
      </c>
      <c r="E8" s="21">
        <v>5.1439529999999989</v>
      </c>
      <c r="F8" s="21">
        <f t="shared" ref="F8:F11" si="0">SUM(G8,H8,I8)</f>
        <v>4.1717125755173994</v>
      </c>
      <c r="G8" s="21">
        <v>2.7239220655173995</v>
      </c>
      <c r="H8" s="21">
        <v>0.50857397000000015</v>
      </c>
      <c r="I8" s="21">
        <v>0.93921653999999999</v>
      </c>
      <c r="J8" s="22">
        <f t="shared" ref="J8:J12" si="1">IFERROR(G8/E8,0)</f>
        <v>0.52953867687309741</v>
      </c>
      <c r="K8" s="22">
        <f t="shared" ref="K8:K12" si="2">IFERROR(SUM(G8,H8)/E8,0)</f>
        <v>0.62840699273834733</v>
      </c>
      <c r="L8" s="23">
        <f t="shared" ref="L8:L12" si="3">IFERROR(SUM(G8,H8,I8)/E8,0)</f>
        <v>0.81099352492478072</v>
      </c>
      <c r="M8" s="4"/>
    </row>
    <row r="9" spans="1:13" ht="38.25" x14ac:dyDescent="0.25">
      <c r="A9" s="17"/>
      <c r="B9" s="19">
        <v>3000275</v>
      </c>
      <c r="C9" s="19" t="s">
        <v>1438</v>
      </c>
      <c r="D9" s="20">
        <v>5.2483239999999993</v>
      </c>
      <c r="E9" s="21">
        <v>14.359242</v>
      </c>
      <c r="F9" s="21">
        <f t="shared" si="0"/>
        <v>10.740385064795698</v>
      </c>
      <c r="G9" s="21">
        <v>1.5574951847956982</v>
      </c>
      <c r="H9" s="21">
        <v>3.1869290699999997</v>
      </c>
      <c r="I9" s="21">
        <v>5.9959608099999997</v>
      </c>
      <c r="J9" s="22">
        <f t="shared" si="1"/>
        <v>0.10846639291932667</v>
      </c>
      <c r="K9" s="22">
        <f t="shared" si="2"/>
        <v>0.33040910201218826</v>
      </c>
      <c r="L9" s="23">
        <f t="shared" si="3"/>
        <v>0.7479771609668322</v>
      </c>
      <c r="M9" s="4"/>
    </row>
    <row r="10" spans="1:13" x14ac:dyDescent="0.25">
      <c r="A10" s="17"/>
      <c r="B10" s="19">
        <v>3000514</v>
      </c>
      <c r="C10" s="19" t="s">
        <v>1439</v>
      </c>
      <c r="D10" s="20">
        <v>15.88012</v>
      </c>
      <c r="E10" s="21">
        <v>9.4609529999999999</v>
      </c>
      <c r="F10" s="21">
        <f t="shared" si="0"/>
        <v>7.7748155642453423</v>
      </c>
      <c r="G10" s="21">
        <v>5.9058133942453424</v>
      </c>
      <c r="H10" s="21">
        <v>1.0120839200000002</v>
      </c>
      <c r="I10" s="21">
        <v>0.85691824999999999</v>
      </c>
      <c r="J10" s="22">
        <f t="shared" si="1"/>
        <v>0.624230285706455</v>
      </c>
      <c r="K10" s="22">
        <f t="shared" si="2"/>
        <v>0.73120512428772688</v>
      </c>
      <c r="L10" s="23">
        <f t="shared" si="3"/>
        <v>0.82177932437095313</v>
      </c>
      <c r="M10" s="4"/>
    </row>
    <row r="11" spans="1:13" ht="38.25" x14ac:dyDescent="0.25">
      <c r="A11" s="17"/>
      <c r="B11" s="19">
        <v>3000515</v>
      </c>
      <c r="C11" s="19" t="s">
        <v>1440</v>
      </c>
      <c r="D11" s="20">
        <v>27.266966000000007</v>
      </c>
      <c r="E11" s="21">
        <v>59.904949000000016</v>
      </c>
      <c r="F11" s="21">
        <f t="shared" si="0"/>
        <v>29.35944752477938</v>
      </c>
      <c r="G11" s="21">
        <v>19.325246094779388</v>
      </c>
      <c r="H11" s="21">
        <v>4.5260787599999945</v>
      </c>
      <c r="I11" s="21">
        <v>5.5081226699999988</v>
      </c>
      <c r="J11" s="22">
        <f t="shared" si="1"/>
        <v>0.32259849006430807</v>
      </c>
      <c r="K11" s="22">
        <f t="shared" si="2"/>
        <v>0.39815282798720647</v>
      </c>
      <c r="L11" s="23">
        <f t="shared" si="3"/>
        <v>0.49010053451142027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399.74500899999981</v>
      </c>
      <c r="E12" s="45">
        <f t="shared" ref="E12:I12" ca="1" si="4">OFFSET(E12,-MATCH("PROYECTOS",$A$8:$A$50,0)-1,0)-(OFFSET(E12,-MATCH("PROYECTOS",$A$8:$A$50,0),0))</f>
        <v>784.93101899999988</v>
      </c>
      <c r="F12" s="45">
        <f t="shared" ca="1" si="4"/>
        <v>441.6288476648574</v>
      </c>
      <c r="G12" s="45">
        <f t="shared" ca="1" si="4"/>
        <v>331.20167860485753</v>
      </c>
      <c r="H12" s="45">
        <f t="shared" ca="1" si="4"/>
        <v>50.836520489999998</v>
      </c>
      <c r="I12" s="45">
        <f t="shared" ca="1" si="4"/>
        <v>59.590648569999985</v>
      </c>
      <c r="J12" s="46">
        <f t="shared" ca="1" si="1"/>
        <v>0.42195004476547204</v>
      </c>
      <c r="K12" s="46">
        <f t="shared" ca="1" si="2"/>
        <v>0.48671563468287088</v>
      </c>
      <c r="L12" s="47">
        <f t="shared" ca="1" si="3"/>
        <v>0.56263396015039835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1461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83"/>
      <c r="B17" s="84"/>
      <c r="C17" s="84"/>
      <c r="D17" s="103"/>
    </row>
    <row r="18" spans="1:4" ht="39" thickBot="1" x14ac:dyDescent="0.3">
      <c r="A18" s="73"/>
      <c r="B18" s="74">
        <v>3000515</v>
      </c>
      <c r="C18" s="74" t="s">
        <v>1440</v>
      </c>
      <c r="D18" s="75">
        <v>0.49010053451142027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91</v>
      </c>
      <c r="B1" s="49" t="s">
        <v>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1437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669.03050599999983</v>
      </c>
      <c r="I6" s="14">
        <v>873.80011599999989</v>
      </c>
      <c r="J6" s="14">
        <v>493.67520839419524</v>
      </c>
      <c r="K6" s="14">
        <v>360.71415534419538</v>
      </c>
      <c r="L6" s="14">
        <v>60.070186209999989</v>
      </c>
      <c r="M6" s="14">
        <v>72.890866839999987</v>
      </c>
      <c r="N6" s="15">
        <v>0.41281083481132819</v>
      </c>
      <c r="O6" s="15">
        <v>0.48155674718884495</v>
      </c>
      <c r="P6" s="16">
        <v>0.56497498610333829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SUM(H8:OFFSET(H6,MATCH("PROYECTOS",$A$8:$A$24,0),0))</f>
        <v>269.28549699999991</v>
      </c>
      <c r="I7" s="13">
        <f ca="1">SUM(I8:OFFSET(I6,MATCH("PROYECTOS",$A$8:$A$24,0),0))</f>
        <v>88.869097000000011</v>
      </c>
      <c r="J7" s="13">
        <f ca="1">SUM(J8:OFFSET(J6,MATCH("PROYECTOS",$A$8:$A$24,0),0))</f>
        <v>52.046360729337827</v>
      </c>
      <c r="K7" s="13">
        <f ca="1">SUM(K8:OFFSET(K6,MATCH("PROYECTOS",$A$8:$A$24,0),0))</f>
        <v>29.512476739337828</v>
      </c>
      <c r="L7" s="13">
        <f ca="1">SUM(L8:OFFSET(L6,MATCH("PROYECTOS",$A$8:$A$24,0),0))</f>
        <v>9.2336657199999994</v>
      </c>
      <c r="M7" s="13">
        <f ca="1">SUM(M8:OFFSET(M6,MATCH("PROYECTOS",$A$8:$A$24,0),0))</f>
        <v>13.300218269999997</v>
      </c>
      <c r="N7" s="39">
        <f ca="1">IFERROR(K7/I7,0)</f>
        <v>0.33208930590729219</v>
      </c>
      <c r="O7" s="39">
        <f ca="1">IFERROR(SUM(K7,L7)/I7,0)</f>
        <v>0.43599117991868219</v>
      </c>
      <c r="P7" s="40">
        <f ca="1">IFERROR(SUM(K7,L7,M7)/I7,0)</f>
        <v>0.58565195873811804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220.89008699999997</v>
      </c>
      <c r="I8" s="21">
        <v>5.1439529999999998</v>
      </c>
      <c r="J8" s="21">
        <f t="shared" ref="J8:J23" si="0">SUM(K8,L8,M8)</f>
        <v>4.1717125755173994</v>
      </c>
      <c r="K8" s="21">
        <v>2.7239220655173995</v>
      </c>
      <c r="L8" s="21">
        <v>0.50857397000000015</v>
      </c>
      <c r="M8" s="21">
        <v>0.93921653999999988</v>
      </c>
      <c r="N8" s="22">
        <f t="shared" ref="N8:N24" si="1">IFERROR(K8/I8,0)</f>
        <v>0.5295386768730973</v>
      </c>
      <c r="O8" s="22">
        <f t="shared" ref="O8:O24" si="2">IFERROR(SUM(K8,L8)/I8,0)</f>
        <v>0.62840699273834721</v>
      </c>
      <c r="P8" s="23">
        <f t="shared" ref="P8:P24" si="3">IFERROR(SUM(K8,L8,M8)/I8,0)</f>
        <v>0.8109935249247805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5002775</v>
      </c>
      <c r="C9" s="19" t="s">
        <v>1441</v>
      </c>
      <c r="D9" s="68">
        <v>3000275</v>
      </c>
      <c r="E9" s="19" t="s">
        <v>1438</v>
      </c>
      <c r="F9" s="69">
        <v>240</v>
      </c>
      <c r="G9" s="19" t="s">
        <v>1083</v>
      </c>
      <c r="H9" s="20">
        <v>0.66711999999999994</v>
      </c>
      <c r="I9" s="21">
        <v>4.6938390000000005</v>
      </c>
      <c r="J9" s="21">
        <f t="shared" si="0"/>
        <v>3.7744693347793787</v>
      </c>
      <c r="K9" s="21">
        <v>0.22483113477937877</v>
      </c>
      <c r="L9" s="21">
        <v>0</v>
      </c>
      <c r="M9" s="21">
        <v>3.5496382</v>
      </c>
      <c r="N9" s="22">
        <f t="shared" si="1"/>
        <v>4.789920037295245E-2</v>
      </c>
      <c r="O9" s="22">
        <f t="shared" si="2"/>
        <v>4.789920037295245E-2</v>
      </c>
      <c r="P9" s="23">
        <f t="shared" si="3"/>
        <v>0.80413268004705285</v>
      </c>
      <c r="Q9" s="70">
        <v>0</v>
      </c>
      <c r="R9" s="21">
        <v>0</v>
      </c>
      <c r="S9" s="23">
        <f t="shared" ref="S9:S23" si="4">IFERROR(R9/Q9,0)</f>
        <v>0</v>
      </c>
    </row>
    <row r="10" spans="1:19" ht="38.25" x14ac:dyDescent="0.25">
      <c r="A10" s="17"/>
      <c r="B10" s="19">
        <v>5002776</v>
      </c>
      <c r="C10" s="19" t="s">
        <v>1442</v>
      </c>
      <c r="D10" s="68">
        <v>3000275</v>
      </c>
      <c r="E10" s="19" t="s">
        <v>1438</v>
      </c>
      <c r="F10" s="69">
        <v>291</v>
      </c>
      <c r="G10" s="19" t="s">
        <v>1456</v>
      </c>
      <c r="H10" s="20">
        <v>1.068154</v>
      </c>
      <c r="I10" s="21">
        <v>7.8189629999999983</v>
      </c>
      <c r="J10" s="21">
        <f t="shared" si="0"/>
        <v>5.6561455913894179</v>
      </c>
      <c r="K10" s="21">
        <v>0.4808667913894169</v>
      </c>
      <c r="L10" s="21">
        <v>3.1474014000000001</v>
      </c>
      <c r="M10" s="21">
        <v>2.0278774000000004</v>
      </c>
      <c r="N10" s="22">
        <f t="shared" si="1"/>
        <v>6.150007250186719E-2</v>
      </c>
      <c r="O10" s="22">
        <f t="shared" si="2"/>
        <v>0.46403444950301181</v>
      </c>
      <c r="P10" s="23">
        <f t="shared" si="3"/>
        <v>0.72338820267974402</v>
      </c>
      <c r="Q10" s="70">
        <v>209</v>
      </c>
      <c r="R10" s="21">
        <v>209</v>
      </c>
      <c r="S10" s="23">
        <f t="shared" si="4"/>
        <v>1</v>
      </c>
    </row>
    <row r="11" spans="1:19" ht="38.25" x14ac:dyDescent="0.25">
      <c r="A11" s="17"/>
      <c r="B11" s="19">
        <v>5002778</v>
      </c>
      <c r="C11" s="19" t="s">
        <v>1443</v>
      </c>
      <c r="D11" s="68">
        <v>3000275</v>
      </c>
      <c r="E11" s="19" t="s">
        <v>1438</v>
      </c>
      <c r="F11" s="69">
        <v>291</v>
      </c>
      <c r="G11" s="19" t="s">
        <v>1456</v>
      </c>
      <c r="H11" s="20">
        <v>2.3030499999999998</v>
      </c>
      <c r="I11" s="21">
        <v>1.406229</v>
      </c>
      <c r="J11" s="21">
        <f t="shared" si="0"/>
        <v>1.2642617382098968</v>
      </c>
      <c r="K11" s="21">
        <v>0.82629835820989683</v>
      </c>
      <c r="L11" s="21">
        <v>3.494767E-2</v>
      </c>
      <c r="M11" s="21">
        <v>0.40301570999999997</v>
      </c>
      <c r="N11" s="22">
        <f t="shared" si="1"/>
        <v>0.58759871842345512</v>
      </c>
      <c r="O11" s="22">
        <f t="shared" si="2"/>
        <v>0.61245076599180992</v>
      </c>
      <c r="P11" s="23">
        <f t="shared" si="3"/>
        <v>0.89904399511736488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5002779</v>
      </c>
      <c r="C12" s="19" t="s">
        <v>1444</v>
      </c>
      <c r="D12" s="68">
        <v>3000515</v>
      </c>
      <c r="E12" s="19" t="s">
        <v>1440</v>
      </c>
      <c r="F12" s="69">
        <v>216</v>
      </c>
      <c r="G12" s="19" t="s">
        <v>1457</v>
      </c>
      <c r="H12" s="20">
        <v>6.3300269999999994</v>
      </c>
      <c r="I12" s="21">
        <v>17.281673999999999</v>
      </c>
      <c r="J12" s="21">
        <f t="shared" si="0"/>
        <v>8.2748755230670348</v>
      </c>
      <c r="K12" s="21">
        <v>5.4292223030670357</v>
      </c>
      <c r="L12" s="21">
        <v>1.3334248099999997</v>
      </c>
      <c r="M12" s="21">
        <v>1.5122284099999996</v>
      </c>
      <c r="N12" s="22">
        <f t="shared" si="1"/>
        <v>0.31416067118654339</v>
      </c>
      <c r="O12" s="22">
        <f t="shared" si="2"/>
        <v>0.39131898409072152</v>
      </c>
      <c r="P12" s="23">
        <f t="shared" si="3"/>
        <v>0.47882372524021893</v>
      </c>
      <c r="Q12" s="70">
        <v>481</v>
      </c>
      <c r="R12" s="21">
        <v>324.19799999999998</v>
      </c>
      <c r="S12" s="23">
        <f t="shared" si="4"/>
        <v>0.67400831600831601</v>
      </c>
    </row>
    <row r="13" spans="1:19" ht="38.25" x14ac:dyDescent="0.25">
      <c r="A13" s="17"/>
      <c r="B13" s="19">
        <v>5002780</v>
      </c>
      <c r="C13" s="19" t="s">
        <v>1445</v>
      </c>
      <c r="D13" s="68">
        <v>3000515</v>
      </c>
      <c r="E13" s="19" t="s">
        <v>1440</v>
      </c>
      <c r="F13" s="69">
        <v>216</v>
      </c>
      <c r="G13" s="19" t="s">
        <v>1457</v>
      </c>
      <c r="H13" s="20">
        <v>3.4521309999999996</v>
      </c>
      <c r="I13" s="21">
        <v>4.6532930000000006</v>
      </c>
      <c r="J13" s="21">
        <f t="shared" si="0"/>
        <v>2.964511848998133</v>
      </c>
      <c r="K13" s="21">
        <v>2.0736376889981329</v>
      </c>
      <c r="L13" s="21">
        <v>0.37594518999999993</v>
      </c>
      <c r="M13" s="21">
        <v>0.51492897000000004</v>
      </c>
      <c r="N13" s="22">
        <f t="shared" si="1"/>
        <v>0.44562800773519584</v>
      </c>
      <c r="O13" s="22">
        <f t="shared" si="2"/>
        <v>0.52641922161319576</v>
      </c>
      <c r="P13" s="23">
        <f t="shared" si="3"/>
        <v>0.63707826887284613</v>
      </c>
      <c r="Q13" s="70">
        <v>109</v>
      </c>
      <c r="R13" s="21">
        <v>81.5</v>
      </c>
      <c r="S13" s="23">
        <f t="shared" si="4"/>
        <v>0.74770642201834858</v>
      </c>
    </row>
    <row r="14" spans="1:19" ht="38.25" x14ac:dyDescent="0.25">
      <c r="A14" s="17"/>
      <c r="B14" s="19">
        <v>5002783</v>
      </c>
      <c r="C14" s="19" t="s">
        <v>1446</v>
      </c>
      <c r="D14" s="68">
        <v>3000515</v>
      </c>
      <c r="E14" s="19" t="s">
        <v>1440</v>
      </c>
      <c r="F14" s="69">
        <v>534</v>
      </c>
      <c r="G14" s="19" t="s">
        <v>1458</v>
      </c>
      <c r="H14" s="20">
        <v>4.2336429999999998</v>
      </c>
      <c r="I14" s="21">
        <v>5.8347150000000001</v>
      </c>
      <c r="J14" s="21">
        <f t="shared" si="0"/>
        <v>2.4556535816283729</v>
      </c>
      <c r="K14" s="21">
        <v>1.6764630316283728</v>
      </c>
      <c r="L14" s="21">
        <v>0.46407287000000008</v>
      </c>
      <c r="M14" s="21">
        <v>0.31511767999999996</v>
      </c>
      <c r="N14" s="22">
        <f t="shared" si="1"/>
        <v>0.28732560744241542</v>
      </c>
      <c r="O14" s="22">
        <f t="shared" si="2"/>
        <v>0.36686211779467764</v>
      </c>
      <c r="P14" s="23">
        <f t="shared" si="3"/>
        <v>0.42086949947484542</v>
      </c>
      <c r="Q14" s="70">
        <v>386</v>
      </c>
      <c r="R14" s="21">
        <v>289</v>
      </c>
      <c r="S14" s="23">
        <f t="shared" si="4"/>
        <v>0.74870466321243523</v>
      </c>
    </row>
    <row r="15" spans="1:19" ht="51" x14ac:dyDescent="0.25">
      <c r="A15" s="17"/>
      <c r="B15" s="19">
        <v>5002784</v>
      </c>
      <c r="C15" s="19" t="s">
        <v>1447</v>
      </c>
      <c r="D15" s="68">
        <v>3000515</v>
      </c>
      <c r="E15" s="19" t="s">
        <v>1440</v>
      </c>
      <c r="F15" s="69">
        <v>534</v>
      </c>
      <c r="G15" s="19" t="s">
        <v>1458</v>
      </c>
      <c r="H15" s="20">
        <v>0.55376999999999998</v>
      </c>
      <c r="I15" s="21">
        <v>0.37866699999999998</v>
      </c>
      <c r="J15" s="21">
        <f t="shared" si="0"/>
        <v>0.25158927972791961</v>
      </c>
      <c r="K15" s="21">
        <v>0.20566616972791962</v>
      </c>
      <c r="L15" s="21">
        <v>1.8166770000000002E-2</v>
      </c>
      <c r="M15" s="21">
        <v>2.7756339999999997E-2</v>
      </c>
      <c r="N15" s="22">
        <f t="shared" si="1"/>
        <v>0.54313201236949515</v>
      </c>
      <c r="O15" s="22">
        <f t="shared" si="2"/>
        <v>0.59110759513746813</v>
      </c>
      <c r="P15" s="23">
        <f t="shared" si="3"/>
        <v>0.66440772427467831</v>
      </c>
      <c r="Q15" s="70">
        <v>24</v>
      </c>
      <c r="R15" s="21">
        <v>17.5</v>
      </c>
      <c r="S15" s="23">
        <f t="shared" si="4"/>
        <v>0.72916666666666663</v>
      </c>
    </row>
    <row r="16" spans="1:19" ht="51" x14ac:dyDescent="0.25">
      <c r="A16" s="17"/>
      <c r="B16" s="19">
        <v>5002785</v>
      </c>
      <c r="C16" s="19" t="s">
        <v>1448</v>
      </c>
      <c r="D16" s="68">
        <v>3000515</v>
      </c>
      <c r="E16" s="19" t="s">
        <v>1440</v>
      </c>
      <c r="F16" s="69">
        <v>56</v>
      </c>
      <c r="G16" s="19" t="s">
        <v>421</v>
      </c>
      <c r="H16" s="20">
        <v>7.2080010000000012</v>
      </c>
      <c r="I16" s="21">
        <v>4.6914100000000012</v>
      </c>
      <c r="J16" s="21">
        <f t="shared" si="0"/>
        <v>3.04542041272886</v>
      </c>
      <c r="K16" s="21">
        <v>2.2945247327288598</v>
      </c>
      <c r="L16" s="21">
        <v>0.39455885999999996</v>
      </c>
      <c r="M16" s="21">
        <v>0.35633681999999994</v>
      </c>
      <c r="N16" s="22">
        <f t="shared" si="1"/>
        <v>0.48909064284060855</v>
      </c>
      <c r="O16" s="22">
        <f t="shared" si="2"/>
        <v>0.57319304702186746</v>
      </c>
      <c r="P16" s="23">
        <f t="shared" si="3"/>
        <v>0.64914821188701466</v>
      </c>
      <c r="Q16" s="70">
        <v>11144.5</v>
      </c>
      <c r="R16" s="21">
        <v>7434</v>
      </c>
      <c r="S16" s="23">
        <f t="shared" si="4"/>
        <v>0.66705549822782539</v>
      </c>
    </row>
    <row r="17" spans="1:19" ht="51" x14ac:dyDescent="0.25">
      <c r="A17" s="17"/>
      <c r="B17" s="19">
        <v>5002786</v>
      </c>
      <c r="C17" s="19" t="s">
        <v>1449</v>
      </c>
      <c r="D17" s="68">
        <v>3000515</v>
      </c>
      <c r="E17" s="19" t="s">
        <v>1440</v>
      </c>
      <c r="F17" s="69">
        <v>56</v>
      </c>
      <c r="G17" s="19" t="s">
        <v>421</v>
      </c>
      <c r="H17" s="20">
        <v>2.9557400000000005</v>
      </c>
      <c r="I17" s="21">
        <v>2.8279109999999994</v>
      </c>
      <c r="J17" s="21">
        <f t="shared" si="0"/>
        <v>1.4657618861228086</v>
      </c>
      <c r="K17" s="21">
        <v>0.57319920612280839</v>
      </c>
      <c r="L17" s="21">
        <v>0.22831745999999997</v>
      </c>
      <c r="M17" s="21">
        <v>0.66424522000000008</v>
      </c>
      <c r="N17" s="22">
        <f t="shared" si="1"/>
        <v>0.2026935098462464</v>
      </c>
      <c r="O17" s="22">
        <f t="shared" si="2"/>
        <v>0.2834306546856703</v>
      </c>
      <c r="P17" s="23">
        <f t="shared" si="3"/>
        <v>0.51831966639784943</v>
      </c>
      <c r="Q17" s="70">
        <v>3409.5</v>
      </c>
      <c r="R17" s="21">
        <v>2724</v>
      </c>
      <c r="S17" s="23">
        <f t="shared" si="4"/>
        <v>0.79894412670479542</v>
      </c>
    </row>
    <row r="18" spans="1:19" ht="38.25" x14ac:dyDescent="0.25">
      <c r="A18" s="17"/>
      <c r="B18" s="19">
        <v>5003038</v>
      </c>
      <c r="C18" s="19" t="s">
        <v>1450</v>
      </c>
      <c r="D18" s="68">
        <v>3000515</v>
      </c>
      <c r="E18" s="19" t="s">
        <v>1440</v>
      </c>
      <c r="F18" s="69">
        <v>475</v>
      </c>
      <c r="G18" s="19" t="s">
        <v>1459</v>
      </c>
      <c r="H18" s="20">
        <v>2.1502780000000001</v>
      </c>
      <c r="I18" s="21">
        <v>23.594593999999997</v>
      </c>
      <c r="J18" s="21">
        <f t="shared" si="0"/>
        <v>10.556250712419732</v>
      </c>
      <c r="K18" s="21">
        <v>6.8906173324197333</v>
      </c>
      <c r="L18" s="21">
        <v>1.6403525100000003</v>
      </c>
      <c r="M18" s="21">
        <v>2.0252808699999996</v>
      </c>
      <c r="N18" s="22">
        <f t="shared" si="1"/>
        <v>0.29204220816089205</v>
      </c>
      <c r="O18" s="22">
        <f t="shared" si="2"/>
        <v>0.36156459578917671</v>
      </c>
      <c r="P18" s="23">
        <f t="shared" si="3"/>
        <v>0.44740124421804983</v>
      </c>
      <c r="Q18" s="70">
        <v>4283.1589999999997</v>
      </c>
      <c r="R18" s="21">
        <v>2777.5209999999997</v>
      </c>
      <c r="S18" s="23">
        <f t="shared" si="4"/>
        <v>0.64847487567003703</v>
      </c>
    </row>
    <row r="19" spans="1:19" ht="38.25" x14ac:dyDescent="0.25">
      <c r="A19" s="17"/>
      <c r="B19" s="19">
        <v>5003039</v>
      </c>
      <c r="C19" s="19" t="s">
        <v>1451</v>
      </c>
      <c r="D19" s="68">
        <v>3000515</v>
      </c>
      <c r="E19" s="19" t="s">
        <v>1440</v>
      </c>
      <c r="F19" s="69">
        <v>475</v>
      </c>
      <c r="G19" s="19" t="s">
        <v>1459</v>
      </c>
      <c r="H19" s="20">
        <v>0.38337599999999999</v>
      </c>
      <c r="I19" s="21">
        <v>0.64268500000000017</v>
      </c>
      <c r="J19" s="21">
        <f t="shared" si="0"/>
        <v>0.34538428008652677</v>
      </c>
      <c r="K19" s="21">
        <v>0.18191563008652678</v>
      </c>
      <c r="L19" s="21">
        <v>7.1240290000000012E-2</v>
      </c>
      <c r="M19" s="21">
        <v>9.2228360000000009E-2</v>
      </c>
      <c r="N19" s="22">
        <f t="shared" si="1"/>
        <v>0.28305566504045798</v>
      </c>
      <c r="O19" s="22">
        <f t="shared" si="2"/>
        <v>0.39390357653675862</v>
      </c>
      <c r="P19" s="23">
        <f t="shared" si="3"/>
        <v>0.53740834170165275</v>
      </c>
      <c r="Q19" s="70">
        <v>964.63499999999999</v>
      </c>
      <c r="R19" s="21">
        <v>632.875</v>
      </c>
      <c r="S19" s="23">
        <f t="shared" si="4"/>
        <v>0.65607716908467972</v>
      </c>
    </row>
    <row r="20" spans="1:19" ht="25.5" x14ac:dyDescent="0.25">
      <c r="A20" s="17"/>
      <c r="B20" s="19">
        <v>5004139</v>
      </c>
      <c r="C20" s="19" t="s">
        <v>1452</v>
      </c>
      <c r="D20" s="68">
        <v>3000514</v>
      </c>
      <c r="E20" s="19" t="s">
        <v>1439</v>
      </c>
      <c r="F20" s="69">
        <v>46</v>
      </c>
      <c r="G20" s="19" t="s">
        <v>738</v>
      </c>
      <c r="H20" s="20">
        <v>10.8332</v>
      </c>
      <c r="I20" s="21">
        <v>4.5655140000000003</v>
      </c>
      <c r="J20" s="21">
        <f t="shared" si="0"/>
        <v>3.5074316534561025</v>
      </c>
      <c r="K20" s="21">
        <v>2.2814409234561026</v>
      </c>
      <c r="L20" s="21">
        <v>0.71468987000000006</v>
      </c>
      <c r="M20" s="21">
        <v>0.51130085999999997</v>
      </c>
      <c r="N20" s="22">
        <f t="shared" si="1"/>
        <v>0.49971173529554447</v>
      </c>
      <c r="O20" s="22">
        <f t="shared" si="2"/>
        <v>0.65625267898775519</v>
      </c>
      <c r="P20" s="23">
        <f t="shared" si="3"/>
        <v>0.76824463871014359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5004140</v>
      </c>
      <c r="C21" s="19" t="s">
        <v>1453</v>
      </c>
      <c r="D21" s="68">
        <v>3000514</v>
      </c>
      <c r="E21" s="19" t="s">
        <v>1439</v>
      </c>
      <c r="F21" s="69">
        <v>46</v>
      </c>
      <c r="G21" s="19" t="s">
        <v>738</v>
      </c>
      <c r="H21" s="20">
        <v>0.9759230000000001</v>
      </c>
      <c r="I21" s="21">
        <v>9.7081000000000015E-2</v>
      </c>
      <c r="J21" s="21">
        <f t="shared" si="0"/>
        <v>7.3934469534263761E-2</v>
      </c>
      <c r="K21" s="21">
        <v>7.039351953426376E-2</v>
      </c>
      <c r="L21" s="21">
        <v>3.5409500000000002E-3</v>
      </c>
      <c r="M21" s="21">
        <v>0</v>
      </c>
      <c r="N21" s="22">
        <f t="shared" si="1"/>
        <v>0.72510089033141134</v>
      </c>
      <c r="O21" s="22">
        <f t="shared" si="2"/>
        <v>0.76157507168512628</v>
      </c>
      <c r="P21" s="23">
        <f t="shared" si="3"/>
        <v>0.76157507168512628</v>
      </c>
      <c r="Q21" s="70">
        <v>0</v>
      </c>
      <c r="R21" s="21">
        <v>0</v>
      </c>
      <c r="S21" s="23">
        <f t="shared" si="4"/>
        <v>0</v>
      </c>
    </row>
    <row r="22" spans="1:19" ht="25.5" x14ac:dyDescent="0.25">
      <c r="A22" s="17"/>
      <c r="B22" s="19">
        <v>5004141</v>
      </c>
      <c r="C22" s="19" t="s">
        <v>1454</v>
      </c>
      <c r="D22" s="68">
        <v>3000514</v>
      </c>
      <c r="E22" s="19" t="s">
        <v>1439</v>
      </c>
      <c r="F22" s="69">
        <v>46</v>
      </c>
      <c r="G22" s="19" t="s">
        <v>738</v>
      </c>
      <c r="H22" s="20">
        <v>4.0709970000000002</v>
      </c>
      <c r="I22" s="21">
        <v>4.7983580000000003</v>
      </c>
      <c r="J22" s="21">
        <f t="shared" si="0"/>
        <v>4.1934494412549759</v>
      </c>
      <c r="K22" s="21">
        <v>3.553978951254976</v>
      </c>
      <c r="L22" s="21">
        <v>0.29385309999999998</v>
      </c>
      <c r="M22" s="21">
        <v>0.34561739000000002</v>
      </c>
      <c r="N22" s="22">
        <f t="shared" si="1"/>
        <v>0.74066565088619396</v>
      </c>
      <c r="O22" s="22">
        <f t="shared" si="2"/>
        <v>0.80190599602092538</v>
      </c>
      <c r="P22" s="23">
        <f t="shared" si="3"/>
        <v>0.87393425860575125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5004142</v>
      </c>
      <c r="C23" s="19" t="s">
        <v>1455</v>
      </c>
      <c r="D23" s="68">
        <v>3000275</v>
      </c>
      <c r="E23" s="19" t="s">
        <v>1438</v>
      </c>
      <c r="F23" s="69">
        <v>88</v>
      </c>
      <c r="G23" s="19" t="s">
        <v>757</v>
      </c>
      <c r="H23" s="20">
        <v>1.21</v>
      </c>
      <c r="I23" s="21">
        <v>0.44021099999999996</v>
      </c>
      <c r="J23" s="21">
        <f t="shared" si="0"/>
        <v>4.5508400417005643E-2</v>
      </c>
      <c r="K23" s="21">
        <v>2.5498900417005643E-2</v>
      </c>
      <c r="L23" s="21">
        <v>4.5799999999999999E-3</v>
      </c>
      <c r="M23" s="21">
        <v>1.5429500000000002E-2</v>
      </c>
      <c r="N23" s="22">
        <f t="shared" si="1"/>
        <v>5.7924269082339254E-2</v>
      </c>
      <c r="O23" s="22">
        <f t="shared" si="2"/>
        <v>6.8328370751765968E-2</v>
      </c>
      <c r="P23" s="23">
        <f t="shared" si="3"/>
        <v>0.10337860802434662</v>
      </c>
      <c r="Q23" s="70">
        <v>0</v>
      </c>
      <c r="R23" s="21">
        <v>0</v>
      </c>
      <c r="S23" s="23">
        <f t="shared" si="4"/>
        <v>0</v>
      </c>
    </row>
    <row r="24" spans="1:19" ht="15.75" thickBot="1" x14ac:dyDescent="0.3">
      <c r="A24" s="41" t="s">
        <v>294</v>
      </c>
      <c r="B24" s="43"/>
      <c r="C24" s="43"/>
      <c r="D24" s="65"/>
      <c r="E24" s="43"/>
      <c r="F24" s="66"/>
      <c r="G24" s="43"/>
      <c r="H24" s="44">
        <f ca="1">OFFSET(H24,-MATCH("PROYECTOS",$A$8:$A$24,0)-1,0)-(OFFSET(H24,-MATCH("PROYECTOS",$A$8:$A$24,0),0))</f>
        <v>399.74500899999992</v>
      </c>
      <c r="I24" s="44">
        <f t="shared" ref="I24:M24" ca="1" si="5">OFFSET(I24,-MATCH("PROYECTOS",$A$8:$A$24,0)-1,0)-(OFFSET(I24,-MATCH("PROYECTOS",$A$8:$A$24,0),0))</f>
        <v>784.93101899999988</v>
      </c>
      <c r="J24" s="44">
        <f t="shared" ca="1" si="5"/>
        <v>441.6288476648574</v>
      </c>
      <c r="K24" s="44">
        <f t="shared" ca="1" si="5"/>
        <v>331.20167860485753</v>
      </c>
      <c r="L24" s="44">
        <f t="shared" ca="1" si="5"/>
        <v>50.836520489999991</v>
      </c>
      <c r="M24" s="44">
        <f t="shared" ca="1" si="5"/>
        <v>59.590648569999992</v>
      </c>
      <c r="N24" s="46">
        <f t="shared" ca="1" si="1"/>
        <v>0.42195004476547204</v>
      </c>
      <c r="O24" s="46">
        <f t="shared" ca="1" si="2"/>
        <v>0.48671563468287088</v>
      </c>
      <c r="P24" s="47">
        <f t="shared" ca="1" si="3"/>
        <v>0.56263396015039835</v>
      </c>
      <c r="Q24" s="67"/>
      <c r="R24" s="45"/>
      <c r="S2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50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1462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56.77878299999999</v>
      </c>
      <c r="E6" s="14">
        <v>128.12539599999999</v>
      </c>
      <c r="F6" s="14">
        <v>44.600826517181133</v>
      </c>
      <c r="G6" s="14">
        <v>31.107414897181133</v>
      </c>
      <c r="H6" s="14">
        <v>4.3682104900000001</v>
      </c>
      <c r="I6" s="14">
        <v>9.1252011299999989</v>
      </c>
      <c r="J6" s="15">
        <v>0.24278882929018331</v>
      </c>
      <c r="K6" s="15">
        <v>0.27688207408296428</v>
      </c>
      <c r="L6" s="16">
        <v>0.34810293594863218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52.690250000000006</v>
      </c>
      <c r="E7" s="38">
        <f ca="1">SUM(E8:OFFSET(E6,MATCH("GOBIERNOS REGIONALES",$A$8:$A$50,0),0))</f>
        <v>121.48131199999997</v>
      </c>
      <c r="F7" s="38">
        <f ca="1">SUM(F8:OFFSET(F6,MATCH("GOBIERNOS REGIONALES",$A$8:$A$50,0),0))</f>
        <v>40.536010660737276</v>
      </c>
      <c r="G7" s="38">
        <f ca="1">SUM(G8:OFFSET(G6,MATCH("GOBIERNOS REGIONALES",$A$8:$A$50,0),0))</f>
        <v>27.843029000737278</v>
      </c>
      <c r="H7" s="38">
        <f ca="1">SUM(H8:OFFSET(H6,MATCH("GOBIERNOS REGIONALES",$A$8:$A$50,0),0))</f>
        <v>3.93730058</v>
      </c>
      <c r="I7" s="38">
        <f ca="1">SUM(I8:OFFSET(I6,MATCH("GOBIERNOS REGIONALES",$A$8:$A$50,0),0))</f>
        <v>8.7556810799999987</v>
      </c>
      <c r="J7" s="39">
        <f ca="1">IFERROR(G7/E7,0)</f>
        <v>0.22919598531119983</v>
      </c>
      <c r="K7" s="39">
        <f ca="1">IFERROR(SUM(G7,H7)/E7,0)</f>
        <v>0.26160673652205274</v>
      </c>
      <c r="L7" s="40">
        <f ca="1">IFERROR(SUM(G7,H7,I7)/E7,0)</f>
        <v>0.33368104108669228</v>
      </c>
      <c r="M7" s="4"/>
    </row>
    <row r="8" spans="1:13" x14ac:dyDescent="0.25">
      <c r="A8" s="17"/>
      <c r="B8" s="18">
        <v>38</v>
      </c>
      <c r="C8" s="19" t="s">
        <v>125</v>
      </c>
      <c r="D8" s="20">
        <v>32.596558000000009</v>
      </c>
      <c r="E8" s="21">
        <v>29.975456999999999</v>
      </c>
      <c r="F8" s="21">
        <f t="shared" ref="F8:F12" si="0">SUM(G8,H8,I8)</f>
        <v>19.540981851728404</v>
      </c>
      <c r="G8" s="21">
        <v>13.383379041728404</v>
      </c>
      <c r="H8" s="21">
        <v>2.3684403299999999</v>
      </c>
      <c r="I8" s="21">
        <v>3.7891624799999994</v>
      </c>
      <c r="J8" s="22">
        <f t="shared" ref="J8:J12" si="1">IFERROR(G8/E8,0)</f>
        <v>0.44647789829287354</v>
      </c>
      <c r="K8" s="22">
        <f t="shared" ref="K8:K12" si="2">IFERROR(SUM(G8,H8)/E8,0)</f>
        <v>0.52549054954286112</v>
      </c>
      <c r="L8" s="23">
        <f t="shared" ref="L8:L12" si="3">IFERROR(SUM(G8,H8,I8)/E8,0)</f>
        <v>0.65189938060755515</v>
      </c>
      <c r="M8" s="4"/>
    </row>
    <row r="9" spans="1:13" ht="25.5" x14ac:dyDescent="0.25">
      <c r="A9" s="17"/>
      <c r="B9" s="18">
        <v>241</v>
      </c>
      <c r="C9" s="19" t="s">
        <v>157</v>
      </c>
      <c r="D9" s="20">
        <v>20.093692000000001</v>
      </c>
      <c r="E9" s="21">
        <v>91.505854999999983</v>
      </c>
      <c r="F9" s="21">
        <f t="shared" si="0"/>
        <v>20.995028809008872</v>
      </c>
      <c r="G9" s="21">
        <v>14.459649959008875</v>
      </c>
      <c r="H9" s="21">
        <v>1.5688602500000002</v>
      </c>
      <c r="I9" s="21">
        <v>4.9665185999999988</v>
      </c>
      <c r="J9" s="22">
        <f t="shared" si="1"/>
        <v>0.15801884982123687</v>
      </c>
      <c r="K9" s="22">
        <f t="shared" si="2"/>
        <v>0.17516376639515446</v>
      </c>
      <c r="L9" s="23">
        <f t="shared" si="3"/>
        <v>0.22943918516480585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0.34752799999999995</v>
      </c>
      <c r="E10" s="38">
        <f ca="1">SUM(E11:OFFSET(E9,(MATCH("GOBIERNOS LOCALES",$A$8:$A$50,0)-MATCH("GOBIERNOS REGIONALES",$A$8:$A$50,0)),0))</f>
        <v>0.40240599999999999</v>
      </c>
      <c r="F10" s="38">
        <f ca="1">SUM(F11:OFFSET(F9,(MATCH("GOBIERNOS LOCALES",$A$8:$A$50,0)-MATCH("GOBIERNOS REGIONALES",$A$8:$A$50,0)),0))</f>
        <v>0.29884321352634241</v>
      </c>
      <c r="G10" s="38">
        <f ca="1">SUM(G11:OFFSET(G9,(MATCH("GOBIERNOS LOCALES",$A$8:$A$50,0)-MATCH("GOBIERNOS REGIONALES",$A$8:$A$50,0)),0))</f>
        <v>0.2361403235263424</v>
      </c>
      <c r="H10" s="38">
        <f ca="1">SUM(H11:OFFSET(H9,(MATCH("GOBIERNOS LOCALES",$A$8:$A$50,0)-MATCH("GOBIERNOS REGIONALES",$A$8:$A$50,0)),0))</f>
        <v>3.4818550000000004E-2</v>
      </c>
      <c r="I10" s="38">
        <f ca="1">SUM(I11:OFFSET(I9,(MATCH("GOBIERNOS LOCALES",$A$8:$A$50,0)-MATCH("GOBIERNOS REGIONALES",$A$8:$A$50,0)),0))</f>
        <v>2.7884340000000001E-2</v>
      </c>
      <c r="J10" s="39">
        <f t="shared" ca="1" si="1"/>
        <v>0.58682108001953848</v>
      </c>
      <c r="K10" s="39">
        <f t="shared" ca="1" si="2"/>
        <v>0.67334700160122463</v>
      </c>
      <c r="L10" s="40">
        <f t="shared" ca="1" si="3"/>
        <v>0.74264104791266139</v>
      </c>
      <c r="M10" s="4"/>
    </row>
    <row r="11" spans="1:13" x14ac:dyDescent="0.25">
      <c r="A11" s="17"/>
      <c r="B11" s="18">
        <v>457</v>
      </c>
      <c r="C11" s="19" t="s">
        <v>224</v>
      </c>
      <c r="D11" s="20">
        <v>0.34752799999999995</v>
      </c>
      <c r="E11" s="21">
        <v>0.40240599999999999</v>
      </c>
      <c r="F11" s="21">
        <f t="shared" si="0"/>
        <v>0.29884321352634241</v>
      </c>
      <c r="G11" s="21">
        <v>0.2361403235263424</v>
      </c>
      <c r="H11" s="21">
        <v>3.4818550000000004E-2</v>
      </c>
      <c r="I11" s="21">
        <v>2.7884340000000001E-2</v>
      </c>
      <c r="J11" s="22">
        <f t="shared" si="1"/>
        <v>0.58682108001953848</v>
      </c>
      <c r="K11" s="22">
        <f t="shared" si="2"/>
        <v>0.67334700160122463</v>
      </c>
      <c r="L11" s="23">
        <f t="shared" si="3"/>
        <v>0.74264104791266139</v>
      </c>
      <c r="M11" s="4"/>
    </row>
    <row r="12" spans="1:13" ht="15.75" thickBot="1" x14ac:dyDescent="0.3">
      <c r="A12" s="41" t="s">
        <v>233</v>
      </c>
      <c r="B12" s="58"/>
      <c r="C12" s="43"/>
      <c r="D12" s="44">
        <v>3.7410050000000004</v>
      </c>
      <c r="E12" s="45">
        <v>6.2416779999999994</v>
      </c>
      <c r="F12" s="45">
        <f t="shared" si="0"/>
        <v>3.7659726429175127</v>
      </c>
      <c r="G12" s="45">
        <v>3.0282455729175126</v>
      </c>
      <c r="H12" s="45">
        <v>0.39609136</v>
      </c>
      <c r="I12" s="45">
        <v>0.34163571000000004</v>
      </c>
      <c r="J12" s="46">
        <f t="shared" si="1"/>
        <v>0.48516529896568084</v>
      </c>
      <c r="K12" s="46">
        <f t="shared" si="2"/>
        <v>0.54862441364606007</v>
      </c>
      <c r="L12" s="47">
        <f t="shared" si="3"/>
        <v>0.60335900745240512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17</v>
      </c>
      <c r="B1" s="49" t="s">
        <v>16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403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265.01292899999993</v>
      </c>
      <c r="I6" s="14">
        <v>329.02510600000005</v>
      </c>
      <c r="J6" s="14">
        <v>255.63481031904638</v>
      </c>
      <c r="K6" s="14">
        <v>196.08990051904638</v>
      </c>
      <c r="L6" s="14">
        <v>27.340724610000002</v>
      </c>
      <c r="M6" s="14">
        <v>32.204185190000004</v>
      </c>
      <c r="N6" s="15">
        <v>0.59597245603211313</v>
      </c>
      <c r="O6" s="15">
        <v>0.6790686213745839</v>
      </c>
      <c r="P6" s="16">
        <v>0.77694621370031969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260.26801199999994</v>
      </c>
      <c r="I7" s="38">
        <f ca="1">SUM(I8:OFFSET(I6,MATCH("PROYECTOS",$A$8:$A$50,0),0))</f>
        <v>307.840463</v>
      </c>
      <c r="J7" s="38">
        <f ca="1">SUM(J8:OFFSET(J6,MATCH("PROYECTOS",$A$8:$A$50,0),0))</f>
        <v>252.61713038991704</v>
      </c>
      <c r="K7" s="38">
        <f ca="1">SUM(K8:OFFSET(K6,MATCH("PROYECTOS",$A$8:$A$50,0),0))</f>
        <v>194.81375507991703</v>
      </c>
      <c r="L7" s="38">
        <f ca="1">SUM(L8:OFFSET(L6,MATCH("PROYECTOS",$A$8:$A$50,0),0))</f>
        <v>26.999433079999992</v>
      </c>
      <c r="M7" s="38">
        <f ca="1">SUM(M8:OFFSET(M6,MATCH("PROYECTOS",$A$8:$A$50,0),0))</f>
        <v>30.803942230000001</v>
      </c>
      <c r="N7" s="39">
        <f ca="1">IFERROR(K7/I7,0)</f>
        <v>0.63283998854925394</v>
      </c>
      <c r="O7" s="39">
        <f ca="1">IFERROR(SUM(K7,L7)/I7,0)</f>
        <v>0.72054591523894962</v>
      </c>
      <c r="P7" s="40">
        <f ca="1">IFERROR(SUM(K7,L7,M7)/I7,0)</f>
        <v>0.82061054589148341</v>
      </c>
      <c r="Q7" s="64"/>
      <c r="R7" s="38"/>
      <c r="S7" s="40"/>
    </row>
    <row r="8" spans="1:19" ht="25.5" x14ac:dyDescent="0.25">
      <c r="A8" s="17"/>
      <c r="B8" s="19">
        <v>5000085</v>
      </c>
      <c r="C8" s="19" t="s">
        <v>413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12.406468999999996</v>
      </c>
      <c r="I8" s="21">
        <v>15.712969000000003</v>
      </c>
      <c r="J8" s="21">
        <f t="shared" ref="J8:J17" si="0">SUM(K8,L8,M8)</f>
        <v>13.134123702484006</v>
      </c>
      <c r="K8" s="21">
        <v>10.084425612484004</v>
      </c>
      <c r="L8" s="21">
        <v>1.5301333800000003</v>
      </c>
      <c r="M8" s="21">
        <v>1.5195647100000009</v>
      </c>
      <c r="N8" s="22">
        <f t="shared" ref="N8:N18" si="1">IFERROR(K8/I8,0)</f>
        <v>0.64178995150337292</v>
      </c>
      <c r="O8" s="22">
        <f t="shared" ref="O8:O18" si="2">IFERROR(SUM(K8,L8)/I8,0)</f>
        <v>0.73917023526769532</v>
      </c>
      <c r="P8" s="23">
        <f t="shared" ref="P8:P18" si="3">IFERROR(SUM(K8,L8,M8)/I8,0)</f>
        <v>0.83587791094630193</v>
      </c>
      <c r="Q8" s="70">
        <v>1275</v>
      </c>
      <c r="R8" s="21">
        <v>842</v>
      </c>
      <c r="S8" s="23">
        <f>IFERROR(R8/Q8,0)</f>
        <v>0.66039215686274511</v>
      </c>
    </row>
    <row r="9" spans="1:19" ht="51" x14ac:dyDescent="0.25">
      <c r="A9" s="17"/>
      <c r="B9" s="19">
        <v>5000087</v>
      </c>
      <c r="C9" s="19" t="s">
        <v>414</v>
      </c>
      <c r="D9" s="68">
        <v>3043977</v>
      </c>
      <c r="E9" s="19" t="s">
        <v>404</v>
      </c>
      <c r="F9" s="69">
        <v>56</v>
      </c>
      <c r="G9" s="19" t="s">
        <v>421</v>
      </c>
      <c r="H9" s="20">
        <v>19.526168000000006</v>
      </c>
      <c r="I9" s="21">
        <v>20.956647000000011</v>
      </c>
      <c r="J9" s="21">
        <f t="shared" si="0"/>
        <v>18.065737452153449</v>
      </c>
      <c r="K9" s="21">
        <v>15.852876012153452</v>
      </c>
      <c r="L9" s="21">
        <v>0.90553406999999975</v>
      </c>
      <c r="M9" s="21">
        <v>1.307327369999999</v>
      </c>
      <c r="N9" s="22">
        <f t="shared" si="1"/>
        <v>0.75646051642485768</v>
      </c>
      <c r="O9" s="22">
        <f t="shared" si="2"/>
        <v>0.79967039012268715</v>
      </c>
      <c r="P9" s="23">
        <f t="shared" si="3"/>
        <v>0.8620528585585967</v>
      </c>
      <c r="Q9" s="70">
        <v>413644</v>
      </c>
      <c r="R9" s="21">
        <v>184741</v>
      </c>
      <c r="S9" s="23">
        <f t="shared" ref="S9:S17" si="4">IFERROR(R9/Q9,0)</f>
        <v>0.44661834814478152</v>
      </c>
    </row>
    <row r="10" spans="1:19" ht="63.75" x14ac:dyDescent="0.25">
      <c r="A10" s="17"/>
      <c r="B10" s="19">
        <v>5000091</v>
      </c>
      <c r="C10" s="19" t="s">
        <v>415</v>
      </c>
      <c r="D10" s="68">
        <v>3043981</v>
      </c>
      <c r="E10" s="19" t="s">
        <v>408</v>
      </c>
      <c r="F10" s="69">
        <v>255</v>
      </c>
      <c r="G10" s="19" t="s">
        <v>422</v>
      </c>
      <c r="H10" s="20">
        <v>51.133941999999976</v>
      </c>
      <c r="I10" s="21">
        <v>64.659806000000017</v>
      </c>
      <c r="J10" s="21">
        <f t="shared" si="0"/>
        <v>49.598348785684131</v>
      </c>
      <c r="K10" s="21">
        <v>40.80671076568413</v>
      </c>
      <c r="L10" s="21">
        <v>4.9119022300000008</v>
      </c>
      <c r="M10" s="21">
        <v>3.8797357899999994</v>
      </c>
      <c r="N10" s="22">
        <f t="shared" si="1"/>
        <v>0.6310985647820242</v>
      </c>
      <c r="O10" s="22">
        <f t="shared" si="2"/>
        <v>0.70706387513263058</v>
      </c>
      <c r="P10" s="23">
        <f t="shared" si="3"/>
        <v>0.76706615521989219</v>
      </c>
      <c r="Q10" s="70">
        <v>6110494.9800000004</v>
      </c>
      <c r="R10" s="21">
        <v>2066489</v>
      </c>
      <c r="S10" s="23">
        <f t="shared" si="4"/>
        <v>0.33818684194385834</v>
      </c>
    </row>
    <row r="11" spans="1:19" ht="25.5" x14ac:dyDescent="0.25">
      <c r="A11" s="17"/>
      <c r="B11" s="19">
        <v>5000092</v>
      </c>
      <c r="C11" s="19" t="s">
        <v>416</v>
      </c>
      <c r="D11" s="68">
        <v>3043982</v>
      </c>
      <c r="E11" s="19" t="s">
        <v>409</v>
      </c>
      <c r="F11" s="69">
        <v>334</v>
      </c>
      <c r="G11" s="19" t="s">
        <v>423</v>
      </c>
      <c r="H11" s="20">
        <v>16.600026000000014</v>
      </c>
      <c r="I11" s="21">
        <v>18.511701000000013</v>
      </c>
      <c r="J11" s="21">
        <f t="shared" si="0"/>
        <v>16.669110627340896</v>
      </c>
      <c r="K11" s="21">
        <v>13.021145127340898</v>
      </c>
      <c r="L11" s="21">
        <v>1.9472976699999995</v>
      </c>
      <c r="M11" s="21">
        <v>1.7006678299999998</v>
      </c>
      <c r="N11" s="22">
        <f t="shared" si="1"/>
        <v>0.70340079106403508</v>
      </c>
      <c r="O11" s="22">
        <f t="shared" si="2"/>
        <v>0.80859359155276367</v>
      </c>
      <c r="P11" s="23">
        <f t="shared" si="3"/>
        <v>0.90046347590320763</v>
      </c>
      <c r="Q11" s="70">
        <v>1845830</v>
      </c>
      <c r="R11" s="21">
        <v>416935.42099999997</v>
      </c>
      <c r="S11" s="23">
        <f t="shared" si="4"/>
        <v>0.22587964276233455</v>
      </c>
    </row>
    <row r="12" spans="1:19" ht="25.5" x14ac:dyDescent="0.25">
      <c r="A12" s="17"/>
      <c r="B12" s="19">
        <v>5000093</v>
      </c>
      <c r="C12" s="19" t="s">
        <v>417</v>
      </c>
      <c r="D12" s="68">
        <v>3043983</v>
      </c>
      <c r="E12" s="19" t="s">
        <v>410</v>
      </c>
      <c r="F12" s="69">
        <v>394</v>
      </c>
      <c r="G12" s="19" t="s">
        <v>395</v>
      </c>
      <c r="H12" s="20">
        <v>93.418068999999946</v>
      </c>
      <c r="I12" s="21">
        <v>91.918074999999988</v>
      </c>
      <c r="J12" s="21">
        <f t="shared" si="0"/>
        <v>73.368766543513715</v>
      </c>
      <c r="K12" s="21">
        <v>54.671824473513723</v>
      </c>
      <c r="L12" s="21">
        <v>10.086925859999994</v>
      </c>
      <c r="M12" s="21">
        <v>8.6100162099999977</v>
      </c>
      <c r="N12" s="22">
        <f t="shared" si="1"/>
        <v>0.59478861446471465</v>
      </c>
      <c r="O12" s="22">
        <f t="shared" si="2"/>
        <v>0.70452683363433932</v>
      </c>
      <c r="P12" s="23">
        <f t="shared" si="3"/>
        <v>0.79819737895417986</v>
      </c>
      <c r="Q12" s="70">
        <v>1454197</v>
      </c>
      <c r="R12" s="21">
        <v>663854.30000000005</v>
      </c>
      <c r="S12" s="23">
        <f t="shared" si="4"/>
        <v>0.45650919373372389</v>
      </c>
    </row>
    <row r="13" spans="1:19" ht="25.5" x14ac:dyDescent="0.25">
      <c r="A13" s="17"/>
      <c r="B13" s="19">
        <v>5000094</v>
      </c>
      <c r="C13" s="19" t="s">
        <v>418</v>
      </c>
      <c r="D13" s="68">
        <v>3043984</v>
      </c>
      <c r="E13" s="19" t="s">
        <v>411</v>
      </c>
      <c r="F13" s="69">
        <v>394</v>
      </c>
      <c r="G13" s="19" t="s">
        <v>395</v>
      </c>
      <c r="H13" s="20">
        <v>35.691112000000004</v>
      </c>
      <c r="I13" s="21">
        <v>55.068455999999998</v>
      </c>
      <c r="J13" s="21">
        <f t="shared" si="0"/>
        <v>47.986679625864824</v>
      </c>
      <c r="K13" s="21">
        <v>33.887354035864817</v>
      </c>
      <c r="L13" s="21">
        <v>4.7122423300000031</v>
      </c>
      <c r="M13" s="21">
        <v>9.3870832600000025</v>
      </c>
      <c r="N13" s="22">
        <f t="shared" si="1"/>
        <v>0.6153677894267604</v>
      </c>
      <c r="O13" s="22">
        <f t="shared" si="2"/>
        <v>0.70093841682913394</v>
      </c>
      <c r="P13" s="23">
        <f t="shared" si="3"/>
        <v>0.87140049152394661</v>
      </c>
      <c r="Q13" s="70">
        <v>110618.76999999999</v>
      </c>
      <c r="R13" s="21">
        <v>60854.3</v>
      </c>
      <c r="S13" s="23">
        <f t="shared" si="4"/>
        <v>0.55012634835842067</v>
      </c>
    </row>
    <row r="14" spans="1:19" ht="25.5" x14ac:dyDescent="0.25">
      <c r="A14" s="17"/>
      <c r="B14" s="19">
        <v>5004451</v>
      </c>
      <c r="C14" s="19" t="s">
        <v>419</v>
      </c>
      <c r="D14" s="68">
        <v>3000001</v>
      </c>
      <c r="E14" s="19" t="s">
        <v>276</v>
      </c>
      <c r="F14" s="69">
        <v>80</v>
      </c>
      <c r="G14" s="19" t="s">
        <v>311</v>
      </c>
      <c r="H14" s="20">
        <v>7.1803360000000005</v>
      </c>
      <c r="I14" s="21">
        <v>7.2840879999999988</v>
      </c>
      <c r="J14" s="21">
        <f t="shared" si="0"/>
        <v>6.5822511826404257</v>
      </c>
      <c r="K14" s="21">
        <v>5.0639413626404259</v>
      </c>
      <c r="L14" s="21">
        <v>0.37011990000000006</v>
      </c>
      <c r="M14" s="21">
        <v>1.1481899200000001</v>
      </c>
      <c r="N14" s="22">
        <f t="shared" si="1"/>
        <v>0.69520595613897396</v>
      </c>
      <c r="O14" s="22">
        <f t="shared" si="2"/>
        <v>0.74601806878780519</v>
      </c>
      <c r="P14" s="23">
        <f t="shared" si="3"/>
        <v>0.90364794915168889</v>
      </c>
      <c r="Q14" s="70">
        <v>78</v>
      </c>
      <c r="R14" s="21">
        <v>51</v>
      </c>
      <c r="S14" s="23">
        <f t="shared" si="4"/>
        <v>0.65384615384615385</v>
      </c>
    </row>
    <row r="15" spans="1:19" ht="25.5" x14ac:dyDescent="0.25">
      <c r="A15" s="17"/>
      <c r="B15" s="19">
        <v>5005827</v>
      </c>
      <c r="C15" s="19" t="s">
        <v>420</v>
      </c>
      <c r="D15" s="68">
        <v>3043983</v>
      </c>
      <c r="E15" s="19" t="s">
        <v>410</v>
      </c>
      <c r="F15" s="69">
        <v>16</v>
      </c>
      <c r="G15" s="19" t="s">
        <v>309</v>
      </c>
      <c r="H15" s="20">
        <v>0</v>
      </c>
      <c r="I15" s="21">
        <v>1.1700610000000002</v>
      </c>
      <c r="J15" s="21">
        <f t="shared" si="0"/>
        <v>8.79466E-2</v>
      </c>
      <c r="K15" s="21">
        <v>0</v>
      </c>
      <c r="L15" s="21">
        <v>0</v>
      </c>
      <c r="M15" s="21">
        <v>8.79466E-2</v>
      </c>
      <c r="N15" s="22">
        <f t="shared" si="1"/>
        <v>0</v>
      </c>
      <c r="O15" s="22">
        <f t="shared" si="2"/>
        <v>0</v>
      </c>
      <c r="P15" s="23">
        <f t="shared" si="3"/>
        <v>7.5164115375181278E-2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5005827</v>
      </c>
      <c r="C16" s="19" t="s">
        <v>420</v>
      </c>
      <c r="D16" s="68">
        <v>3043984</v>
      </c>
      <c r="E16" s="19" t="s">
        <v>411</v>
      </c>
      <c r="F16" s="69">
        <v>16</v>
      </c>
      <c r="G16" s="19" t="s">
        <v>309</v>
      </c>
      <c r="H16" s="20">
        <v>0</v>
      </c>
      <c r="I16" s="21">
        <v>1.1334040000000001</v>
      </c>
      <c r="J16" s="21">
        <f t="shared" si="0"/>
        <v>2.5671429999999999E-2</v>
      </c>
      <c r="K16" s="21">
        <v>0</v>
      </c>
      <c r="L16" s="21">
        <v>7.7199899999999995E-3</v>
      </c>
      <c r="M16" s="21">
        <v>1.7951439999999999E-2</v>
      </c>
      <c r="N16" s="22">
        <f t="shared" si="1"/>
        <v>0</v>
      </c>
      <c r="O16" s="22">
        <f t="shared" si="2"/>
        <v>6.811331175820801E-3</v>
      </c>
      <c r="P16" s="23">
        <f t="shared" si="3"/>
        <v>2.2649849479973599E-2</v>
      </c>
      <c r="Q16" s="70">
        <v>0</v>
      </c>
      <c r="R16" s="21">
        <v>0</v>
      </c>
      <c r="S16" s="23">
        <f t="shared" si="4"/>
        <v>0</v>
      </c>
    </row>
    <row r="17" spans="1:19" x14ac:dyDescent="0.25">
      <c r="A17" s="17"/>
      <c r="B17" s="19">
        <v>9000000</v>
      </c>
      <c r="C17" s="19" t="s">
        <v>304</v>
      </c>
      <c r="D17" s="68">
        <v>9000000</v>
      </c>
      <c r="E17" s="19" t="s">
        <v>305</v>
      </c>
      <c r="F17" s="69"/>
      <c r="G17" s="19" t="s">
        <v>312</v>
      </c>
      <c r="H17" s="20">
        <v>24.311889999999995</v>
      </c>
      <c r="I17" s="21">
        <v>31.425255999999994</v>
      </c>
      <c r="J17" s="21">
        <f t="shared" si="0"/>
        <v>27.09849444023558</v>
      </c>
      <c r="K17" s="21">
        <v>21.425477690235581</v>
      </c>
      <c r="L17" s="21">
        <v>2.527557649999999</v>
      </c>
      <c r="M17" s="21">
        <v>3.1454591000000001</v>
      </c>
      <c r="N17" s="22">
        <f t="shared" si="1"/>
        <v>0.68179166751213049</v>
      </c>
      <c r="O17" s="22">
        <f t="shared" si="2"/>
        <v>0.76222244109119064</v>
      </c>
      <c r="P17" s="23">
        <f t="shared" si="3"/>
        <v>0.86231578957497068</v>
      </c>
      <c r="Q17" s="70"/>
      <c r="R17" s="21"/>
      <c r="S17" s="23">
        <f t="shared" si="4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OFFSET(H18,-MATCH("PROYECTOS",$A$8:$A$50,0)-1,0)-(OFFSET(H18,-MATCH("PROYECTOS",$A$8:$A$50,0),0))</f>
        <v>4.7449169999999867</v>
      </c>
      <c r="I18" s="45">
        <f t="shared" ref="I18:M18" ca="1" si="5">OFFSET(I18,-MATCH("PROYECTOS",$A$8:$A$50,0)-1,0)-(OFFSET(I18,-MATCH("PROYECTOS",$A$8:$A$50,0),0))</f>
        <v>21.184643000000051</v>
      </c>
      <c r="J18" s="45">
        <f t="shared" ca="1" si="5"/>
        <v>3.0176799291293435</v>
      </c>
      <c r="K18" s="45">
        <f t="shared" ca="1" si="5"/>
        <v>1.2761454391293512</v>
      </c>
      <c r="L18" s="45">
        <f t="shared" ca="1" si="5"/>
        <v>0.34129153000001011</v>
      </c>
      <c r="M18" s="45">
        <f t="shared" ca="1" si="5"/>
        <v>1.4002429600000035</v>
      </c>
      <c r="N18" s="46">
        <f t="shared" ca="1" si="1"/>
        <v>6.0239176045088327E-2</v>
      </c>
      <c r="O18" s="46">
        <f t="shared" ca="1" si="2"/>
        <v>7.6349503228794441E-2</v>
      </c>
      <c r="P18" s="47">
        <f t="shared" ca="1" si="3"/>
        <v>0.14244657930413826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93</v>
      </c>
      <c r="B1" s="51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1463</v>
      </c>
      <c r="N2" s="72" t="s">
        <v>1485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56.77878299999999</v>
      </c>
      <c r="E6" s="14">
        <f ca="1">SUM(E7:OFFSET(E7,50,0))</f>
        <v>128.12539599999999</v>
      </c>
      <c r="F6" s="14">
        <f ca="1">SUM(F7:OFFSET(F7,50,0))</f>
        <v>44.600826517181133</v>
      </c>
      <c r="G6" s="14">
        <f ca="1">SUM(G7:OFFSET(G7,50,0))</f>
        <v>31.107414897181133</v>
      </c>
      <c r="H6" s="14">
        <f ca="1">SUM(H7:OFFSET(H7,50,0))</f>
        <v>4.3682104900000001</v>
      </c>
      <c r="I6" s="14">
        <f ca="1">SUM(I7:OFFSET(I7,50,0))</f>
        <v>9.1252011299999989</v>
      </c>
      <c r="J6" s="15">
        <f ca="1">IFERROR(G6/E6,0)</f>
        <v>0.24278882929018331</v>
      </c>
      <c r="K6" s="15">
        <f ca="1">IFERROR(SUM(G6,H6)/E6,0)</f>
        <v>0.27688207408296428</v>
      </c>
      <c r="L6" s="16">
        <f ca="1">IFERROR(SUM(G6,H6,I6)/E6,0)</f>
        <v>0.34810293594863218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0.22100499999999998</v>
      </c>
      <c r="E7" s="21">
        <v>0.62937799999999999</v>
      </c>
      <c r="F7" s="21">
        <f t="shared" ref="F7:F25" si="0">SUM(G7,H7,I7)</f>
        <v>0.31763578250233082</v>
      </c>
      <c r="G7" s="21">
        <v>0.30960578250233084</v>
      </c>
      <c r="H7" s="21">
        <v>8.5800000000000008E-3</v>
      </c>
      <c r="I7" s="21">
        <v>-5.5000000000000003E-4</v>
      </c>
      <c r="J7" s="22">
        <f t="shared" ref="J7:J25" si="1">IFERROR(G7/E7,0)</f>
        <v>0.49192342678379425</v>
      </c>
      <c r="K7" s="22">
        <f t="shared" ref="K7:K25" si="2">IFERROR(SUM(G7,H7)/E7,0)</f>
        <v>0.50555593379865649</v>
      </c>
      <c r="L7" s="23">
        <f t="shared" ref="L7:L25" si="3">IFERROR(SUM(G7,H7,I7)/E7,0)</f>
        <v>0.50468205514385767</v>
      </c>
      <c r="M7" s="4"/>
      <c r="N7" t="s">
        <v>254</v>
      </c>
      <c r="O7" s="5">
        <v>0.15035000000521542</v>
      </c>
      <c r="P7" s="71">
        <v>0.8555933669759479</v>
      </c>
    </row>
    <row r="8" spans="1:16" x14ac:dyDescent="0.25">
      <c r="A8" s="17"/>
      <c r="B8" s="55">
        <v>3</v>
      </c>
      <c r="C8" s="19" t="s">
        <v>252</v>
      </c>
      <c r="D8" s="20">
        <v>0</v>
      </c>
      <c r="E8" s="21">
        <v>7.7128000000000002E-2</v>
      </c>
      <c r="F8" s="21">
        <f t="shared" si="0"/>
        <v>6.5095101133920252E-2</v>
      </c>
      <c r="G8" s="21">
        <v>6.5095101133920252E-2</v>
      </c>
      <c r="H8" s="21">
        <v>0</v>
      </c>
      <c r="I8" s="21">
        <v>0</v>
      </c>
      <c r="J8" s="22">
        <f t="shared" si="1"/>
        <v>0.84398793089306412</v>
      </c>
      <c r="K8" s="22">
        <f t="shared" si="2"/>
        <v>0.84398793089306412</v>
      </c>
      <c r="L8" s="23">
        <f t="shared" si="3"/>
        <v>0.84398793089306412</v>
      </c>
      <c r="M8" s="4"/>
      <c r="N8" t="s">
        <v>252</v>
      </c>
      <c r="O8" s="5">
        <v>6.5095101133920252E-2</v>
      </c>
      <c r="P8" s="71">
        <v>0.84398793089306412</v>
      </c>
    </row>
    <row r="9" spans="1:16" x14ac:dyDescent="0.25">
      <c r="A9" s="17"/>
      <c r="B9" s="55">
        <v>4</v>
      </c>
      <c r="C9" s="19" t="s">
        <v>253</v>
      </c>
      <c r="D9" s="20">
        <v>0</v>
      </c>
      <c r="E9" s="21">
        <v>7.6319020000000002</v>
      </c>
      <c r="F9" s="21">
        <f t="shared" si="0"/>
        <v>1.5753614014901163</v>
      </c>
      <c r="G9" s="21">
        <v>0.16250000149011612</v>
      </c>
      <c r="H9" s="21">
        <v>2.4936699999999999E-2</v>
      </c>
      <c r="I9" s="21">
        <v>1.3879247000000001</v>
      </c>
      <c r="J9" s="22">
        <f t="shared" si="1"/>
        <v>2.1292202322581725E-2</v>
      </c>
      <c r="K9" s="22">
        <f t="shared" si="2"/>
        <v>2.4559631595127418E-2</v>
      </c>
      <c r="L9" s="23">
        <f t="shared" si="3"/>
        <v>0.20641792851770321</v>
      </c>
      <c r="M9" s="4"/>
      <c r="N9" t="s">
        <v>259</v>
      </c>
      <c r="O9" s="5">
        <v>0.17610000050663949</v>
      </c>
      <c r="P9" s="71">
        <v>0.68496347836448723</v>
      </c>
    </row>
    <row r="10" spans="1:16" x14ac:dyDescent="0.25">
      <c r="A10" s="17"/>
      <c r="B10" s="55">
        <v>5</v>
      </c>
      <c r="C10" s="19" t="s">
        <v>254</v>
      </c>
      <c r="D10" s="20">
        <v>0</v>
      </c>
      <c r="E10" s="21">
        <v>0.17572599999999999</v>
      </c>
      <c r="F10" s="21">
        <f t="shared" si="0"/>
        <v>0.15035000000521542</v>
      </c>
      <c r="G10" s="21">
        <v>6.8500000052154064E-3</v>
      </c>
      <c r="H10" s="21">
        <v>7.8116110000000002E-2</v>
      </c>
      <c r="I10" s="21">
        <v>6.538389E-2</v>
      </c>
      <c r="J10" s="22">
        <f t="shared" si="1"/>
        <v>3.8981141124337926E-2</v>
      </c>
      <c r="K10" s="22">
        <f t="shared" si="2"/>
        <v>0.48351473319380978</v>
      </c>
      <c r="L10" s="23">
        <f t="shared" si="3"/>
        <v>0.8555933669759479</v>
      </c>
      <c r="M10" s="4"/>
      <c r="N10" t="s">
        <v>269</v>
      </c>
      <c r="O10" s="5">
        <v>2.6957021723228247</v>
      </c>
      <c r="P10" s="71">
        <v>0.61142547787586554</v>
      </c>
    </row>
    <row r="11" spans="1:16" x14ac:dyDescent="0.25">
      <c r="A11" s="17"/>
      <c r="B11" s="55">
        <v>6</v>
      </c>
      <c r="C11" s="19" t="s">
        <v>255</v>
      </c>
      <c r="D11" s="20">
        <v>0</v>
      </c>
      <c r="E11" s="21">
        <v>4.5499999999999999E-2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264</v>
      </c>
      <c r="O11" s="5">
        <v>30.553572538131661</v>
      </c>
      <c r="P11" s="71">
        <v>0.56806447122062032</v>
      </c>
    </row>
    <row r="12" spans="1:16" x14ac:dyDescent="0.25">
      <c r="A12" s="17"/>
      <c r="B12" s="55">
        <v>7</v>
      </c>
      <c r="C12" s="19" t="s">
        <v>256</v>
      </c>
      <c r="D12" s="20">
        <v>0</v>
      </c>
      <c r="E12" s="21">
        <v>3.8859190000000003</v>
      </c>
      <c r="F12" s="21">
        <f t="shared" si="0"/>
        <v>0.20373899928474426</v>
      </c>
      <c r="G12" s="21">
        <v>0.13199999928474426</v>
      </c>
      <c r="H12" s="21">
        <v>1.5772600000000001E-2</v>
      </c>
      <c r="I12" s="21">
        <v>5.5966399999999999E-2</v>
      </c>
      <c r="J12" s="22">
        <f t="shared" si="1"/>
        <v>3.3968798445038161E-2</v>
      </c>
      <c r="K12" s="22">
        <f t="shared" si="2"/>
        <v>3.8027709606078833E-2</v>
      </c>
      <c r="L12" s="23">
        <f t="shared" si="3"/>
        <v>5.2430068481804239E-2</v>
      </c>
      <c r="M12" s="4"/>
      <c r="N12" t="s">
        <v>257</v>
      </c>
      <c r="O12" s="5">
        <v>0.30135324430749294</v>
      </c>
      <c r="P12" s="71">
        <v>0.53184270316047755</v>
      </c>
    </row>
    <row r="13" spans="1:16" x14ac:dyDescent="0.25">
      <c r="A13" s="17"/>
      <c r="B13" s="55">
        <v>8</v>
      </c>
      <c r="C13" s="19" t="s">
        <v>257</v>
      </c>
      <c r="D13" s="20">
        <v>1.1600000000000001</v>
      </c>
      <c r="E13" s="21">
        <v>0.56662099999999993</v>
      </c>
      <c r="F13" s="21">
        <f t="shared" si="0"/>
        <v>0.30135324430749294</v>
      </c>
      <c r="G13" s="21">
        <v>0.22016307430749293</v>
      </c>
      <c r="H13" s="21">
        <v>3.3810319999999998E-2</v>
      </c>
      <c r="I13" s="21">
        <v>4.7379850000000001E-2</v>
      </c>
      <c r="J13" s="22">
        <f t="shared" si="1"/>
        <v>0.38855438521956115</v>
      </c>
      <c r="K13" s="22">
        <f t="shared" si="2"/>
        <v>0.44822446451418668</v>
      </c>
      <c r="L13" s="23">
        <f t="shared" si="3"/>
        <v>0.53184270316047755</v>
      </c>
      <c r="M13" s="4"/>
      <c r="N13" t="s">
        <v>251</v>
      </c>
      <c r="O13" s="5">
        <v>0.31763578250233082</v>
      </c>
      <c r="P13" s="71">
        <v>0.50468205514385767</v>
      </c>
    </row>
    <row r="14" spans="1:16" x14ac:dyDescent="0.25">
      <c r="A14" s="17"/>
      <c r="B14" s="55">
        <v>10</v>
      </c>
      <c r="C14" s="19" t="s">
        <v>259</v>
      </c>
      <c r="D14" s="20">
        <v>0</v>
      </c>
      <c r="E14" s="21">
        <v>0.25709399999999999</v>
      </c>
      <c r="F14" s="21">
        <f t="shared" si="0"/>
        <v>0.17610000050663949</v>
      </c>
      <c r="G14" s="21">
        <v>3.1500000506639481E-2</v>
      </c>
      <c r="H14" s="21">
        <v>5.6000000000000001E-2</v>
      </c>
      <c r="I14" s="21">
        <v>8.8599999999999998E-2</v>
      </c>
      <c r="J14" s="22">
        <f t="shared" si="1"/>
        <v>0.12252328139372946</v>
      </c>
      <c r="K14" s="22">
        <f t="shared" si="2"/>
        <v>0.34034244481255682</v>
      </c>
      <c r="L14" s="23">
        <f t="shared" si="3"/>
        <v>0.68496347836448723</v>
      </c>
      <c r="M14" s="4"/>
      <c r="N14" t="s">
        <v>260</v>
      </c>
      <c r="O14" s="5">
        <v>4.7029408701467199</v>
      </c>
      <c r="P14" s="71">
        <v>0.49085614927920801</v>
      </c>
    </row>
    <row r="15" spans="1:16" x14ac:dyDescent="0.25">
      <c r="A15" s="17"/>
      <c r="B15" s="55">
        <v>11</v>
      </c>
      <c r="C15" s="19" t="s">
        <v>260</v>
      </c>
      <c r="D15" s="20">
        <v>7.4475310000000006</v>
      </c>
      <c r="E15" s="21">
        <v>9.5810979999999972</v>
      </c>
      <c r="F15" s="21">
        <f t="shared" si="0"/>
        <v>4.7029408701467199</v>
      </c>
      <c r="G15" s="21">
        <v>3.7544372801467203</v>
      </c>
      <c r="H15" s="21">
        <v>0.45316841000000002</v>
      </c>
      <c r="I15" s="21">
        <v>0.49533518000000004</v>
      </c>
      <c r="J15" s="22">
        <f t="shared" si="1"/>
        <v>0.39185877027316923</v>
      </c>
      <c r="K15" s="22">
        <f t="shared" si="2"/>
        <v>0.43915694110912146</v>
      </c>
      <c r="L15" s="23">
        <f t="shared" si="3"/>
        <v>0.49085614927920801</v>
      </c>
      <c r="M15" s="4"/>
      <c r="N15" t="s">
        <v>253</v>
      </c>
      <c r="O15" s="5">
        <v>1.5753614014901163</v>
      </c>
      <c r="P15" s="71">
        <v>0.20641792851770321</v>
      </c>
    </row>
    <row r="16" spans="1:16" x14ac:dyDescent="0.25">
      <c r="A16" s="17"/>
      <c r="B16" s="55">
        <v>12</v>
      </c>
      <c r="C16" s="19" t="s">
        <v>261</v>
      </c>
      <c r="D16" s="20">
        <v>0</v>
      </c>
      <c r="E16" s="21">
        <v>3.4040279999999998</v>
      </c>
      <c r="F16" s="21">
        <f t="shared" si="0"/>
        <v>0.45139212598486783</v>
      </c>
      <c r="G16" s="21">
        <v>0.36657763598486781</v>
      </c>
      <c r="H16" s="21">
        <v>3.7708640000000002E-2</v>
      </c>
      <c r="I16" s="21">
        <v>4.7105850000000005E-2</v>
      </c>
      <c r="J16" s="22">
        <f t="shared" si="1"/>
        <v>0.10768937152833873</v>
      </c>
      <c r="K16" s="22">
        <f t="shared" si="2"/>
        <v>0.11876702423859846</v>
      </c>
      <c r="L16" s="23">
        <f t="shared" si="3"/>
        <v>0.13260529172640997</v>
      </c>
      <c r="M16" s="4"/>
      <c r="N16" t="s">
        <v>265</v>
      </c>
      <c r="O16" s="5">
        <v>1.4389551619533731</v>
      </c>
      <c r="P16" s="71">
        <v>0.18192606945941031</v>
      </c>
    </row>
    <row r="17" spans="1:16" x14ac:dyDescent="0.25">
      <c r="A17" s="17"/>
      <c r="B17" s="55">
        <v>13</v>
      </c>
      <c r="C17" s="19" t="s">
        <v>262</v>
      </c>
      <c r="D17" s="20">
        <v>0</v>
      </c>
      <c r="E17" s="21">
        <v>5.1315759999999999</v>
      </c>
      <c r="F17" s="21">
        <f t="shared" si="0"/>
        <v>0.40686787206232072</v>
      </c>
      <c r="G17" s="21">
        <v>0.18190000206232071</v>
      </c>
      <c r="H17" s="21">
        <v>2.96347E-2</v>
      </c>
      <c r="I17" s="21">
        <v>0.19533317</v>
      </c>
      <c r="J17" s="22">
        <f t="shared" si="1"/>
        <v>3.5447200248485203E-2</v>
      </c>
      <c r="K17" s="22">
        <f t="shared" si="2"/>
        <v>4.1222170744878515E-2</v>
      </c>
      <c r="L17" s="23">
        <f t="shared" si="3"/>
        <v>7.9287118043720045E-2</v>
      </c>
      <c r="M17" s="4"/>
      <c r="N17" t="s">
        <v>261</v>
      </c>
      <c r="O17" s="5">
        <v>0.45139212598486783</v>
      </c>
      <c r="P17" s="71">
        <v>0.13260529172640997</v>
      </c>
    </row>
    <row r="18" spans="1:16" x14ac:dyDescent="0.25">
      <c r="A18" s="17"/>
      <c r="B18" s="55">
        <v>15</v>
      </c>
      <c r="C18" s="19" t="s">
        <v>264</v>
      </c>
      <c r="D18" s="20">
        <v>45.26271899999999</v>
      </c>
      <c r="E18" s="21">
        <v>53.785395999999992</v>
      </c>
      <c r="F18" s="21">
        <f t="shared" si="0"/>
        <v>30.553572538131661</v>
      </c>
      <c r="G18" s="21">
        <v>22.219626198131664</v>
      </c>
      <c r="H18" s="21">
        <v>3.1854392599999999</v>
      </c>
      <c r="I18" s="21">
        <v>5.148507079999999</v>
      </c>
      <c r="J18" s="22">
        <f t="shared" si="1"/>
        <v>0.41311634478124259</v>
      </c>
      <c r="K18" s="22">
        <f t="shared" si="2"/>
        <v>0.47234132957079406</v>
      </c>
      <c r="L18" s="23">
        <f t="shared" si="3"/>
        <v>0.56806447122062032</v>
      </c>
      <c r="M18" s="4"/>
      <c r="N18" t="s">
        <v>270</v>
      </c>
      <c r="O18" s="5">
        <v>0.11127350061354786</v>
      </c>
      <c r="P18" s="71">
        <v>0.10434567801321637</v>
      </c>
    </row>
    <row r="19" spans="1:16" x14ac:dyDescent="0.25">
      <c r="A19" s="17"/>
      <c r="B19" s="55">
        <v>16</v>
      </c>
      <c r="C19" s="19" t="s">
        <v>265</v>
      </c>
      <c r="D19" s="20">
        <v>0</v>
      </c>
      <c r="E19" s="21">
        <v>7.909559999999999</v>
      </c>
      <c r="F19" s="21">
        <f t="shared" si="0"/>
        <v>1.4389551619533731</v>
      </c>
      <c r="G19" s="21">
        <v>0.23499999195337296</v>
      </c>
      <c r="H19" s="21">
        <v>3.4299999999999997E-2</v>
      </c>
      <c r="I19" s="21">
        <v>1.1696551700000002</v>
      </c>
      <c r="J19" s="22">
        <f t="shared" si="1"/>
        <v>2.9710880498203817E-2</v>
      </c>
      <c r="K19" s="22">
        <f t="shared" si="2"/>
        <v>3.4047404906641203E-2</v>
      </c>
      <c r="L19" s="23">
        <f t="shared" si="3"/>
        <v>0.18192606945941031</v>
      </c>
      <c r="M19" s="4"/>
      <c r="N19" t="s">
        <v>262</v>
      </c>
      <c r="O19" s="5">
        <v>0.40686787206232072</v>
      </c>
      <c r="P19" s="71">
        <v>7.9287118043720045E-2</v>
      </c>
    </row>
    <row r="20" spans="1:16" x14ac:dyDescent="0.25">
      <c r="A20" s="17"/>
      <c r="B20" s="55">
        <v>17</v>
      </c>
      <c r="C20" s="19" t="s">
        <v>266</v>
      </c>
      <c r="D20" s="20">
        <v>0</v>
      </c>
      <c r="E20" s="21">
        <v>10.640068000000001</v>
      </c>
      <c r="F20" s="21">
        <f t="shared" si="0"/>
        <v>0.73335966374039308</v>
      </c>
      <c r="G20" s="21">
        <v>0.50746552374039311</v>
      </c>
      <c r="H20" s="21">
        <v>0.10527691</v>
      </c>
      <c r="I20" s="21">
        <v>0.12061722999999999</v>
      </c>
      <c r="J20" s="22">
        <f t="shared" si="1"/>
        <v>4.7693823360940274E-2</v>
      </c>
      <c r="K20" s="22">
        <f t="shared" si="2"/>
        <v>5.7588206554731888E-2</v>
      </c>
      <c r="L20" s="23">
        <f t="shared" si="3"/>
        <v>6.8924339932826845E-2</v>
      </c>
      <c r="M20" s="4"/>
      <c r="N20" t="s">
        <v>266</v>
      </c>
      <c r="O20" s="5">
        <v>0.73335966374039308</v>
      </c>
      <c r="P20" s="71">
        <v>6.8924339932826845E-2</v>
      </c>
    </row>
    <row r="21" spans="1:16" x14ac:dyDescent="0.25">
      <c r="A21" s="17"/>
      <c r="B21" s="55">
        <v>18</v>
      </c>
      <c r="C21" s="19" t="s">
        <v>267</v>
      </c>
      <c r="D21" s="20">
        <v>0</v>
      </c>
      <c r="E21" s="21">
        <v>6.4659629999999995</v>
      </c>
      <c r="F21" s="21">
        <f t="shared" si="0"/>
        <v>0.32182640200271606</v>
      </c>
      <c r="G21" s="21">
        <v>0.25540000200271606</v>
      </c>
      <c r="H21" s="21">
        <v>2.78675E-2</v>
      </c>
      <c r="I21" s="21">
        <v>3.85589E-2</v>
      </c>
      <c r="J21" s="22">
        <f t="shared" si="1"/>
        <v>3.9499143747453565E-2</v>
      </c>
      <c r="K21" s="22">
        <f t="shared" si="2"/>
        <v>4.3809019940682627E-2</v>
      </c>
      <c r="L21" s="23">
        <f t="shared" si="3"/>
        <v>4.9772385335752165E-2</v>
      </c>
      <c r="M21" s="4"/>
      <c r="N21" t="s">
        <v>256</v>
      </c>
      <c r="O21" s="5">
        <v>0.20373899928474426</v>
      </c>
      <c r="P21" s="71">
        <v>5.2430068481804239E-2</v>
      </c>
    </row>
    <row r="22" spans="1:16" x14ac:dyDescent="0.25">
      <c r="A22" s="17"/>
      <c r="B22" s="55">
        <v>20</v>
      </c>
      <c r="C22" s="19" t="s">
        <v>269</v>
      </c>
      <c r="D22" s="20">
        <v>2.3475280000000001</v>
      </c>
      <c r="E22" s="21">
        <v>4.4088810000000009</v>
      </c>
      <c r="F22" s="21">
        <f t="shared" si="0"/>
        <v>2.6957021723228247</v>
      </c>
      <c r="G22" s="21">
        <v>2.2607988023228245</v>
      </c>
      <c r="H22" s="21">
        <v>0.22566084</v>
      </c>
      <c r="I22" s="21">
        <v>0.20924253000000001</v>
      </c>
      <c r="J22" s="22">
        <f t="shared" si="1"/>
        <v>0.51278290394384063</v>
      </c>
      <c r="K22" s="22">
        <f t="shared" si="2"/>
        <v>0.5639661497606363</v>
      </c>
      <c r="L22" s="23">
        <f t="shared" si="3"/>
        <v>0.61142547787586554</v>
      </c>
      <c r="M22" s="4"/>
      <c r="N22" t="s">
        <v>267</v>
      </c>
      <c r="O22" s="5">
        <v>0.32182640200271606</v>
      </c>
      <c r="P22" s="71">
        <v>4.9772385335752165E-2</v>
      </c>
    </row>
    <row r="23" spans="1:16" x14ac:dyDescent="0.25">
      <c r="A23" s="17"/>
      <c r="B23" s="55">
        <v>21</v>
      </c>
      <c r="C23" s="19" t="s">
        <v>270</v>
      </c>
      <c r="D23" s="20">
        <v>0.33999999999999997</v>
      </c>
      <c r="E23" s="21">
        <v>1.0663930000000001</v>
      </c>
      <c r="F23" s="21">
        <f t="shared" si="0"/>
        <v>0.11127350061354786</v>
      </c>
      <c r="G23" s="21">
        <v>6.8879500613547862E-2</v>
      </c>
      <c r="H23" s="21">
        <v>2.9314E-2</v>
      </c>
      <c r="I23" s="21">
        <v>1.308E-2</v>
      </c>
      <c r="J23" s="22">
        <f t="shared" si="1"/>
        <v>6.4591103480187748E-2</v>
      </c>
      <c r="K23" s="22">
        <f t="shared" si="2"/>
        <v>9.2080031108182303E-2</v>
      </c>
      <c r="L23" s="23">
        <f t="shared" si="3"/>
        <v>0.10434567801321637</v>
      </c>
      <c r="M23" s="4"/>
      <c r="N23" t="s">
        <v>274</v>
      </c>
      <c r="O23" s="5">
        <v>0.17152969949932098</v>
      </c>
      <c r="P23" s="71">
        <v>3.9932268788969931E-2</v>
      </c>
    </row>
    <row r="24" spans="1:16" x14ac:dyDescent="0.25">
      <c r="A24" s="17"/>
      <c r="B24" s="55">
        <v>22</v>
      </c>
      <c r="C24" s="19" t="s">
        <v>271</v>
      </c>
      <c r="D24" s="20">
        <v>0</v>
      </c>
      <c r="E24" s="21">
        <v>8.1676490000000008</v>
      </c>
      <c r="F24" s="21">
        <f t="shared" si="0"/>
        <v>0.22377198149292499</v>
      </c>
      <c r="G24" s="21">
        <v>0.17471600149292499</v>
      </c>
      <c r="H24" s="21">
        <v>7.3399999999999993E-3</v>
      </c>
      <c r="I24" s="21">
        <v>4.1715979999999993E-2</v>
      </c>
      <c r="J24" s="22">
        <f t="shared" si="1"/>
        <v>2.1391223042631358E-2</v>
      </c>
      <c r="K24" s="22">
        <f t="shared" si="2"/>
        <v>2.2289890455983723E-2</v>
      </c>
      <c r="L24" s="23">
        <f t="shared" si="3"/>
        <v>2.739735528460209E-2</v>
      </c>
      <c r="M24" s="4"/>
      <c r="N24" t="s">
        <v>271</v>
      </c>
      <c r="O24" s="5">
        <v>0.22377198149292499</v>
      </c>
      <c r="P24" s="71">
        <v>2.739735528460209E-2</v>
      </c>
    </row>
    <row r="25" spans="1:16" ht="15.75" thickBot="1" x14ac:dyDescent="0.3">
      <c r="A25" s="24"/>
      <c r="B25" s="56">
        <v>25</v>
      </c>
      <c r="C25" s="26" t="s">
        <v>274</v>
      </c>
      <c r="D25" s="27">
        <v>0</v>
      </c>
      <c r="E25" s="28">
        <v>4.2955160000000001</v>
      </c>
      <c r="F25" s="28">
        <f t="shared" si="0"/>
        <v>0.17152969949932098</v>
      </c>
      <c r="G25" s="28">
        <v>0.15489999949932098</v>
      </c>
      <c r="H25" s="28">
        <v>1.5284499999999999E-2</v>
      </c>
      <c r="I25" s="28">
        <v>1.3452E-3</v>
      </c>
      <c r="J25" s="29">
        <f t="shared" si="1"/>
        <v>3.6060859626485149E-2</v>
      </c>
      <c r="K25" s="29">
        <f t="shared" si="2"/>
        <v>3.9619105015397678E-2</v>
      </c>
      <c r="L25" s="30">
        <f t="shared" si="3"/>
        <v>3.9932268788969931E-2</v>
      </c>
      <c r="M25" s="4"/>
      <c r="N25" t="s">
        <v>255</v>
      </c>
      <c r="O25" s="5">
        <v>0</v>
      </c>
      <c r="P25" s="71">
        <v>0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2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49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1464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56.77878299999999</v>
      </c>
      <c r="E6" s="14">
        <v>128.12539599999999</v>
      </c>
      <c r="F6" s="14">
        <v>44.600826517181133</v>
      </c>
      <c r="G6" s="14">
        <v>31.107414897181133</v>
      </c>
      <c r="H6" s="14">
        <v>4.3682104900000001</v>
      </c>
      <c r="I6" s="14">
        <v>9.1252011299999989</v>
      </c>
      <c r="J6" s="15">
        <v>0.24278882929018331</v>
      </c>
      <c r="K6" s="15">
        <v>0.27688207408296428</v>
      </c>
      <c r="L6" s="16">
        <v>0.34810293594863218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52.819018</v>
      </c>
      <c r="E7" s="38">
        <f ca="1">SUM(E8:OFFSET(E6,MATCH("PROYECTOS",$A$8:$A$50,0),0))</f>
        <v>51.628784999999993</v>
      </c>
      <c r="F7" s="38">
        <f ca="1">SUM(F8:OFFSET(F6,MATCH("PROYECTOS",$A$8:$A$50,0),0))</f>
        <v>34.97491970662216</v>
      </c>
      <c r="G7" s="38">
        <f ca="1">SUM(G8:OFFSET(G6,MATCH("PROYECTOS",$A$8:$A$50,0),0))</f>
        <v>26.161839026622165</v>
      </c>
      <c r="H7" s="38">
        <f ca="1">SUM(H8:OFFSET(H6,MATCH("PROYECTOS",$A$8:$A$50,0),0))</f>
        <v>3.6848234299999998</v>
      </c>
      <c r="I7" s="38">
        <f ca="1">SUM(I8:OFFSET(I6,MATCH("PROYECTOS",$A$8:$A$50,0),0))</f>
        <v>5.1282572499999999</v>
      </c>
      <c r="J7" s="39">
        <f ca="1">IFERROR(G7/E7,0)</f>
        <v>0.50672970565978204</v>
      </c>
      <c r="K7" s="39">
        <f ca="1">IFERROR(SUM(G7,H7)/E7,0)</f>
        <v>0.57810119793875003</v>
      </c>
      <c r="L7" s="40">
        <f ca="1">IFERROR(SUM(G7,H7,I7)/E7,0)</f>
        <v>0.67743061756386802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3.3346180000000003</v>
      </c>
      <c r="E8" s="21">
        <v>3.1818080000000006</v>
      </c>
      <c r="F8" s="21">
        <f t="shared" ref="F8:F12" si="0">SUM(G8,H8,I8)</f>
        <v>2.4657925336957178</v>
      </c>
      <c r="G8" s="21">
        <v>2.010272003695718</v>
      </c>
      <c r="H8" s="21">
        <v>0.21354355</v>
      </c>
      <c r="I8" s="21">
        <v>0.24197698000000001</v>
      </c>
      <c r="J8" s="22">
        <f t="shared" ref="J8:J13" si="1">IFERROR(G8/E8,0)</f>
        <v>0.63180179435582462</v>
      </c>
      <c r="K8" s="22">
        <f t="shared" ref="K8:K13" si="2">IFERROR(SUM(G8,H8)/E8,0)</f>
        <v>0.69891569626316774</v>
      </c>
      <c r="L8" s="23">
        <f t="shared" ref="L8:L13" si="3">IFERROR(SUM(G8,H8,I8)/E8,0)</f>
        <v>0.77496584762365217</v>
      </c>
      <c r="M8" s="4"/>
    </row>
    <row r="9" spans="1:13" ht="38.25" x14ac:dyDescent="0.25">
      <c r="A9" s="17"/>
      <c r="B9" s="19">
        <v>3000534</v>
      </c>
      <c r="C9" s="19" t="s">
        <v>1466</v>
      </c>
      <c r="D9" s="20">
        <v>11.399488999999999</v>
      </c>
      <c r="E9" s="21">
        <v>10.174254000000001</v>
      </c>
      <c r="F9" s="21">
        <f t="shared" si="0"/>
        <v>5.1176455878623539</v>
      </c>
      <c r="G9" s="21">
        <v>3.2333550578623544</v>
      </c>
      <c r="H9" s="21">
        <v>0.48083010000000004</v>
      </c>
      <c r="I9" s="21">
        <v>1.4034604299999998</v>
      </c>
      <c r="J9" s="22">
        <f t="shared" si="1"/>
        <v>0.31779775282417305</v>
      </c>
      <c r="K9" s="22">
        <f t="shared" si="2"/>
        <v>0.36505724723034771</v>
      </c>
      <c r="L9" s="23">
        <f t="shared" si="3"/>
        <v>0.50299958973526249</v>
      </c>
      <c r="M9" s="4"/>
    </row>
    <row r="10" spans="1:13" ht="38.25" x14ac:dyDescent="0.25">
      <c r="A10" s="17"/>
      <c r="B10" s="19">
        <v>3000535</v>
      </c>
      <c r="C10" s="19" t="s">
        <v>1467</v>
      </c>
      <c r="D10" s="20">
        <v>6.8643690000000008</v>
      </c>
      <c r="E10" s="21">
        <v>6.2175400000000005</v>
      </c>
      <c r="F10" s="21">
        <f t="shared" si="0"/>
        <v>4.0074529224786533</v>
      </c>
      <c r="G10" s="21">
        <v>2.3263934324786533</v>
      </c>
      <c r="H10" s="21">
        <v>0.70675339000000004</v>
      </c>
      <c r="I10" s="21">
        <v>0.97430609999999995</v>
      </c>
      <c r="J10" s="22">
        <f t="shared" si="1"/>
        <v>0.37416621887091245</v>
      </c>
      <c r="K10" s="22">
        <f t="shared" si="2"/>
        <v>0.48783712247587524</v>
      </c>
      <c r="L10" s="23">
        <f t="shared" si="3"/>
        <v>0.64453995028237099</v>
      </c>
      <c r="M10" s="4"/>
    </row>
    <row r="11" spans="1:13" ht="51" x14ac:dyDescent="0.25">
      <c r="A11" s="17"/>
      <c r="B11" s="19">
        <v>3000670</v>
      </c>
      <c r="C11" s="19" t="s">
        <v>1468</v>
      </c>
      <c r="D11" s="20">
        <v>5.9512100000000006</v>
      </c>
      <c r="E11" s="21">
        <v>5.9611579999999984</v>
      </c>
      <c r="F11" s="21">
        <f t="shared" si="0"/>
        <v>4.6153277354899949</v>
      </c>
      <c r="G11" s="21">
        <v>3.4970621854899946</v>
      </c>
      <c r="H11" s="21">
        <v>0.54102614999999998</v>
      </c>
      <c r="I11" s="21">
        <v>0.57723939999999996</v>
      </c>
      <c r="J11" s="22">
        <f t="shared" si="1"/>
        <v>0.58664141857840302</v>
      </c>
      <c r="K11" s="22">
        <f t="shared" si="2"/>
        <v>0.67739998427989934</v>
      </c>
      <c r="L11" s="23">
        <f t="shared" si="3"/>
        <v>0.774233418320735</v>
      </c>
      <c r="M11" s="4"/>
    </row>
    <row r="12" spans="1:13" ht="38.25" x14ac:dyDescent="0.25">
      <c r="A12" s="17"/>
      <c r="B12" s="19">
        <v>3000671</v>
      </c>
      <c r="C12" s="19" t="s">
        <v>1469</v>
      </c>
      <c r="D12" s="20">
        <v>25.269332000000002</v>
      </c>
      <c r="E12" s="21">
        <v>26.094024999999995</v>
      </c>
      <c r="F12" s="21">
        <f t="shared" si="0"/>
        <v>18.768700927095445</v>
      </c>
      <c r="G12" s="21">
        <v>15.094756347095444</v>
      </c>
      <c r="H12" s="21">
        <v>1.7426702399999998</v>
      </c>
      <c r="I12" s="21">
        <v>1.9312743400000001</v>
      </c>
      <c r="J12" s="22">
        <f t="shared" si="1"/>
        <v>0.57847558385858244</v>
      </c>
      <c r="K12" s="22">
        <f t="shared" si="2"/>
        <v>0.64525984730586583</v>
      </c>
      <c r="L12" s="23">
        <f t="shared" si="3"/>
        <v>0.71927197613612492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3.9597649999999902</v>
      </c>
      <c r="E13" s="45">
        <f t="shared" ref="E13:I13" ca="1" si="4">OFFSET(E13,-MATCH("PROYECTOS",$A$8:$A$50,0)-1,0)-(OFFSET(E13,-MATCH("PROYECTOS",$A$8:$A$50,0),0))</f>
        <v>76.496611000000001</v>
      </c>
      <c r="F13" s="45">
        <f t="shared" ca="1" si="4"/>
        <v>9.6259068105589733</v>
      </c>
      <c r="G13" s="45">
        <f t="shared" ca="1" si="4"/>
        <v>4.9455758705589687</v>
      </c>
      <c r="H13" s="45">
        <f t="shared" ca="1" si="4"/>
        <v>0.68338706000000027</v>
      </c>
      <c r="I13" s="45">
        <f t="shared" ca="1" si="4"/>
        <v>3.996943879999999</v>
      </c>
      <c r="J13" s="46">
        <f t="shared" ca="1" si="1"/>
        <v>6.46509146733176E-2</v>
      </c>
      <c r="K13" s="46">
        <f t="shared" ca="1" si="2"/>
        <v>7.3584474618868662E-2</v>
      </c>
      <c r="L13" s="47">
        <f t="shared" ca="1" si="3"/>
        <v>0.12583442174397724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1486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90"/>
      <c r="B18" s="91"/>
      <c r="C18" s="91"/>
      <c r="D18" s="93"/>
    </row>
    <row r="19" spans="1:4" ht="38.25" x14ac:dyDescent="0.25">
      <c r="A19" s="17"/>
      <c r="B19" s="19">
        <v>3000534</v>
      </c>
      <c r="C19" s="19" t="s">
        <v>1466</v>
      </c>
      <c r="D19" s="23">
        <v>0.50299958973526249</v>
      </c>
    </row>
    <row r="20" spans="1:4" ht="39" thickBot="1" x14ac:dyDescent="0.3">
      <c r="A20" s="24"/>
      <c r="B20" s="26">
        <v>3000535</v>
      </c>
      <c r="C20" s="26" t="s">
        <v>1467</v>
      </c>
      <c r="D20" s="30">
        <v>0.64453995028237099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93</v>
      </c>
      <c r="B1" s="49" t="s">
        <v>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1465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56.77878299999999</v>
      </c>
      <c r="I6" s="14">
        <v>128.12539599999999</v>
      </c>
      <c r="J6" s="14">
        <v>44.600826517181133</v>
      </c>
      <c r="K6" s="14">
        <v>31.107414897181133</v>
      </c>
      <c r="L6" s="14">
        <v>4.3682104900000001</v>
      </c>
      <c r="M6" s="14">
        <v>9.1252011299999989</v>
      </c>
      <c r="N6" s="15">
        <v>0.24278882929018331</v>
      </c>
      <c r="O6" s="15">
        <v>0.27688207408296428</v>
      </c>
      <c r="P6" s="16">
        <v>0.34810293594863218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SUM(H8:OFFSET(H6,MATCH("PROYECTOS",$A$8:$A$25,0),0))</f>
        <v>52.819018</v>
      </c>
      <c r="I7" s="13">
        <f ca="1">SUM(I8:OFFSET(I6,MATCH("PROYECTOS",$A$8:$A$25,0),0))</f>
        <v>51.628785000000001</v>
      </c>
      <c r="J7" s="13">
        <f ca="1">SUM(J8:OFFSET(J6,MATCH("PROYECTOS",$A$8:$A$25,0),0))</f>
        <v>34.97491970662216</v>
      </c>
      <c r="K7" s="13">
        <f ca="1">SUM(K8:OFFSET(K6,MATCH("PROYECTOS",$A$8:$A$25,0),0))</f>
        <v>26.161839026622165</v>
      </c>
      <c r="L7" s="13">
        <f ca="1">SUM(L8:OFFSET(L6,MATCH("PROYECTOS",$A$8:$A$25,0),0))</f>
        <v>3.6848234300000002</v>
      </c>
      <c r="M7" s="13">
        <f ca="1">SUM(M8:OFFSET(M6,MATCH("PROYECTOS",$A$8:$A$25,0),0))</f>
        <v>5.1282572499999999</v>
      </c>
      <c r="N7" s="39">
        <f ca="1">IFERROR(K7/I7,0)</f>
        <v>0.50672970565978193</v>
      </c>
      <c r="O7" s="39">
        <f ca="1">IFERROR(SUM(K7,L7)/I7,0)</f>
        <v>0.57810119793874992</v>
      </c>
      <c r="P7" s="40">
        <f ca="1">IFERROR(SUM(K7,L7,M7)/I7,0)</f>
        <v>0.67743061756386802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0.51662800000000009</v>
      </c>
      <c r="I8" s="21">
        <v>0.55334799999999995</v>
      </c>
      <c r="J8" s="21">
        <f t="shared" ref="J8:J24" si="0">SUM(K8,L8,M8)</f>
        <v>0.35637873284319088</v>
      </c>
      <c r="K8" s="21">
        <v>0.21612567284319084</v>
      </c>
      <c r="L8" s="21">
        <v>5.5468409999999996E-2</v>
      </c>
      <c r="M8" s="21">
        <v>8.4784649999999989E-2</v>
      </c>
      <c r="N8" s="22">
        <f t="shared" ref="N8:N25" si="1">IFERROR(K8/I8,0)</f>
        <v>0.39057821270374316</v>
      </c>
      <c r="O8" s="22">
        <f t="shared" ref="O8:O25" si="2">IFERROR(SUM(K8,L8)/I8,0)</f>
        <v>0.49081967015908773</v>
      </c>
      <c r="P8" s="23">
        <f t="shared" ref="P8:P25" si="3">IFERROR(SUM(K8,L8,M8)/I8,0)</f>
        <v>0.64404087995834614</v>
      </c>
      <c r="Q8" s="70">
        <v>3184</v>
      </c>
      <c r="R8" s="21">
        <v>3184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515</v>
      </c>
      <c r="D9" s="68">
        <v>3000001</v>
      </c>
      <c r="E9" s="19" t="s">
        <v>276</v>
      </c>
      <c r="F9" s="69">
        <v>1</v>
      </c>
      <c r="G9" s="19" t="s">
        <v>533</v>
      </c>
      <c r="H9" s="20">
        <v>1.0262530000000001</v>
      </c>
      <c r="I9" s="21">
        <v>0.88596700000000017</v>
      </c>
      <c r="J9" s="21">
        <f t="shared" si="0"/>
        <v>0.51814320862352325</v>
      </c>
      <c r="K9" s="21">
        <v>0.40262010862352327</v>
      </c>
      <c r="L9" s="21">
        <v>6.4441529999999997E-2</v>
      </c>
      <c r="M9" s="21">
        <v>5.108157E-2</v>
      </c>
      <c r="N9" s="22">
        <f t="shared" si="1"/>
        <v>0.4544414279804137</v>
      </c>
      <c r="O9" s="22">
        <f t="shared" si="2"/>
        <v>0.52717724093958707</v>
      </c>
      <c r="P9" s="23">
        <f t="shared" si="3"/>
        <v>0.58483353062080545</v>
      </c>
      <c r="Q9" s="70">
        <v>3</v>
      </c>
      <c r="R9" s="21">
        <v>5</v>
      </c>
      <c r="S9" s="23">
        <f t="shared" ref="S9:S24" si="4">IFERROR(R9/Q9,0)</f>
        <v>1.6666666666666667</v>
      </c>
    </row>
    <row r="10" spans="1:19" ht="25.5" x14ac:dyDescent="0.25">
      <c r="A10" s="17"/>
      <c r="B10" s="19">
        <v>5005077</v>
      </c>
      <c r="C10" s="19" t="s">
        <v>1470</v>
      </c>
      <c r="D10" s="68">
        <v>3000001</v>
      </c>
      <c r="E10" s="19" t="s">
        <v>276</v>
      </c>
      <c r="F10" s="69">
        <v>36</v>
      </c>
      <c r="G10" s="19" t="s">
        <v>535</v>
      </c>
      <c r="H10" s="20">
        <v>1.7917369999999999</v>
      </c>
      <c r="I10" s="21">
        <v>1.7424930000000003</v>
      </c>
      <c r="J10" s="21">
        <f t="shared" si="0"/>
        <v>1.5912705922290038</v>
      </c>
      <c r="K10" s="21">
        <v>1.3915262222290039</v>
      </c>
      <c r="L10" s="21">
        <v>9.3633610000000006E-2</v>
      </c>
      <c r="M10" s="21">
        <v>0.10611076000000001</v>
      </c>
      <c r="N10" s="22">
        <f t="shared" si="1"/>
        <v>0.79858353647848435</v>
      </c>
      <c r="O10" s="22">
        <f t="shared" si="2"/>
        <v>0.85231896611866076</v>
      </c>
      <c r="P10" s="23">
        <f t="shared" si="3"/>
        <v>0.9132149123290616</v>
      </c>
      <c r="Q10" s="70">
        <v>27</v>
      </c>
      <c r="R10" s="21">
        <v>27</v>
      </c>
      <c r="S10" s="23">
        <f t="shared" si="4"/>
        <v>1</v>
      </c>
    </row>
    <row r="11" spans="1:19" ht="38.25" x14ac:dyDescent="0.25">
      <c r="A11" s="17"/>
      <c r="B11" s="19">
        <v>5005078</v>
      </c>
      <c r="C11" s="19" t="s">
        <v>1471</v>
      </c>
      <c r="D11" s="68">
        <v>3000534</v>
      </c>
      <c r="E11" s="19" t="s">
        <v>1466</v>
      </c>
      <c r="F11" s="69">
        <v>86</v>
      </c>
      <c r="G11" s="19" t="s">
        <v>502</v>
      </c>
      <c r="H11" s="20">
        <v>2.8926160000000003</v>
      </c>
      <c r="I11" s="21">
        <v>2.8036420000000004</v>
      </c>
      <c r="J11" s="21">
        <f t="shared" si="0"/>
        <v>1.4491530569739093</v>
      </c>
      <c r="K11" s="21">
        <v>1.0158849969739094</v>
      </c>
      <c r="L11" s="21">
        <v>0.18965361</v>
      </c>
      <c r="M11" s="21">
        <v>0.24361444999999998</v>
      </c>
      <c r="N11" s="22">
        <f t="shared" si="1"/>
        <v>0.36234476333779753</v>
      </c>
      <c r="O11" s="22">
        <f t="shared" si="2"/>
        <v>0.42999020808430932</v>
      </c>
      <c r="P11" s="23">
        <f t="shared" si="3"/>
        <v>0.51688234695225321</v>
      </c>
      <c r="Q11" s="70">
        <v>1765</v>
      </c>
      <c r="R11" s="21">
        <v>513</v>
      </c>
      <c r="S11" s="23">
        <f t="shared" si="4"/>
        <v>0.29065155807365439</v>
      </c>
    </row>
    <row r="12" spans="1:19" ht="38.25" x14ac:dyDescent="0.25">
      <c r="A12" s="17"/>
      <c r="B12" s="19">
        <v>5005079</v>
      </c>
      <c r="C12" s="19" t="s">
        <v>1472</v>
      </c>
      <c r="D12" s="68">
        <v>3000534</v>
      </c>
      <c r="E12" s="19" t="s">
        <v>1466</v>
      </c>
      <c r="F12" s="69">
        <v>86</v>
      </c>
      <c r="G12" s="19" t="s">
        <v>502</v>
      </c>
      <c r="H12" s="20">
        <v>6.0817960000000006</v>
      </c>
      <c r="I12" s="21">
        <v>5.6071290000000005</v>
      </c>
      <c r="J12" s="21">
        <f t="shared" si="0"/>
        <v>2.9609866165184959</v>
      </c>
      <c r="K12" s="21">
        <v>1.734725016518496</v>
      </c>
      <c r="L12" s="21">
        <v>0.19472764000000001</v>
      </c>
      <c r="M12" s="21">
        <v>1.03153396</v>
      </c>
      <c r="N12" s="22">
        <f t="shared" si="1"/>
        <v>0.30937847453099365</v>
      </c>
      <c r="O12" s="22">
        <f t="shared" si="2"/>
        <v>0.34410705666277625</v>
      </c>
      <c r="P12" s="23">
        <f t="shared" si="3"/>
        <v>0.52807535131053618</v>
      </c>
      <c r="Q12" s="70">
        <v>990</v>
      </c>
      <c r="R12" s="21">
        <v>57</v>
      </c>
      <c r="S12" s="23">
        <f t="shared" si="4"/>
        <v>5.7575757575757579E-2</v>
      </c>
    </row>
    <row r="13" spans="1:19" ht="38.25" x14ac:dyDescent="0.25">
      <c r="A13" s="17"/>
      <c r="B13" s="19">
        <v>5005080</v>
      </c>
      <c r="C13" s="19" t="s">
        <v>1473</v>
      </c>
      <c r="D13" s="68">
        <v>3000534</v>
      </c>
      <c r="E13" s="19" t="s">
        <v>1466</v>
      </c>
      <c r="F13" s="69">
        <v>41</v>
      </c>
      <c r="G13" s="19" t="s">
        <v>688</v>
      </c>
      <c r="H13" s="20">
        <v>2.0417769999999997</v>
      </c>
      <c r="I13" s="21">
        <v>1.5026840000000001</v>
      </c>
      <c r="J13" s="21">
        <f t="shared" si="0"/>
        <v>0.60945583446879614</v>
      </c>
      <c r="K13" s="21">
        <v>0.42120286446879618</v>
      </c>
      <c r="L13" s="21">
        <v>8.8844900000000004E-2</v>
      </c>
      <c r="M13" s="21">
        <v>9.9408070000000001E-2</v>
      </c>
      <c r="N13" s="22">
        <f t="shared" si="1"/>
        <v>0.28030035887039201</v>
      </c>
      <c r="O13" s="22">
        <f t="shared" si="2"/>
        <v>0.33942449940825625</v>
      </c>
      <c r="P13" s="23">
        <f t="shared" si="3"/>
        <v>0.4055781750978889</v>
      </c>
      <c r="Q13" s="70">
        <v>1</v>
      </c>
      <c r="R13" s="21">
        <v>23</v>
      </c>
      <c r="S13" s="23">
        <f t="shared" si="4"/>
        <v>23</v>
      </c>
    </row>
    <row r="14" spans="1:19" ht="51" x14ac:dyDescent="0.25">
      <c r="A14" s="17"/>
      <c r="B14" s="19">
        <v>5005081</v>
      </c>
      <c r="C14" s="19" t="s">
        <v>1474</v>
      </c>
      <c r="D14" s="68">
        <v>3000670</v>
      </c>
      <c r="E14" s="19" t="s">
        <v>1468</v>
      </c>
      <c r="F14" s="69">
        <v>41</v>
      </c>
      <c r="G14" s="19" t="s">
        <v>688</v>
      </c>
      <c r="H14" s="20">
        <v>1.3688620000000005</v>
      </c>
      <c r="I14" s="21">
        <v>0.95697600000000005</v>
      </c>
      <c r="J14" s="21">
        <f t="shared" si="0"/>
        <v>0.58048028210118141</v>
      </c>
      <c r="K14" s="21">
        <v>0.43106504210118146</v>
      </c>
      <c r="L14" s="21">
        <v>5.4308189999999999E-2</v>
      </c>
      <c r="M14" s="21">
        <v>9.5107049999999999E-2</v>
      </c>
      <c r="N14" s="22">
        <f t="shared" si="1"/>
        <v>0.45044498723184428</v>
      </c>
      <c r="O14" s="22">
        <f t="shared" si="2"/>
        <v>0.50719478033010379</v>
      </c>
      <c r="P14" s="23">
        <f t="shared" si="3"/>
        <v>0.60657768021474034</v>
      </c>
      <c r="Q14" s="70">
        <v>130</v>
      </c>
      <c r="R14" s="21">
        <v>67</v>
      </c>
      <c r="S14" s="23">
        <f t="shared" si="4"/>
        <v>0.51538461538461533</v>
      </c>
    </row>
    <row r="15" spans="1:19" ht="38.25" x14ac:dyDescent="0.25">
      <c r="A15" s="17"/>
      <c r="B15" s="19">
        <v>5005082</v>
      </c>
      <c r="C15" s="19" t="s">
        <v>1475</v>
      </c>
      <c r="D15" s="68">
        <v>3000535</v>
      </c>
      <c r="E15" s="19" t="s">
        <v>1467</v>
      </c>
      <c r="F15" s="69">
        <v>41</v>
      </c>
      <c r="G15" s="19" t="s">
        <v>688</v>
      </c>
      <c r="H15" s="20">
        <v>0.83521900000000004</v>
      </c>
      <c r="I15" s="21">
        <v>0.79611900000000002</v>
      </c>
      <c r="J15" s="21">
        <f t="shared" si="0"/>
        <v>0.46711602680241171</v>
      </c>
      <c r="K15" s="21">
        <v>0.21435042680241168</v>
      </c>
      <c r="L15" s="21">
        <v>0.1298974</v>
      </c>
      <c r="M15" s="21">
        <v>0.12286820000000001</v>
      </c>
      <c r="N15" s="22">
        <f t="shared" si="1"/>
        <v>0.26924420444985192</v>
      </c>
      <c r="O15" s="22">
        <f t="shared" si="2"/>
        <v>0.43240750038927805</v>
      </c>
      <c r="P15" s="23">
        <f t="shared" si="3"/>
        <v>0.58674146302551711</v>
      </c>
      <c r="Q15" s="70">
        <v>20</v>
      </c>
      <c r="R15" s="21">
        <v>20</v>
      </c>
      <c r="S15" s="23">
        <f t="shared" si="4"/>
        <v>1</v>
      </c>
    </row>
    <row r="16" spans="1:19" ht="38.25" x14ac:dyDescent="0.25">
      <c r="A16" s="17"/>
      <c r="B16" s="19">
        <v>5005083</v>
      </c>
      <c r="C16" s="19" t="s">
        <v>1476</v>
      </c>
      <c r="D16" s="68">
        <v>3000535</v>
      </c>
      <c r="E16" s="19" t="s">
        <v>1467</v>
      </c>
      <c r="F16" s="69">
        <v>41</v>
      </c>
      <c r="G16" s="19" t="s">
        <v>688</v>
      </c>
      <c r="H16" s="20">
        <v>5.5291500000000005</v>
      </c>
      <c r="I16" s="21">
        <v>4.9478119999999999</v>
      </c>
      <c r="J16" s="21">
        <f t="shared" si="0"/>
        <v>3.0941454136984339</v>
      </c>
      <c r="K16" s="21">
        <v>1.7503978036984336</v>
      </c>
      <c r="L16" s="21">
        <v>0.54688946000000005</v>
      </c>
      <c r="M16" s="21">
        <v>0.79685815000000004</v>
      </c>
      <c r="N16" s="22">
        <f t="shared" si="1"/>
        <v>0.35377209233059653</v>
      </c>
      <c r="O16" s="22">
        <f t="shared" si="2"/>
        <v>0.4643036687122376</v>
      </c>
      <c r="P16" s="23">
        <f t="shared" si="3"/>
        <v>0.62535630167403977</v>
      </c>
      <c r="Q16" s="70">
        <v>102</v>
      </c>
      <c r="R16" s="21">
        <v>35</v>
      </c>
      <c r="S16" s="23">
        <f t="shared" si="4"/>
        <v>0.34313725490196079</v>
      </c>
    </row>
    <row r="17" spans="1:19" ht="38.25" x14ac:dyDescent="0.25">
      <c r="A17" s="17"/>
      <c r="B17" s="19">
        <v>5005084</v>
      </c>
      <c r="C17" s="19" t="s">
        <v>1477</v>
      </c>
      <c r="D17" s="68">
        <v>3000535</v>
      </c>
      <c r="E17" s="19" t="s">
        <v>1467</v>
      </c>
      <c r="F17" s="69">
        <v>41</v>
      </c>
      <c r="G17" s="19" t="s">
        <v>688</v>
      </c>
      <c r="H17" s="20">
        <v>0.49999999999999994</v>
      </c>
      <c r="I17" s="21">
        <v>0.473609</v>
      </c>
      <c r="J17" s="21">
        <f t="shared" si="0"/>
        <v>0.446191481977808</v>
      </c>
      <c r="K17" s="21">
        <v>0.36164520197780803</v>
      </c>
      <c r="L17" s="21">
        <v>2.9966530000000002E-2</v>
      </c>
      <c r="M17" s="21">
        <v>5.4579749999999996E-2</v>
      </c>
      <c r="N17" s="22">
        <f t="shared" si="1"/>
        <v>0.76359444600463255</v>
      </c>
      <c r="O17" s="22">
        <f t="shared" si="2"/>
        <v>0.82686716675107108</v>
      </c>
      <c r="P17" s="23">
        <f t="shared" si="3"/>
        <v>0.94210938132047317</v>
      </c>
      <c r="Q17" s="70">
        <v>200</v>
      </c>
      <c r="R17" s="21">
        <v>200</v>
      </c>
      <c r="S17" s="23">
        <f t="shared" si="4"/>
        <v>1</v>
      </c>
    </row>
    <row r="18" spans="1:19" ht="51" x14ac:dyDescent="0.25">
      <c r="A18" s="17"/>
      <c r="B18" s="19">
        <v>5005085</v>
      </c>
      <c r="C18" s="19" t="s">
        <v>1478</v>
      </c>
      <c r="D18" s="68">
        <v>3000670</v>
      </c>
      <c r="E18" s="19" t="s">
        <v>1468</v>
      </c>
      <c r="F18" s="69">
        <v>41</v>
      </c>
      <c r="G18" s="19" t="s">
        <v>688</v>
      </c>
      <c r="H18" s="20">
        <v>3.8801640000000002</v>
      </c>
      <c r="I18" s="21">
        <v>4.3377639999999991</v>
      </c>
      <c r="J18" s="21">
        <f t="shared" si="0"/>
        <v>3.4652440696049691</v>
      </c>
      <c r="K18" s="21">
        <v>2.6387336096049694</v>
      </c>
      <c r="L18" s="21">
        <v>0.41491415999999998</v>
      </c>
      <c r="M18" s="21">
        <v>0.41159629999999997</v>
      </c>
      <c r="N18" s="22">
        <f t="shared" si="1"/>
        <v>0.60831654502295884</v>
      </c>
      <c r="O18" s="22">
        <f t="shared" si="2"/>
        <v>0.70396816645741211</v>
      </c>
      <c r="P18" s="23">
        <f t="shared" si="3"/>
        <v>0.79885490995014252</v>
      </c>
      <c r="Q18" s="70">
        <v>200</v>
      </c>
      <c r="R18" s="21">
        <v>193</v>
      </c>
      <c r="S18" s="23">
        <f t="shared" si="4"/>
        <v>0.96499999999999997</v>
      </c>
    </row>
    <row r="19" spans="1:19" ht="51" x14ac:dyDescent="0.25">
      <c r="A19" s="17"/>
      <c r="B19" s="19">
        <v>5005086</v>
      </c>
      <c r="C19" s="19" t="s">
        <v>1479</v>
      </c>
      <c r="D19" s="68">
        <v>3000670</v>
      </c>
      <c r="E19" s="19" t="s">
        <v>1468</v>
      </c>
      <c r="F19" s="69">
        <v>41</v>
      </c>
      <c r="G19" s="19" t="s">
        <v>688</v>
      </c>
      <c r="H19" s="20">
        <v>0.70218399999999992</v>
      </c>
      <c r="I19" s="21">
        <v>0.66641799999999984</v>
      </c>
      <c r="J19" s="21">
        <f t="shared" si="0"/>
        <v>0.56960338378384368</v>
      </c>
      <c r="K19" s="21">
        <v>0.42726353378384374</v>
      </c>
      <c r="L19" s="21">
        <v>7.1803800000000001E-2</v>
      </c>
      <c r="M19" s="21">
        <v>7.0536050000000003E-2</v>
      </c>
      <c r="N19" s="22">
        <f t="shared" si="1"/>
        <v>0.64113444382331186</v>
      </c>
      <c r="O19" s="22">
        <f t="shared" si="2"/>
        <v>0.74888033303998969</v>
      </c>
      <c r="P19" s="23">
        <f t="shared" si="3"/>
        <v>0.8547238876858726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5005087</v>
      </c>
      <c r="C20" s="19" t="s">
        <v>1480</v>
      </c>
      <c r="D20" s="68">
        <v>3000671</v>
      </c>
      <c r="E20" s="19" t="s">
        <v>1469</v>
      </c>
      <c r="F20" s="69">
        <v>107</v>
      </c>
      <c r="G20" s="19" t="s">
        <v>1310</v>
      </c>
      <c r="H20" s="20">
        <v>3.8824450000000001</v>
      </c>
      <c r="I20" s="21">
        <v>3.4974009999999991</v>
      </c>
      <c r="J20" s="21">
        <f t="shared" si="0"/>
        <v>2.2625679339545424</v>
      </c>
      <c r="K20" s="21">
        <v>1.7671887539545423</v>
      </c>
      <c r="L20" s="21">
        <v>0.29194343000000006</v>
      </c>
      <c r="M20" s="21">
        <v>0.20343575</v>
      </c>
      <c r="N20" s="22">
        <f t="shared" si="1"/>
        <v>0.50528628371597728</v>
      </c>
      <c r="O20" s="22">
        <f t="shared" si="2"/>
        <v>0.58876067798760934</v>
      </c>
      <c r="P20" s="23">
        <f t="shared" si="3"/>
        <v>0.64692837165499262</v>
      </c>
      <c r="Q20" s="70">
        <v>2162</v>
      </c>
      <c r="R20" s="21">
        <v>2606</v>
      </c>
      <c r="S20" s="23">
        <f t="shared" si="4"/>
        <v>1.2053654024051803</v>
      </c>
    </row>
    <row r="21" spans="1:19" ht="38.25" x14ac:dyDescent="0.25">
      <c r="A21" s="17"/>
      <c r="B21" s="19">
        <v>5005088</v>
      </c>
      <c r="C21" s="19" t="s">
        <v>1481</v>
      </c>
      <c r="D21" s="68">
        <v>3000671</v>
      </c>
      <c r="E21" s="19" t="s">
        <v>1469</v>
      </c>
      <c r="F21" s="69">
        <v>107</v>
      </c>
      <c r="G21" s="19" t="s">
        <v>1310</v>
      </c>
      <c r="H21" s="20">
        <v>7.4665310000000007</v>
      </c>
      <c r="I21" s="21">
        <v>6.922830999999996</v>
      </c>
      <c r="J21" s="21">
        <f t="shared" si="0"/>
        <v>4.6877008801467204</v>
      </c>
      <c r="K21" s="21">
        <v>3.7544372801467203</v>
      </c>
      <c r="L21" s="21">
        <v>0.44691840999999999</v>
      </c>
      <c r="M21" s="21">
        <v>0.48634519000000004</v>
      </c>
      <c r="N21" s="22">
        <f t="shared" si="1"/>
        <v>0.54232687178796113</v>
      </c>
      <c r="O21" s="22">
        <f t="shared" si="2"/>
        <v>0.6068840464467099</v>
      </c>
      <c r="P21" s="23">
        <f t="shared" si="3"/>
        <v>0.67713640274429976</v>
      </c>
      <c r="Q21" s="70">
        <v>5493</v>
      </c>
      <c r="R21" s="21">
        <v>4021</v>
      </c>
      <c r="S21" s="23">
        <f t="shared" si="4"/>
        <v>0.73202257418532679</v>
      </c>
    </row>
    <row r="22" spans="1:19" ht="38.25" x14ac:dyDescent="0.25">
      <c r="A22" s="17"/>
      <c r="B22" s="19">
        <v>5005089</v>
      </c>
      <c r="C22" s="19" t="s">
        <v>1482</v>
      </c>
      <c r="D22" s="68">
        <v>3000671</v>
      </c>
      <c r="E22" s="19" t="s">
        <v>1469</v>
      </c>
      <c r="F22" s="69">
        <v>107</v>
      </c>
      <c r="G22" s="19" t="s">
        <v>1310</v>
      </c>
      <c r="H22" s="20">
        <v>5.5349559999999993</v>
      </c>
      <c r="I22" s="21">
        <v>6.2502110000000011</v>
      </c>
      <c r="J22" s="21">
        <f t="shared" si="0"/>
        <v>5.286577861935621</v>
      </c>
      <c r="K22" s="21">
        <v>4.3546263519356216</v>
      </c>
      <c r="L22" s="21">
        <v>0.45439562</v>
      </c>
      <c r="M22" s="21">
        <v>0.47755589000000004</v>
      </c>
      <c r="N22" s="22">
        <f t="shared" si="1"/>
        <v>0.69671669515407098</v>
      </c>
      <c r="O22" s="22">
        <f t="shared" si="2"/>
        <v>0.76941753997354978</v>
      </c>
      <c r="P22" s="23">
        <f t="shared" si="3"/>
        <v>0.84582390289473752</v>
      </c>
      <c r="Q22" s="70">
        <v>6570</v>
      </c>
      <c r="R22" s="21">
        <v>4502</v>
      </c>
      <c r="S22" s="23">
        <f t="shared" si="4"/>
        <v>0.68523592085235918</v>
      </c>
    </row>
    <row r="23" spans="1:19" ht="38.25" x14ac:dyDescent="0.25">
      <c r="A23" s="17"/>
      <c r="B23" s="19">
        <v>5005090</v>
      </c>
      <c r="C23" s="19" t="s">
        <v>1483</v>
      </c>
      <c r="D23" s="68">
        <v>3000671</v>
      </c>
      <c r="E23" s="19" t="s">
        <v>1469</v>
      </c>
      <c r="F23" s="69">
        <v>107</v>
      </c>
      <c r="G23" s="19" t="s">
        <v>1310</v>
      </c>
      <c r="H23" s="20">
        <v>8.3853999999999989</v>
      </c>
      <c r="I23" s="21">
        <v>9.4235819999999997</v>
      </c>
      <c r="J23" s="21">
        <f t="shared" si="0"/>
        <v>6.5318542510585589</v>
      </c>
      <c r="K23" s="21">
        <v>5.2185039610585591</v>
      </c>
      <c r="L23" s="21">
        <v>0.54941277999999993</v>
      </c>
      <c r="M23" s="21">
        <v>0.76393750999999999</v>
      </c>
      <c r="N23" s="22">
        <f t="shared" si="1"/>
        <v>0.55377073824566492</v>
      </c>
      <c r="O23" s="22">
        <f t="shared" si="2"/>
        <v>0.61207264297785691</v>
      </c>
      <c r="P23" s="23">
        <f t="shared" si="3"/>
        <v>0.69313921723804806</v>
      </c>
      <c r="Q23" s="70">
        <v>305</v>
      </c>
      <c r="R23" s="21">
        <v>309</v>
      </c>
      <c r="S23" s="23">
        <f t="shared" si="4"/>
        <v>1.0131147540983607</v>
      </c>
    </row>
    <row r="24" spans="1:19" ht="51" x14ac:dyDescent="0.25">
      <c r="A24" s="17"/>
      <c r="B24" s="19">
        <v>5005160</v>
      </c>
      <c r="C24" s="19" t="s">
        <v>1484</v>
      </c>
      <c r="D24" s="68">
        <v>3000534</v>
      </c>
      <c r="E24" s="19" t="s">
        <v>1466</v>
      </c>
      <c r="F24" s="69">
        <v>86</v>
      </c>
      <c r="G24" s="19" t="s">
        <v>502</v>
      </c>
      <c r="H24" s="20">
        <v>0.38329999999999997</v>
      </c>
      <c r="I24" s="21">
        <v>0.260799</v>
      </c>
      <c r="J24" s="21">
        <f t="shared" si="0"/>
        <v>9.8050079901152845E-2</v>
      </c>
      <c r="K24" s="21">
        <v>6.1542179901152849E-2</v>
      </c>
      <c r="L24" s="21">
        <v>7.6039499999999999E-3</v>
      </c>
      <c r="M24" s="21">
        <v>2.8903949999999998E-2</v>
      </c>
      <c r="N24" s="22">
        <f t="shared" si="1"/>
        <v>0.2359755209995163</v>
      </c>
      <c r="O24" s="22">
        <f t="shared" si="2"/>
        <v>0.26513188279538208</v>
      </c>
      <c r="P24" s="23">
        <f t="shared" si="3"/>
        <v>0.37596033689221525</v>
      </c>
      <c r="Q24" s="70">
        <v>40</v>
      </c>
      <c r="R24" s="21">
        <v>0</v>
      </c>
      <c r="S24" s="23">
        <f t="shared" si="4"/>
        <v>0</v>
      </c>
    </row>
    <row r="25" spans="1:19" ht="15.75" thickBot="1" x14ac:dyDescent="0.3">
      <c r="A25" s="41" t="s">
        <v>294</v>
      </c>
      <c r="B25" s="43"/>
      <c r="C25" s="43"/>
      <c r="D25" s="65"/>
      <c r="E25" s="43"/>
      <c r="F25" s="66"/>
      <c r="G25" s="43"/>
      <c r="H25" s="44">
        <f ca="1">OFFSET(H25,-MATCH("PROYECTOS",$A$8:$A$25,0)-1,0)-(OFFSET(H25,-MATCH("PROYECTOS",$A$8:$A$25,0),0))</f>
        <v>3.9597649999999902</v>
      </c>
      <c r="I25" s="44">
        <f t="shared" ref="I25:M25" ca="1" si="5">OFFSET(I25,-MATCH("PROYECTOS",$A$8:$A$25,0)-1,0)-(OFFSET(I25,-MATCH("PROYECTOS",$A$8:$A$25,0),0))</f>
        <v>76.496611000000001</v>
      </c>
      <c r="J25" s="44">
        <f t="shared" ca="1" si="5"/>
        <v>9.6259068105589733</v>
      </c>
      <c r="K25" s="44">
        <f t="shared" ca="1" si="5"/>
        <v>4.9455758705589687</v>
      </c>
      <c r="L25" s="44">
        <f t="shared" ca="1" si="5"/>
        <v>0.68338705999999982</v>
      </c>
      <c r="M25" s="44">
        <f t="shared" ca="1" si="5"/>
        <v>3.996943879999999</v>
      </c>
      <c r="N25" s="46">
        <f t="shared" ca="1" si="1"/>
        <v>6.46509146733176E-2</v>
      </c>
      <c r="O25" s="46">
        <f t="shared" ca="1" si="2"/>
        <v>7.3584474618868648E-2</v>
      </c>
      <c r="P25" s="47">
        <f t="shared" ca="1" si="3"/>
        <v>0.12583442174397722</v>
      </c>
      <c r="Q25" s="67"/>
      <c r="R25" s="45"/>
      <c r="S2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50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24.960894999999997</v>
      </c>
      <c r="E6" s="14">
        <v>27.520758000000001</v>
      </c>
      <c r="F6" s="14">
        <v>18.411953989346049</v>
      </c>
      <c r="G6" s="14">
        <v>14.223398999346045</v>
      </c>
      <c r="H6" s="14">
        <v>2.0810321699999998</v>
      </c>
      <c r="I6" s="14">
        <v>2.1075228199999998</v>
      </c>
      <c r="J6" s="15">
        <v>0.5168243912230196</v>
      </c>
      <c r="K6" s="15">
        <v>0.59244120998942129</v>
      </c>
      <c r="L6" s="16">
        <v>0.66902059853678608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21.257244</v>
      </c>
      <c r="E7" s="38">
        <f ca="1">SUM(E8:OFFSET(E6,MATCH("GOBIERNOS REGIONALES",$A$8:$A$50,0),0))</f>
        <v>22.241999</v>
      </c>
      <c r="F7" s="38">
        <f ca="1">SUM(F8:OFFSET(F6,MATCH("GOBIERNOS REGIONALES",$A$8:$A$50,0),0))</f>
        <v>14.617874146821364</v>
      </c>
      <c r="G7" s="38">
        <f ca="1">SUM(G8:OFFSET(G6,MATCH("GOBIERNOS REGIONALES",$A$8:$A$50,0),0))</f>
        <v>11.116792446821364</v>
      </c>
      <c r="H7" s="38">
        <f ca="1">SUM(H8:OFFSET(H6,MATCH("GOBIERNOS REGIONALES",$A$8:$A$50,0),0))</f>
        <v>1.7124704199999998</v>
      </c>
      <c r="I7" s="38">
        <f ca="1">SUM(I8:OFFSET(I6,MATCH("GOBIERNOS REGIONALES",$A$8:$A$50,0),0))</f>
        <v>1.78861128</v>
      </c>
      <c r="J7" s="39">
        <f ca="1">IFERROR(G7/E7,0)</f>
        <v>0.49981085094111211</v>
      </c>
      <c r="K7" s="39">
        <f ca="1">IFERROR(SUM(G7,H7)/E7,0)</f>
        <v>0.57680349984825385</v>
      </c>
      <c r="L7" s="40">
        <f ca="1">IFERROR(SUM(G7,H7,I7)/E7,0)</f>
        <v>0.6572194408794535</v>
      </c>
      <c r="M7" s="4"/>
    </row>
    <row r="8" spans="1:13" x14ac:dyDescent="0.25">
      <c r="A8" s="17"/>
      <c r="B8" s="18">
        <v>38</v>
      </c>
      <c r="C8" s="19" t="s">
        <v>125</v>
      </c>
      <c r="D8" s="20">
        <v>3.4427979999999998</v>
      </c>
      <c r="E8" s="21">
        <v>3.4682990000000005</v>
      </c>
      <c r="F8" s="21">
        <f t="shared" ref="F8:F16" si="0">SUM(G8,H8,I8)</f>
        <v>2.1891352758222595</v>
      </c>
      <c r="G8" s="21">
        <v>1.6396691358222597</v>
      </c>
      <c r="H8" s="21">
        <v>0.23010886999999997</v>
      </c>
      <c r="I8" s="21">
        <v>0.31935727000000003</v>
      </c>
      <c r="J8" s="22">
        <f t="shared" ref="J8:J16" si="1">IFERROR(G8/E8,0)</f>
        <v>0.47275887569735464</v>
      </c>
      <c r="K8" s="22">
        <f t="shared" ref="K8:K16" si="2">IFERROR(SUM(G8,H8)/E8,0)</f>
        <v>0.5391051941664371</v>
      </c>
      <c r="L8" s="23">
        <f t="shared" ref="L8:L16" si="3">IFERROR(SUM(G8,H8,I8)/E8,0)</f>
        <v>0.63118412680748093</v>
      </c>
      <c r="M8" s="4"/>
    </row>
    <row r="9" spans="1:13" ht="25.5" x14ac:dyDescent="0.25">
      <c r="A9" s="17"/>
      <c r="B9" s="18">
        <v>59</v>
      </c>
      <c r="C9" s="19" t="s">
        <v>134</v>
      </c>
      <c r="D9" s="20">
        <v>9.1181490000000025</v>
      </c>
      <c r="E9" s="21">
        <v>9.2876159999999999</v>
      </c>
      <c r="F9" s="21">
        <f t="shared" si="0"/>
        <v>7.0012210965152555</v>
      </c>
      <c r="G9" s="21">
        <v>5.5460337365152554</v>
      </c>
      <c r="H9" s="21">
        <v>0.75952755999999988</v>
      </c>
      <c r="I9" s="21">
        <v>0.69565980000000005</v>
      </c>
      <c r="J9" s="22">
        <f t="shared" si="1"/>
        <v>0.59714287676355859</v>
      </c>
      <c r="K9" s="22">
        <f t="shared" si="2"/>
        <v>0.6789214042134446</v>
      </c>
      <c r="L9" s="23">
        <f t="shared" si="3"/>
        <v>0.75382327354137546</v>
      </c>
      <c r="M9" s="4"/>
    </row>
    <row r="10" spans="1:13" x14ac:dyDescent="0.25">
      <c r="A10" s="17"/>
      <c r="B10" s="18">
        <v>240</v>
      </c>
      <c r="C10" s="19" t="s">
        <v>156</v>
      </c>
      <c r="D10" s="20">
        <v>7.4792970000000008</v>
      </c>
      <c r="E10" s="21">
        <v>8.1126490000000011</v>
      </c>
      <c r="F10" s="21">
        <f t="shared" si="0"/>
        <v>4.6063552213196086</v>
      </c>
      <c r="G10" s="21">
        <v>3.314239291319609</v>
      </c>
      <c r="H10" s="21">
        <v>0.60586143000000003</v>
      </c>
      <c r="I10" s="21">
        <v>0.68625449999999999</v>
      </c>
      <c r="J10" s="22">
        <f t="shared" si="1"/>
        <v>0.40852738622361312</v>
      </c>
      <c r="K10" s="22">
        <f t="shared" si="2"/>
        <v>0.48320847127980127</v>
      </c>
      <c r="L10" s="23">
        <f t="shared" si="3"/>
        <v>0.56779915183309515</v>
      </c>
      <c r="M10" s="4"/>
    </row>
    <row r="11" spans="1:13" ht="25.5" x14ac:dyDescent="0.25">
      <c r="A11" s="17"/>
      <c r="B11" s="18">
        <v>243</v>
      </c>
      <c r="C11" s="19" t="s">
        <v>158</v>
      </c>
      <c r="D11" s="20">
        <v>1.2170000000000001</v>
      </c>
      <c r="E11" s="21">
        <v>1.3734349999999997</v>
      </c>
      <c r="F11" s="21">
        <f t="shared" si="0"/>
        <v>0.82116255316423992</v>
      </c>
      <c r="G11" s="21">
        <v>0.61685028316423995</v>
      </c>
      <c r="H11" s="21">
        <v>0.11697255999999999</v>
      </c>
      <c r="I11" s="21">
        <v>8.7339710000000001E-2</v>
      </c>
      <c r="J11" s="22">
        <f t="shared" si="1"/>
        <v>0.44912957887649585</v>
      </c>
      <c r="K11" s="22">
        <f t="shared" si="2"/>
        <v>0.53429746814682899</v>
      </c>
      <c r="L11" s="23">
        <f t="shared" si="3"/>
        <v>0.59788963668775008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3.7036509999999989</v>
      </c>
      <c r="E12" s="38">
        <f ca="1">SUM(E13:OFFSET(E11,(MATCH("GOBIERNOS LOCALES",$A$8:$A$50,0)-MATCH("GOBIERNOS REGIONALES",$A$8:$A$50,0)),0))</f>
        <v>5.2787589999999991</v>
      </c>
      <c r="F12" s="38">
        <f ca="1">SUM(F13:OFFSET(F11,(MATCH("GOBIERNOS LOCALES",$A$8:$A$50,0)-MATCH("GOBIERNOS REGIONALES",$A$8:$A$50,0)),0))</f>
        <v>3.7940798425246811</v>
      </c>
      <c r="G12" s="38">
        <f ca="1">SUM(G13:OFFSET(G11,(MATCH("GOBIERNOS LOCALES",$A$8:$A$50,0)-MATCH("GOBIERNOS REGIONALES",$A$8:$A$50,0)),0))</f>
        <v>3.1066065525246813</v>
      </c>
      <c r="H12" s="38">
        <f ca="1">SUM(H13:OFFSET(H11,(MATCH("GOBIERNOS LOCALES",$A$8:$A$50,0)-MATCH("GOBIERNOS REGIONALES",$A$8:$A$50,0)),0))</f>
        <v>0.36856174999999997</v>
      </c>
      <c r="I12" s="38">
        <f ca="1">SUM(I13:OFFSET(I11,(MATCH("GOBIERNOS LOCALES",$A$8:$A$50,0)-MATCH("GOBIERNOS REGIONALES",$A$8:$A$50,0)),0))</f>
        <v>0.31891153999999999</v>
      </c>
      <c r="J12" s="39">
        <f t="shared" ca="1" si="1"/>
        <v>0.58851077545398112</v>
      </c>
      <c r="K12" s="39">
        <f t="shared" ca="1" si="2"/>
        <v>0.65833054748752162</v>
      </c>
      <c r="L12" s="40">
        <f t="shared" ca="1" si="3"/>
        <v>0.71874465997115644</v>
      </c>
      <c r="M12" s="4"/>
    </row>
    <row r="13" spans="1:13" x14ac:dyDescent="0.25">
      <c r="A13" s="17"/>
      <c r="B13" s="18">
        <v>452</v>
      </c>
      <c r="C13" s="19" t="s">
        <v>219</v>
      </c>
      <c r="D13" s="20">
        <v>0.20759100000000005</v>
      </c>
      <c r="E13" s="21">
        <v>0.24551200000000004</v>
      </c>
      <c r="F13" s="21">
        <f t="shared" si="0"/>
        <v>0.18434883958777437</v>
      </c>
      <c r="G13" s="21">
        <v>9.8434579587774351E-2</v>
      </c>
      <c r="H13" s="21">
        <v>2.5482660000000001E-2</v>
      </c>
      <c r="I13" s="21">
        <v>6.0431600000000002E-2</v>
      </c>
      <c r="J13" s="22">
        <f t="shared" si="1"/>
        <v>0.40093591998669859</v>
      </c>
      <c r="K13" s="22">
        <f t="shared" si="2"/>
        <v>0.50472986895864291</v>
      </c>
      <c r="L13" s="23">
        <f t="shared" si="3"/>
        <v>0.75087506756400646</v>
      </c>
      <c r="M13" s="4"/>
    </row>
    <row r="14" spans="1:13" x14ac:dyDescent="0.25">
      <c r="A14" s="17"/>
      <c r="B14" s="18">
        <v>457</v>
      </c>
      <c r="C14" s="19" t="s">
        <v>224</v>
      </c>
      <c r="D14" s="20">
        <v>2.1960599999999992</v>
      </c>
      <c r="E14" s="21">
        <v>3.2741909999999983</v>
      </c>
      <c r="F14" s="21">
        <f t="shared" si="0"/>
        <v>2.0484315782672384</v>
      </c>
      <c r="G14" s="21">
        <v>1.6084469782672386</v>
      </c>
      <c r="H14" s="21">
        <v>0.23251162999999997</v>
      </c>
      <c r="I14" s="21">
        <v>0.20747296999999998</v>
      </c>
      <c r="J14" s="22">
        <f t="shared" si="1"/>
        <v>0.49125019837487777</v>
      </c>
      <c r="K14" s="22">
        <f t="shared" si="2"/>
        <v>0.56226365788289057</v>
      </c>
      <c r="L14" s="23">
        <f t="shared" si="3"/>
        <v>0.62562983597085187</v>
      </c>
      <c r="M14" s="4"/>
    </row>
    <row r="15" spans="1:13" ht="15.75" thickBot="1" x14ac:dyDescent="0.3">
      <c r="A15" s="24"/>
      <c r="B15" s="25">
        <v>460</v>
      </c>
      <c r="C15" s="26" t="s">
        <v>227</v>
      </c>
      <c r="D15" s="27">
        <v>1.3</v>
      </c>
      <c r="E15" s="28">
        <v>1.7590560000000002</v>
      </c>
      <c r="F15" s="28">
        <f t="shared" si="0"/>
        <v>1.5612994246696683</v>
      </c>
      <c r="G15" s="28">
        <v>1.3997249946696684</v>
      </c>
      <c r="H15" s="28">
        <v>0.11056746000000001</v>
      </c>
      <c r="I15" s="28">
        <v>5.1006970000000006E-2</v>
      </c>
      <c r="J15" s="29">
        <f t="shared" si="1"/>
        <v>0.7957250904289962</v>
      </c>
      <c r="K15" s="29">
        <f t="shared" si="2"/>
        <v>0.85858122462824848</v>
      </c>
      <c r="L15" s="30">
        <f t="shared" si="3"/>
        <v>0.88757801040425555</v>
      </c>
      <c r="M15" s="4"/>
    </row>
    <row r="16" spans="1:13" x14ac:dyDescent="0.25">
      <c r="A16" t="s">
        <v>233</v>
      </c>
      <c r="D16" s="5"/>
      <c r="E16" s="5"/>
      <c r="F16" s="5">
        <f t="shared" si="0"/>
        <v>0</v>
      </c>
      <c r="G16" s="5"/>
      <c r="H16" s="5"/>
      <c r="I16" s="5"/>
      <c r="J16" s="4">
        <f t="shared" si="1"/>
        <v>0</v>
      </c>
      <c r="K16" s="4">
        <f t="shared" si="2"/>
        <v>0</v>
      </c>
      <c r="L16" s="4">
        <f t="shared" si="3"/>
        <v>0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94</v>
      </c>
      <c r="B1" s="51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1488</v>
      </c>
      <c r="N2" s="72" t="s">
        <v>1506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24.960894999999997</v>
      </c>
      <c r="E6" s="14">
        <f ca="1">SUM(E7:OFFSET(E7,50,0))</f>
        <v>27.520758000000001</v>
      </c>
      <c r="F6" s="14">
        <f ca="1">SUM(F7:OFFSET(F7,50,0))</f>
        <v>18.411953989346049</v>
      </c>
      <c r="G6" s="14">
        <f ca="1">SUM(G7:OFFSET(G7,50,0))</f>
        <v>14.223398999346045</v>
      </c>
      <c r="H6" s="14">
        <f ca="1">SUM(H7:OFFSET(H7,50,0))</f>
        <v>2.0810321699999998</v>
      </c>
      <c r="I6" s="14">
        <f ca="1">SUM(I7:OFFSET(I7,50,0))</f>
        <v>2.1075228199999998</v>
      </c>
      <c r="J6" s="15">
        <f ca="1">IFERROR(G6/E6,0)</f>
        <v>0.5168243912230196</v>
      </c>
      <c r="K6" s="15">
        <f ca="1">IFERROR(SUM(G6,H6)/E6,0)</f>
        <v>0.59244120998942129</v>
      </c>
      <c r="L6" s="16">
        <f ca="1">IFERROR(SUM(G6,H6,I6)/E6,0)</f>
        <v>0.66902059853678608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3.1759999999999997E-2</v>
      </c>
      <c r="E7" s="21">
        <v>2.7E-2</v>
      </c>
      <c r="F7" s="21">
        <f t="shared" ref="F7:F27" si="0">SUM(G7,H7,I7)</f>
        <v>2.6994250000000001E-2</v>
      </c>
      <c r="G7" s="21">
        <v>0</v>
      </c>
      <c r="H7" s="21">
        <v>1.9997500000000001E-2</v>
      </c>
      <c r="I7" s="21">
        <v>6.9967500000000004E-3</v>
      </c>
      <c r="J7" s="22">
        <f t="shared" ref="J7:J27" si="1">IFERROR(G7/E7,0)</f>
        <v>0</v>
      </c>
      <c r="K7" s="22">
        <f t="shared" ref="K7:K27" si="2">IFERROR(SUM(G7,H7)/E7,0)</f>
        <v>0.74064814814814817</v>
      </c>
      <c r="L7" s="23">
        <f t="shared" ref="L7:L27" si="3">IFERROR(SUM(G7,H7,I7)/E7,0)</f>
        <v>0.99978703703703709</v>
      </c>
      <c r="M7" s="4"/>
      <c r="N7" t="s">
        <v>250</v>
      </c>
      <c r="O7" s="5">
        <v>2.6994250000000001E-2</v>
      </c>
      <c r="P7" s="71">
        <v>0.99978703703703709</v>
      </c>
    </row>
    <row r="8" spans="1:16" x14ac:dyDescent="0.25">
      <c r="A8" s="17"/>
      <c r="B8" s="55">
        <v>2</v>
      </c>
      <c r="C8" s="19" t="s">
        <v>251</v>
      </c>
      <c r="D8" s="20">
        <v>0.96707999999999994</v>
      </c>
      <c r="E8" s="21">
        <v>0.94943699999999964</v>
      </c>
      <c r="F8" s="21">
        <f t="shared" si="0"/>
        <v>0.63597247663135292</v>
      </c>
      <c r="G8" s="21">
        <v>0.49995242663135286</v>
      </c>
      <c r="H8" s="21">
        <v>5.6749409999999993E-2</v>
      </c>
      <c r="I8" s="21">
        <v>7.9270640000000017E-2</v>
      </c>
      <c r="J8" s="22">
        <f t="shared" si="1"/>
        <v>0.52657777886405632</v>
      </c>
      <c r="K8" s="22">
        <f t="shared" si="2"/>
        <v>0.58634942248022048</v>
      </c>
      <c r="L8" s="23">
        <f t="shared" si="3"/>
        <v>0.66984168157692736</v>
      </c>
      <c r="M8" s="4"/>
      <c r="N8" t="s">
        <v>255</v>
      </c>
      <c r="O8" s="5">
        <v>0.13868380297618882</v>
      </c>
      <c r="P8" s="71">
        <v>0.9454016413611338</v>
      </c>
    </row>
    <row r="9" spans="1:16" x14ac:dyDescent="0.25">
      <c r="A9" s="17"/>
      <c r="B9" s="55">
        <v>3</v>
      </c>
      <c r="C9" s="19" t="s">
        <v>252</v>
      </c>
      <c r="D9" s="20">
        <v>0.16089999999999999</v>
      </c>
      <c r="E9" s="21">
        <v>0.28035399999999999</v>
      </c>
      <c r="F9" s="21">
        <f t="shared" si="0"/>
        <v>0.16928295852765962</v>
      </c>
      <c r="G9" s="21">
        <v>0.11598355852765962</v>
      </c>
      <c r="H9" s="21">
        <v>1.6103949999999999E-2</v>
      </c>
      <c r="I9" s="21">
        <v>3.7195449999999998E-2</v>
      </c>
      <c r="J9" s="22">
        <f t="shared" si="1"/>
        <v>0.41370395474171806</v>
      </c>
      <c r="K9" s="22">
        <f t="shared" si="2"/>
        <v>0.47114543943606879</v>
      </c>
      <c r="L9" s="23">
        <f t="shared" si="3"/>
        <v>0.60381859551730888</v>
      </c>
      <c r="M9" s="4"/>
      <c r="N9" t="s">
        <v>258</v>
      </c>
      <c r="O9" s="5">
        <v>0.18953221021445113</v>
      </c>
      <c r="P9" s="71">
        <v>0.9078517517576814</v>
      </c>
    </row>
    <row r="10" spans="1:16" x14ac:dyDescent="0.25">
      <c r="A10" s="17"/>
      <c r="B10" s="55">
        <v>4</v>
      </c>
      <c r="C10" s="19" t="s">
        <v>253</v>
      </c>
      <c r="D10" s="20">
        <v>3.3713999999999994E-2</v>
      </c>
      <c r="E10" s="21">
        <v>3.7539999999999997E-2</v>
      </c>
      <c r="F10" s="21">
        <f t="shared" si="0"/>
        <v>2.8724999072732172E-2</v>
      </c>
      <c r="G10" s="21">
        <v>2.3384999072732171E-2</v>
      </c>
      <c r="H10" s="21">
        <v>5.3400000000000001E-3</v>
      </c>
      <c r="I10" s="21">
        <v>0</v>
      </c>
      <c r="J10" s="22">
        <f t="shared" si="1"/>
        <v>0.62293551072808129</v>
      </c>
      <c r="K10" s="22">
        <f t="shared" si="2"/>
        <v>0.76518377924166692</v>
      </c>
      <c r="L10" s="23">
        <f t="shared" si="3"/>
        <v>0.76518377924166692</v>
      </c>
      <c r="M10" s="4"/>
      <c r="N10" t="s">
        <v>272</v>
      </c>
      <c r="O10" s="5">
        <v>2.0635583748538893</v>
      </c>
      <c r="P10" s="71">
        <v>0.89047696664436649</v>
      </c>
    </row>
    <row r="11" spans="1:16" x14ac:dyDescent="0.25">
      <c r="A11" s="17"/>
      <c r="B11" s="55">
        <v>5</v>
      </c>
      <c r="C11" s="19" t="s">
        <v>254</v>
      </c>
      <c r="D11" s="20">
        <v>1.405367</v>
      </c>
      <c r="E11" s="21">
        <v>1.6651100000000001</v>
      </c>
      <c r="F11" s="21">
        <f t="shared" si="0"/>
        <v>1.3005630255595821</v>
      </c>
      <c r="G11" s="21">
        <v>1.0698661755595822</v>
      </c>
      <c r="H11" s="21">
        <v>0.13572657999999999</v>
      </c>
      <c r="I11" s="21">
        <v>9.4970270000000009E-2</v>
      </c>
      <c r="J11" s="22">
        <f t="shared" si="1"/>
        <v>0.64251981884655196</v>
      </c>
      <c r="K11" s="22">
        <f t="shared" si="2"/>
        <v>0.72403189912953625</v>
      </c>
      <c r="L11" s="23">
        <f t="shared" si="3"/>
        <v>0.78106733222404645</v>
      </c>
      <c r="M11" s="4"/>
      <c r="N11" t="s">
        <v>270</v>
      </c>
      <c r="O11" s="5">
        <v>0.52620967654444328</v>
      </c>
      <c r="P11" s="71">
        <v>0.81860332311437412</v>
      </c>
    </row>
    <row r="12" spans="1:16" x14ac:dyDescent="0.25">
      <c r="A12" s="17"/>
      <c r="B12" s="55">
        <v>6</v>
      </c>
      <c r="C12" s="19" t="s">
        <v>255</v>
      </c>
      <c r="D12" s="20">
        <v>0.13117999999999999</v>
      </c>
      <c r="E12" s="21">
        <v>0.14669300000000002</v>
      </c>
      <c r="F12" s="21">
        <f t="shared" si="0"/>
        <v>0.13868380297618882</v>
      </c>
      <c r="G12" s="21">
        <v>0.13267590297618881</v>
      </c>
      <c r="H12" s="21">
        <v>3.00395E-3</v>
      </c>
      <c r="I12" s="21">
        <v>3.00395E-3</v>
      </c>
      <c r="J12" s="22">
        <f t="shared" si="1"/>
        <v>0.90444604020770447</v>
      </c>
      <c r="K12" s="22">
        <f t="shared" si="2"/>
        <v>0.92492384078441914</v>
      </c>
      <c r="L12" s="23">
        <f t="shared" si="3"/>
        <v>0.9454016413611338</v>
      </c>
      <c r="M12" s="4"/>
      <c r="N12" t="s">
        <v>271</v>
      </c>
      <c r="O12" s="5">
        <v>0.52028947105240253</v>
      </c>
      <c r="P12" s="71">
        <v>0.80050938083108569</v>
      </c>
    </row>
    <row r="13" spans="1:16" x14ac:dyDescent="0.25">
      <c r="A13" s="17"/>
      <c r="B13" s="55">
        <v>7</v>
      </c>
      <c r="C13" s="19" t="s">
        <v>256</v>
      </c>
      <c r="D13" s="20">
        <v>8.6962970000000013</v>
      </c>
      <c r="E13" s="21">
        <v>9.486084</v>
      </c>
      <c r="F13" s="21">
        <f t="shared" si="0"/>
        <v>5.4275177744838485</v>
      </c>
      <c r="G13" s="21">
        <v>3.931089574483849</v>
      </c>
      <c r="H13" s="21">
        <v>0.72283398999999993</v>
      </c>
      <c r="I13" s="21">
        <v>0.77359420999999984</v>
      </c>
      <c r="J13" s="22">
        <f t="shared" si="1"/>
        <v>0.41440594184953972</v>
      </c>
      <c r="K13" s="22">
        <f t="shared" si="2"/>
        <v>0.49060535037259301</v>
      </c>
      <c r="L13" s="23">
        <f t="shared" si="3"/>
        <v>0.57215577834687614</v>
      </c>
      <c r="M13" s="4"/>
      <c r="N13" t="s">
        <v>254</v>
      </c>
      <c r="O13" s="5">
        <v>1.3005630255595821</v>
      </c>
      <c r="P13" s="71">
        <v>0.78106733222404645</v>
      </c>
    </row>
    <row r="14" spans="1:16" x14ac:dyDescent="0.25">
      <c r="A14" s="17"/>
      <c r="B14" s="55">
        <v>8</v>
      </c>
      <c r="C14" s="19" t="s">
        <v>257</v>
      </c>
      <c r="D14" s="20">
        <v>0.83309699999999998</v>
      </c>
      <c r="E14" s="21">
        <v>0.52413900000000002</v>
      </c>
      <c r="F14" s="21">
        <f t="shared" si="0"/>
        <v>0.40054805722398762</v>
      </c>
      <c r="G14" s="21">
        <v>0.29144375722398763</v>
      </c>
      <c r="H14" s="21">
        <v>9.4984320000000011E-2</v>
      </c>
      <c r="I14" s="21">
        <v>1.4119980000000001E-2</v>
      </c>
      <c r="J14" s="22">
        <f t="shared" si="1"/>
        <v>0.5560428764583204</v>
      </c>
      <c r="K14" s="22">
        <f t="shared" si="2"/>
        <v>0.73726259107600778</v>
      </c>
      <c r="L14" s="23">
        <f t="shared" si="3"/>
        <v>0.76420197166016568</v>
      </c>
      <c r="M14" s="4"/>
      <c r="N14" t="s">
        <v>253</v>
      </c>
      <c r="O14" s="5">
        <v>2.8724999072732172E-2</v>
      </c>
      <c r="P14" s="71">
        <v>0.76518377924166692</v>
      </c>
    </row>
    <row r="15" spans="1:16" x14ac:dyDescent="0.25">
      <c r="A15" s="17"/>
      <c r="B15" s="55">
        <v>9</v>
      </c>
      <c r="C15" s="19" t="s">
        <v>258</v>
      </c>
      <c r="D15" s="20">
        <v>0.39454499999999998</v>
      </c>
      <c r="E15" s="21">
        <v>0.20876999999999998</v>
      </c>
      <c r="F15" s="21">
        <f t="shared" si="0"/>
        <v>0.18953221021445113</v>
      </c>
      <c r="G15" s="21">
        <v>0.13938841021445114</v>
      </c>
      <c r="H15" s="21">
        <v>3.64178E-2</v>
      </c>
      <c r="I15" s="21">
        <v>1.3726E-2</v>
      </c>
      <c r="J15" s="22">
        <f t="shared" si="1"/>
        <v>0.66766494330819159</v>
      </c>
      <c r="K15" s="22">
        <f t="shared" si="2"/>
        <v>0.84210475745773417</v>
      </c>
      <c r="L15" s="23">
        <f t="shared" si="3"/>
        <v>0.9078517517576814</v>
      </c>
      <c r="M15" s="4"/>
      <c r="N15" t="s">
        <v>257</v>
      </c>
      <c r="O15" s="5">
        <v>0.40054805722398762</v>
      </c>
      <c r="P15" s="71">
        <v>0.76420197166016568</v>
      </c>
    </row>
    <row r="16" spans="1:16" x14ac:dyDescent="0.25">
      <c r="A16" s="17"/>
      <c r="B16" s="55">
        <v>12</v>
      </c>
      <c r="C16" s="19" t="s">
        <v>261</v>
      </c>
      <c r="D16" s="20">
        <v>0.60912200000000005</v>
      </c>
      <c r="E16" s="21">
        <v>0.48146300000000003</v>
      </c>
      <c r="F16" s="21">
        <f t="shared" si="0"/>
        <v>0.34475731555366029</v>
      </c>
      <c r="G16" s="21">
        <v>0.30530969555366028</v>
      </c>
      <c r="H16" s="21">
        <v>2.7854240000000002E-2</v>
      </c>
      <c r="I16" s="21">
        <v>1.159338E-2</v>
      </c>
      <c r="J16" s="22">
        <f t="shared" si="1"/>
        <v>0.63412909310509891</v>
      </c>
      <c r="K16" s="22">
        <f t="shared" si="2"/>
        <v>0.69198242762924733</v>
      </c>
      <c r="L16" s="23">
        <f t="shared" si="3"/>
        <v>0.71606191037246947</v>
      </c>
      <c r="M16" s="4"/>
      <c r="N16" t="s">
        <v>263</v>
      </c>
      <c r="O16" s="5">
        <v>0.18434883958777437</v>
      </c>
      <c r="P16" s="71">
        <v>0.75087506756400646</v>
      </c>
    </row>
    <row r="17" spans="1:16" x14ac:dyDescent="0.25">
      <c r="A17" s="17"/>
      <c r="B17" s="55">
        <v>13</v>
      </c>
      <c r="C17" s="19" t="s">
        <v>262</v>
      </c>
      <c r="D17" s="20">
        <v>8.2920000000000008E-2</v>
      </c>
      <c r="E17" s="21">
        <v>1.6863E-2</v>
      </c>
      <c r="F17" s="21">
        <f t="shared" si="0"/>
        <v>1.8629999831318855E-3</v>
      </c>
      <c r="G17" s="21">
        <v>1.8629999831318855E-3</v>
      </c>
      <c r="H17" s="21">
        <v>0</v>
      </c>
      <c r="I17" s="21">
        <v>0</v>
      </c>
      <c r="J17" s="22">
        <f t="shared" si="1"/>
        <v>0.11047856153305376</v>
      </c>
      <c r="K17" s="22">
        <f t="shared" si="2"/>
        <v>0.11047856153305376</v>
      </c>
      <c r="L17" s="23">
        <f t="shared" si="3"/>
        <v>0.11047856153305376</v>
      </c>
      <c r="M17" s="4"/>
      <c r="N17" t="s">
        <v>261</v>
      </c>
      <c r="O17" s="5">
        <v>0.34475731555366029</v>
      </c>
      <c r="P17" s="71">
        <v>0.71606191037246947</v>
      </c>
    </row>
    <row r="18" spans="1:16" x14ac:dyDescent="0.25">
      <c r="A18" s="17"/>
      <c r="B18" s="55">
        <v>14</v>
      </c>
      <c r="C18" s="19" t="s">
        <v>263</v>
      </c>
      <c r="D18" s="20">
        <v>0.20759100000000005</v>
      </c>
      <c r="E18" s="21">
        <v>0.24551200000000004</v>
      </c>
      <c r="F18" s="21">
        <f t="shared" si="0"/>
        <v>0.18434883958777437</v>
      </c>
      <c r="G18" s="21">
        <v>9.8434579587774351E-2</v>
      </c>
      <c r="H18" s="21">
        <v>2.5482660000000001E-2</v>
      </c>
      <c r="I18" s="21">
        <v>6.0431600000000002E-2</v>
      </c>
      <c r="J18" s="22">
        <f t="shared" si="1"/>
        <v>0.40093591998669859</v>
      </c>
      <c r="K18" s="22">
        <f t="shared" si="2"/>
        <v>0.50472986895864291</v>
      </c>
      <c r="L18" s="23">
        <f t="shared" si="3"/>
        <v>0.75087506756400646</v>
      </c>
      <c r="M18" s="4"/>
      <c r="N18" t="s">
        <v>265</v>
      </c>
      <c r="O18" s="5">
        <v>0.63484598152875427</v>
      </c>
      <c r="P18" s="71">
        <v>0.68068099788321657</v>
      </c>
    </row>
    <row r="19" spans="1:16" x14ac:dyDescent="0.25">
      <c r="A19" s="17"/>
      <c r="B19" s="55">
        <v>15</v>
      </c>
      <c r="C19" s="19" t="s">
        <v>264</v>
      </c>
      <c r="D19" s="20">
        <v>4.4649389999999993</v>
      </c>
      <c r="E19" s="21">
        <v>4.5194570000000001</v>
      </c>
      <c r="F19" s="21">
        <f t="shared" si="0"/>
        <v>3.0400605109016481</v>
      </c>
      <c r="G19" s="21">
        <v>2.352098340901648</v>
      </c>
      <c r="H19" s="21">
        <v>0.30010142000000001</v>
      </c>
      <c r="I19" s="21">
        <v>0.38786075000000003</v>
      </c>
      <c r="J19" s="22">
        <f t="shared" si="1"/>
        <v>0.52043826081355526</v>
      </c>
      <c r="K19" s="22">
        <f t="shared" si="2"/>
        <v>0.58684035734860363</v>
      </c>
      <c r="L19" s="23">
        <f t="shared" si="3"/>
        <v>0.672660567608376</v>
      </c>
      <c r="M19" s="4"/>
      <c r="N19" t="s">
        <v>264</v>
      </c>
      <c r="O19" s="5">
        <v>3.0400605109016481</v>
      </c>
      <c r="P19" s="71">
        <v>0.672660567608376</v>
      </c>
    </row>
    <row r="20" spans="1:16" x14ac:dyDescent="0.25">
      <c r="A20" s="17"/>
      <c r="B20" s="55">
        <v>16</v>
      </c>
      <c r="C20" s="19" t="s">
        <v>265</v>
      </c>
      <c r="D20" s="20">
        <v>0.8976099999999998</v>
      </c>
      <c r="E20" s="21">
        <v>0.9326629999999998</v>
      </c>
      <c r="F20" s="21">
        <f t="shared" si="0"/>
        <v>0.63484598152875427</v>
      </c>
      <c r="G20" s="21">
        <v>0.50248088152875425</v>
      </c>
      <c r="H20" s="21">
        <v>8.2929730000000007E-2</v>
      </c>
      <c r="I20" s="21">
        <v>4.9435370000000006E-2</v>
      </c>
      <c r="J20" s="22">
        <f t="shared" si="1"/>
        <v>0.53875931770506003</v>
      </c>
      <c r="K20" s="22">
        <f t="shared" si="2"/>
        <v>0.62767646141077149</v>
      </c>
      <c r="L20" s="23">
        <f t="shared" si="3"/>
        <v>0.68068099788321657</v>
      </c>
      <c r="M20" s="4"/>
      <c r="N20" t="s">
        <v>251</v>
      </c>
      <c r="O20" s="5">
        <v>0.63597247663135292</v>
      </c>
      <c r="P20" s="71">
        <v>0.66984168157692736</v>
      </c>
    </row>
    <row r="21" spans="1:16" x14ac:dyDescent="0.25">
      <c r="A21" s="17"/>
      <c r="B21" s="55">
        <v>17</v>
      </c>
      <c r="C21" s="19" t="s">
        <v>266</v>
      </c>
      <c r="D21" s="20">
        <v>0.4540010000000001</v>
      </c>
      <c r="E21" s="21">
        <v>0.57696599999999998</v>
      </c>
      <c r="F21" s="21">
        <f t="shared" si="0"/>
        <v>0.37130449638763657</v>
      </c>
      <c r="G21" s="21">
        <v>0.29209358638763661</v>
      </c>
      <c r="H21" s="21">
        <v>4.2199879999999995E-2</v>
      </c>
      <c r="I21" s="21">
        <v>3.701103E-2</v>
      </c>
      <c r="J21" s="22">
        <f t="shared" si="1"/>
        <v>0.50625788415198925</v>
      </c>
      <c r="K21" s="22">
        <f t="shared" si="2"/>
        <v>0.57939890112699288</v>
      </c>
      <c r="L21" s="23">
        <f t="shared" si="3"/>
        <v>0.64354658053964464</v>
      </c>
      <c r="M21" s="4"/>
      <c r="N21" t="s">
        <v>268</v>
      </c>
      <c r="O21" s="5">
        <v>0.13893600903964162</v>
      </c>
      <c r="P21" s="71">
        <v>0.6535950597427771</v>
      </c>
    </row>
    <row r="22" spans="1:16" x14ac:dyDescent="0.25">
      <c r="A22" s="17"/>
      <c r="B22" s="55">
        <v>19</v>
      </c>
      <c r="C22" s="19" t="s">
        <v>268</v>
      </c>
      <c r="D22" s="20">
        <v>0.21752999999999997</v>
      </c>
      <c r="E22" s="21">
        <v>0.21257200000000001</v>
      </c>
      <c r="F22" s="21">
        <f t="shared" si="0"/>
        <v>0.13893600903964162</v>
      </c>
      <c r="G22" s="21">
        <v>7.8696039039641619E-2</v>
      </c>
      <c r="H22" s="21">
        <v>5.0000000000000001E-4</v>
      </c>
      <c r="I22" s="21">
        <v>5.9739969999999996E-2</v>
      </c>
      <c r="J22" s="22">
        <f t="shared" si="1"/>
        <v>0.37020886588845953</v>
      </c>
      <c r="K22" s="22">
        <f t="shared" si="2"/>
        <v>0.37256101010312559</v>
      </c>
      <c r="L22" s="23">
        <f t="shared" si="3"/>
        <v>0.6535950597427771</v>
      </c>
      <c r="M22" s="4"/>
      <c r="N22" t="s">
        <v>266</v>
      </c>
      <c r="O22" s="5">
        <v>0.37130449638763657</v>
      </c>
      <c r="P22" s="71">
        <v>0.64354658053964464</v>
      </c>
    </row>
    <row r="23" spans="1:16" x14ac:dyDescent="0.25">
      <c r="A23" s="17"/>
      <c r="B23" s="55">
        <v>20</v>
      </c>
      <c r="C23" s="19" t="s">
        <v>269</v>
      </c>
      <c r="D23" s="20">
        <v>2.3114709999999992</v>
      </c>
      <c r="E23" s="21">
        <v>3.5650119999999985</v>
      </c>
      <c r="F23" s="21">
        <f t="shared" si="0"/>
        <v>2.2529636392079366</v>
      </c>
      <c r="G23" s="21">
        <v>1.7737996392079367</v>
      </c>
      <c r="H23" s="21">
        <v>0.25560242</v>
      </c>
      <c r="I23" s="21">
        <v>0.22356157999999995</v>
      </c>
      <c r="J23" s="22">
        <f t="shared" si="1"/>
        <v>0.49755783128021375</v>
      </c>
      <c r="K23" s="22">
        <f t="shared" si="2"/>
        <v>0.56925532346256824</v>
      </c>
      <c r="L23" s="23">
        <f t="shared" si="3"/>
        <v>0.63196523299442964</v>
      </c>
      <c r="M23" s="4"/>
      <c r="N23" t="s">
        <v>269</v>
      </c>
      <c r="O23" s="5">
        <v>2.2529636392079366</v>
      </c>
      <c r="P23" s="71">
        <v>0.63196523299442964</v>
      </c>
    </row>
    <row r="24" spans="1:16" x14ac:dyDescent="0.25">
      <c r="A24" s="17"/>
      <c r="B24" s="55">
        <v>21</v>
      </c>
      <c r="C24" s="19" t="s">
        <v>270</v>
      </c>
      <c r="D24" s="20">
        <v>0.66367599999999993</v>
      </c>
      <c r="E24" s="21">
        <v>0.642814</v>
      </c>
      <c r="F24" s="21">
        <f t="shared" si="0"/>
        <v>0.52620967654444328</v>
      </c>
      <c r="G24" s="21">
        <v>0.33464691654444323</v>
      </c>
      <c r="H24" s="21">
        <v>5.5535530000000007E-2</v>
      </c>
      <c r="I24" s="21">
        <v>0.13602723</v>
      </c>
      <c r="J24" s="22">
        <f t="shared" si="1"/>
        <v>0.52059680801047148</v>
      </c>
      <c r="K24" s="22">
        <f t="shared" si="2"/>
        <v>0.60699120825688802</v>
      </c>
      <c r="L24" s="23">
        <f t="shared" si="3"/>
        <v>0.81860332311437412</v>
      </c>
      <c r="M24" s="4"/>
      <c r="N24" t="s">
        <v>252</v>
      </c>
      <c r="O24" s="5">
        <v>0.16928295852765962</v>
      </c>
      <c r="P24" s="71">
        <v>0.60381859551730888</v>
      </c>
    </row>
    <row r="25" spans="1:16" x14ac:dyDescent="0.25">
      <c r="A25" s="17"/>
      <c r="B25" s="55">
        <v>22</v>
      </c>
      <c r="C25" s="19" t="s">
        <v>271</v>
      </c>
      <c r="D25" s="20">
        <v>0.45160999999999996</v>
      </c>
      <c r="E25" s="21">
        <v>0.64994800000000008</v>
      </c>
      <c r="F25" s="21">
        <f t="shared" si="0"/>
        <v>0.52028947105240253</v>
      </c>
      <c r="G25" s="21">
        <v>0.4308483310524025</v>
      </c>
      <c r="H25" s="21">
        <v>5.3397560000000004E-2</v>
      </c>
      <c r="I25" s="21">
        <v>3.6043579999999999E-2</v>
      </c>
      <c r="J25" s="22">
        <f t="shared" si="1"/>
        <v>0.66289661796390242</v>
      </c>
      <c r="K25" s="22">
        <f t="shared" si="2"/>
        <v>0.745053282804782</v>
      </c>
      <c r="L25" s="23">
        <f t="shared" si="3"/>
        <v>0.80050938083108569</v>
      </c>
      <c r="M25" s="4"/>
      <c r="N25" t="s">
        <v>256</v>
      </c>
      <c r="O25" s="5">
        <v>5.4275177744838485</v>
      </c>
      <c r="P25" s="71">
        <v>0.57215577834687614</v>
      </c>
    </row>
    <row r="26" spans="1:16" x14ac:dyDescent="0.25">
      <c r="A26" s="17"/>
      <c r="B26" s="55">
        <v>23</v>
      </c>
      <c r="C26" s="19" t="s">
        <v>272</v>
      </c>
      <c r="D26" s="20">
        <v>1.9053450000000003</v>
      </c>
      <c r="E26" s="21">
        <v>2.3173630000000003</v>
      </c>
      <c r="F26" s="21">
        <f t="shared" si="0"/>
        <v>2.0635583748538893</v>
      </c>
      <c r="G26" s="21">
        <v>1.8343460648538894</v>
      </c>
      <c r="H26" s="21">
        <v>0.14627123</v>
      </c>
      <c r="I26" s="21">
        <v>8.294108E-2</v>
      </c>
      <c r="J26" s="22">
        <f t="shared" si="1"/>
        <v>0.7915661313544271</v>
      </c>
      <c r="K26" s="22">
        <f t="shared" si="2"/>
        <v>0.85468581955174439</v>
      </c>
      <c r="L26" s="23">
        <f t="shared" si="3"/>
        <v>0.89047696664436649</v>
      </c>
      <c r="M26" s="4"/>
      <c r="N26" t="s">
        <v>274</v>
      </c>
      <c r="O26" s="5">
        <v>1.4997120015323162E-2</v>
      </c>
      <c r="P26" s="71">
        <v>0.42851362978807822</v>
      </c>
    </row>
    <row r="27" spans="1:16" ht="15.75" thickBot="1" x14ac:dyDescent="0.3">
      <c r="A27" s="24"/>
      <c r="B27" s="56">
        <v>25</v>
      </c>
      <c r="C27" s="26" t="s">
        <v>274</v>
      </c>
      <c r="D27" s="27">
        <v>4.1140000000000003E-2</v>
      </c>
      <c r="E27" s="28">
        <v>3.4998000000000001E-2</v>
      </c>
      <c r="F27" s="28">
        <f t="shared" si="0"/>
        <v>1.4997120015323162E-2</v>
      </c>
      <c r="G27" s="28">
        <v>1.4997120015323162E-2</v>
      </c>
      <c r="H27" s="28">
        <v>0</v>
      </c>
      <c r="I27" s="28">
        <v>0</v>
      </c>
      <c r="J27" s="29">
        <f t="shared" si="1"/>
        <v>0.42851362978807822</v>
      </c>
      <c r="K27" s="29">
        <f t="shared" si="2"/>
        <v>0.42851362978807822</v>
      </c>
      <c r="L27" s="30">
        <f t="shared" si="3"/>
        <v>0.42851362978807822</v>
      </c>
      <c r="M27" s="4"/>
      <c r="N27" t="s">
        <v>262</v>
      </c>
      <c r="O27" s="5">
        <v>1.8629999831318855E-3</v>
      </c>
      <c r="P27" s="71">
        <v>0.11047856153305376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5703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49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24.960894999999997</v>
      </c>
      <c r="E6" s="14">
        <v>27.520758000000001</v>
      </c>
      <c r="F6" s="14">
        <v>18.411953989346049</v>
      </c>
      <c r="G6" s="14">
        <v>14.223398999346045</v>
      </c>
      <c r="H6" s="14">
        <v>2.0810321699999998</v>
      </c>
      <c r="I6" s="14">
        <v>2.1075228199999998</v>
      </c>
      <c r="J6" s="15">
        <v>0.5168243912230196</v>
      </c>
      <c r="K6" s="15">
        <v>0.59244120998942129</v>
      </c>
      <c r="L6" s="16">
        <v>0.66902059853678608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23.632864000000001</v>
      </c>
      <c r="E7" s="38">
        <f ca="1">SUM(E8:OFFSET(E6,MATCH("PROYECTOS",$A$8:$A$50,0),0))</f>
        <v>25.572550999999997</v>
      </c>
      <c r="F7" s="38">
        <f ca="1">SUM(F8:OFFSET(F6,MATCH("PROYECTOS",$A$8:$A$50,0),0))</f>
        <v>16.726081903929071</v>
      </c>
      <c r="G7" s="38">
        <f ca="1">SUM(G8:OFFSET(G6,MATCH("PROYECTOS",$A$8:$A$50,0),0))</f>
        <v>12.752653343929069</v>
      </c>
      <c r="H7" s="38">
        <f ca="1">SUM(H8:OFFSET(H6,MATCH("PROYECTOS",$A$8:$A$50,0),0))</f>
        <v>1.9574197099999997</v>
      </c>
      <c r="I7" s="38">
        <f ca="1">SUM(I8:OFFSET(I6,MATCH("PROYECTOS",$A$8:$A$50,0),0))</f>
        <v>2.01600885</v>
      </c>
      <c r="J7" s="39">
        <f ca="1">IFERROR(G7/E7,0)</f>
        <v>0.49868522479157712</v>
      </c>
      <c r="K7" s="39">
        <f ca="1">IFERROR(SUM(G7,H7)/E7,0)</f>
        <v>0.57522900448723591</v>
      </c>
      <c r="L7" s="40">
        <f ca="1">IFERROR(SUM(G7,H7,I7)/E7,0)</f>
        <v>0.65406387903690444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3.8919179999999995</v>
      </c>
      <c r="E8" s="21">
        <v>4.5260689999999988</v>
      </c>
      <c r="F8" s="21">
        <f t="shared" ref="F8:F11" si="0">SUM(G8,H8,I8)</f>
        <v>3.1948777094987366</v>
      </c>
      <c r="G8" s="21">
        <v>2.6095118394987367</v>
      </c>
      <c r="H8" s="21">
        <v>0.29880144999999997</v>
      </c>
      <c r="I8" s="21">
        <v>0.28656441999999999</v>
      </c>
      <c r="J8" s="22">
        <f t="shared" ref="J8:J12" si="1">IFERROR(G8/E8,0)</f>
        <v>0.57655149302821884</v>
      </c>
      <c r="K8" s="22">
        <f t="shared" ref="K8:K12" si="2">IFERROR(SUM(G8,H8)/E8,0)</f>
        <v>0.64256936637482487</v>
      </c>
      <c r="L8" s="23">
        <f t="shared" ref="L8:L12" si="3">IFERROR(SUM(G8,H8,I8)/E8,0)</f>
        <v>0.70588356242442118</v>
      </c>
      <c r="M8" s="4"/>
    </row>
    <row r="9" spans="1:13" ht="38.25" x14ac:dyDescent="0.25">
      <c r="A9" s="17"/>
      <c r="B9" s="19">
        <v>3000538</v>
      </c>
      <c r="C9" s="19" t="s">
        <v>1491</v>
      </c>
      <c r="D9" s="20">
        <v>5.384174999999999</v>
      </c>
      <c r="E9" s="21">
        <v>9.0583840000000002</v>
      </c>
      <c r="F9" s="21">
        <f t="shared" si="0"/>
        <v>6.0975904255502833</v>
      </c>
      <c r="G9" s="21">
        <v>4.488695255550283</v>
      </c>
      <c r="H9" s="21">
        <v>0.89281271999999978</v>
      </c>
      <c r="I9" s="21">
        <v>0.71608245000000004</v>
      </c>
      <c r="J9" s="22">
        <f t="shared" si="1"/>
        <v>0.49552936324517516</v>
      </c>
      <c r="K9" s="22">
        <f t="shared" si="2"/>
        <v>0.59409139373538189</v>
      </c>
      <c r="L9" s="23">
        <f t="shared" si="3"/>
        <v>0.6731432919547552</v>
      </c>
      <c r="M9" s="4"/>
    </row>
    <row r="10" spans="1:13" ht="51" x14ac:dyDescent="0.25">
      <c r="A10" s="17"/>
      <c r="B10" s="19">
        <v>3000539</v>
      </c>
      <c r="C10" s="19" t="s">
        <v>1492</v>
      </c>
      <c r="D10" s="20">
        <v>13.139771000000003</v>
      </c>
      <c r="E10" s="21">
        <v>10.188456</v>
      </c>
      <c r="F10" s="21">
        <f t="shared" si="0"/>
        <v>6.3227513948099663</v>
      </c>
      <c r="G10" s="21">
        <v>4.8541191748099664</v>
      </c>
      <c r="H10" s="21">
        <v>0.60923486999999998</v>
      </c>
      <c r="I10" s="21">
        <v>0.85939735000000006</v>
      </c>
      <c r="J10" s="22">
        <f t="shared" si="1"/>
        <v>0.47643324707982898</v>
      </c>
      <c r="K10" s="22">
        <f t="shared" si="2"/>
        <v>0.53622983156721349</v>
      </c>
      <c r="L10" s="23">
        <f t="shared" si="3"/>
        <v>0.62057993819769808</v>
      </c>
      <c r="M10" s="4"/>
    </row>
    <row r="11" spans="1:13" ht="38.25" x14ac:dyDescent="0.25">
      <c r="A11" s="17"/>
      <c r="B11" s="19">
        <v>3000540</v>
      </c>
      <c r="C11" s="19" t="s">
        <v>1493</v>
      </c>
      <c r="D11" s="20">
        <v>1.2170000000000001</v>
      </c>
      <c r="E11" s="21">
        <v>1.7996419999999997</v>
      </c>
      <c r="F11" s="21">
        <f t="shared" si="0"/>
        <v>1.1108623740700827</v>
      </c>
      <c r="G11" s="21">
        <v>0.80032707407008274</v>
      </c>
      <c r="H11" s="21">
        <v>0.15657067</v>
      </c>
      <c r="I11" s="21">
        <v>0.15396462999999999</v>
      </c>
      <c r="J11" s="22">
        <f t="shared" si="1"/>
        <v>0.44471460105403343</v>
      </c>
      <c r="K11" s="22">
        <f t="shared" si="2"/>
        <v>0.53171561014361912</v>
      </c>
      <c r="L11" s="23">
        <f t="shared" si="3"/>
        <v>0.61726853122458958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1.3280309999999957</v>
      </c>
      <c r="E12" s="45">
        <f t="shared" ref="E12:I12" ca="1" si="4">OFFSET(E12,-MATCH("PROYECTOS",$A$8:$A$50,0)-1,0)-(OFFSET(E12,-MATCH("PROYECTOS",$A$8:$A$50,0),0))</f>
        <v>1.9482070000000036</v>
      </c>
      <c r="F12" s="45">
        <f t="shared" ca="1" si="4"/>
        <v>1.6858720854169782</v>
      </c>
      <c r="G12" s="45">
        <f t="shared" ca="1" si="4"/>
        <v>1.4707456554169767</v>
      </c>
      <c r="H12" s="45">
        <f t="shared" ca="1" si="4"/>
        <v>0.12361246000000015</v>
      </c>
      <c r="I12" s="45">
        <f t="shared" ca="1" si="4"/>
        <v>9.1513969999999834E-2</v>
      </c>
      <c r="J12" s="46">
        <f t="shared" ca="1" si="1"/>
        <v>0.75492268296796694</v>
      </c>
      <c r="K12" s="46">
        <f t="shared" ca="1" si="2"/>
        <v>0.81837202895635519</v>
      </c>
      <c r="L12" s="47">
        <f t="shared" ca="1" si="3"/>
        <v>0.86534546145095137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1507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3000538</v>
      </c>
      <c r="C18" s="19" t="s">
        <v>1491</v>
      </c>
      <c r="D18" s="23">
        <v>0.6731432919547552</v>
      </c>
    </row>
    <row r="19" spans="1:4" ht="51" x14ac:dyDescent="0.25">
      <c r="A19" s="17"/>
      <c r="B19" s="19">
        <v>3000539</v>
      </c>
      <c r="C19" s="19" t="s">
        <v>1492</v>
      </c>
      <c r="D19" s="23">
        <v>0.62057993819769808</v>
      </c>
    </row>
    <row r="20" spans="1:4" ht="39" thickBot="1" x14ac:dyDescent="0.3">
      <c r="A20" s="24"/>
      <c r="B20" s="26">
        <v>3000540</v>
      </c>
      <c r="C20" s="26" t="s">
        <v>1493</v>
      </c>
      <c r="D20" s="30">
        <v>0.61726853122458958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94</v>
      </c>
      <c r="B1" s="49" t="s">
        <v>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1490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24.960894999999997</v>
      </c>
      <c r="I6" s="14">
        <v>27.520758000000001</v>
      </c>
      <c r="J6" s="14">
        <v>18.411953989346049</v>
      </c>
      <c r="K6" s="14">
        <v>14.223398999346045</v>
      </c>
      <c r="L6" s="14">
        <v>2.0810321699999998</v>
      </c>
      <c r="M6" s="14">
        <v>2.1075228199999998</v>
      </c>
      <c r="N6" s="15">
        <v>0.5168243912230196</v>
      </c>
      <c r="O6" s="15">
        <v>0.59244120998942129</v>
      </c>
      <c r="P6" s="16">
        <v>0.66902059853678608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23.632863999999998</v>
      </c>
      <c r="I7" s="13">
        <f ca="1">SUM(I8:OFFSET(I6,MATCH("PROYECTOS",$A$8:$A$18,0),0))</f>
        <v>25.572550999999997</v>
      </c>
      <c r="J7" s="13">
        <f ca="1">SUM(J8:OFFSET(J6,MATCH("PROYECTOS",$A$8:$A$18,0),0))</f>
        <v>16.726081903929071</v>
      </c>
      <c r="K7" s="13">
        <f ca="1">SUM(K8:OFFSET(K6,MATCH("PROYECTOS",$A$8:$A$18,0),0))</f>
        <v>12.752653343929069</v>
      </c>
      <c r="L7" s="13">
        <f ca="1">SUM(L8:OFFSET(L6,MATCH("PROYECTOS",$A$8:$A$18,0),0))</f>
        <v>1.9574197099999997</v>
      </c>
      <c r="M7" s="13">
        <f ca="1">SUM(M8:OFFSET(M6,MATCH("PROYECTOS",$A$8:$A$18,0),0))</f>
        <v>2.01600885</v>
      </c>
      <c r="N7" s="39">
        <f ca="1">IFERROR(K7/I7,0)</f>
        <v>0.49868522479157712</v>
      </c>
      <c r="O7" s="39">
        <f ca="1">IFERROR(SUM(K7,L7)/I7,0)</f>
        <v>0.57522900448723591</v>
      </c>
      <c r="P7" s="40">
        <f ca="1">IFERROR(SUM(K7,L7,M7)/I7,0)</f>
        <v>0.65406387903690444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3.7710179999999993</v>
      </c>
      <c r="I8" s="21">
        <v>4.485568999999999</v>
      </c>
      <c r="J8" s="21">
        <f t="shared" ref="J8:J17" si="0">SUM(K8,L8,M8)</f>
        <v>3.167927709644768</v>
      </c>
      <c r="K8" s="21">
        <v>2.582561839644768</v>
      </c>
      <c r="L8" s="21">
        <v>0.29880144999999997</v>
      </c>
      <c r="M8" s="21">
        <v>0.28656441999999999</v>
      </c>
      <c r="N8" s="22">
        <f t="shared" ref="N8:N18" si="1">IFERROR(K8/I8,0)</f>
        <v>0.57574899408408797</v>
      </c>
      <c r="O8" s="22">
        <f t="shared" ref="O8:O18" si="2">IFERROR(SUM(K8,L8)/I8,0)</f>
        <v>0.64236293982876391</v>
      </c>
      <c r="P8" s="23">
        <f t="shared" ref="P8:P18" si="3">IFERROR(SUM(K8,L8,M8)/I8,0)</f>
        <v>0.7062487968961727</v>
      </c>
      <c r="Q8" s="70">
        <v>29</v>
      </c>
      <c r="R8" s="21">
        <v>27</v>
      </c>
      <c r="S8" s="23">
        <f>IFERROR(R8/Q8,0)</f>
        <v>0.93103448275862066</v>
      </c>
    </row>
    <row r="9" spans="1:19" ht="38.25" x14ac:dyDescent="0.25">
      <c r="A9" s="17"/>
      <c r="B9" s="19">
        <v>5002853</v>
      </c>
      <c r="C9" s="19" t="s">
        <v>1494</v>
      </c>
      <c r="D9" s="68">
        <v>3000538</v>
      </c>
      <c r="E9" s="19" t="s">
        <v>1491</v>
      </c>
      <c r="F9" s="69">
        <v>36</v>
      </c>
      <c r="G9" s="19" t="s">
        <v>535</v>
      </c>
      <c r="H9" s="20">
        <v>0.32706000000000002</v>
      </c>
      <c r="I9" s="21">
        <v>0.32364500000000002</v>
      </c>
      <c r="J9" s="21">
        <f t="shared" si="0"/>
        <v>0.16095717508334162</v>
      </c>
      <c r="K9" s="21">
        <v>0.1497349850833416</v>
      </c>
      <c r="L9" s="21">
        <v>9.0370099999999998E-3</v>
      </c>
      <c r="M9" s="21">
        <v>2.1851800000000001E-3</v>
      </c>
      <c r="N9" s="22">
        <f t="shared" si="1"/>
        <v>0.46265193370310553</v>
      </c>
      <c r="O9" s="22">
        <f t="shared" si="2"/>
        <v>0.4905745340831516</v>
      </c>
      <c r="P9" s="23">
        <f t="shared" si="3"/>
        <v>0.4973263145833911</v>
      </c>
      <c r="Q9" s="70">
        <v>7</v>
      </c>
      <c r="R9" s="21">
        <v>7</v>
      </c>
      <c r="S9" s="23">
        <f t="shared" ref="S9:S17" si="4">IFERROR(R9/Q9,0)</f>
        <v>1</v>
      </c>
    </row>
    <row r="10" spans="1:19" ht="38.25" x14ac:dyDescent="0.25">
      <c r="A10" s="17"/>
      <c r="B10" s="19">
        <v>5002857</v>
      </c>
      <c r="C10" s="19" t="s">
        <v>1495</v>
      </c>
      <c r="D10" s="68">
        <v>3000538</v>
      </c>
      <c r="E10" s="19" t="s">
        <v>1491</v>
      </c>
      <c r="F10" s="69">
        <v>24</v>
      </c>
      <c r="G10" s="19" t="s">
        <v>1503</v>
      </c>
      <c r="H10" s="20">
        <v>4.4028770000000002</v>
      </c>
      <c r="I10" s="21">
        <v>4.4471879999999997</v>
      </c>
      <c r="J10" s="21">
        <f t="shared" si="0"/>
        <v>3.5062220048671677</v>
      </c>
      <c r="K10" s="21">
        <v>2.7328328348671675</v>
      </c>
      <c r="L10" s="21">
        <v>0.44423445999999994</v>
      </c>
      <c r="M10" s="21">
        <v>0.32915471000000007</v>
      </c>
      <c r="N10" s="22">
        <f t="shared" si="1"/>
        <v>0.61450805202459791</v>
      </c>
      <c r="O10" s="22">
        <f t="shared" si="2"/>
        <v>0.71439914275429051</v>
      </c>
      <c r="P10" s="23">
        <f t="shared" si="3"/>
        <v>0.78841326358750019</v>
      </c>
      <c r="Q10" s="70">
        <v>89</v>
      </c>
      <c r="R10" s="21">
        <v>65</v>
      </c>
      <c r="S10" s="23">
        <f t="shared" si="4"/>
        <v>0.7303370786516854</v>
      </c>
    </row>
    <row r="11" spans="1:19" ht="51" x14ac:dyDescent="0.25">
      <c r="A11" s="17"/>
      <c r="B11" s="19">
        <v>5002859</v>
      </c>
      <c r="C11" s="19" t="s">
        <v>1496</v>
      </c>
      <c r="D11" s="68">
        <v>3000539</v>
      </c>
      <c r="E11" s="19" t="s">
        <v>1492</v>
      </c>
      <c r="F11" s="69">
        <v>71</v>
      </c>
      <c r="G11" s="19" t="s">
        <v>1504</v>
      </c>
      <c r="H11" s="20">
        <v>7.6252610000000018</v>
      </c>
      <c r="I11" s="21">
        <v>6.7614530000000013</v>
      </c>
      <c r="J11" s="21">
        <f t="shared" si="0"/>
        <v>4.0980935975782558</v>
      </c>
      <c r="K11" s="21">
        <v>3.2667558875782561</v>
      </c>
      <c r="L11" s="21">
        <v>0.42290688999999998</v>
      </c>
      <c r="M11" s="21">
        <v>0.40843081999999997</v>
      </c>
      <c r="N11" s="22">
        <f t="shared" si="1"/>
        <v>0.48314406497808321</v>
      </c>
      <c r="O11" s="22">
        <f t="shared" si="2"/>
        <v>0.54569081195687608</v>
      </c>
      <c r="P11" s="23">
        <f t="shared" si="3"/>
        <v>0.60609658864422411</v>
      </c>
      <c r="Q11" s="70">
        <v>4.24</v>
      </c>
      <c r="R11" s="21">
        <v>4.74</v>
      </c>
      <c r="S11" s="23">
        <f t="shared" si="4"/>
        <v>1.1179245283018868</v>
      </c>
    </row>
    <row r="12" spans="1:19" ht="25.5" x14ac:dyDescent="0.25">
      <c r="A12" s="17"/>
      <c r="B12" s="19">
        <v>5004195</v>
      </c>
      <c r="C12" s="19" t="s">
        <v>1497</v>
      </c>
      <c r="D12" s="68">
        <v>3000001</v>
      </c>
      <c r="E12" s="19" t="s">
        <v>276</v>
      </c>
      <c r="F12" s="69">
        <v>60</v>
      </c>
      <c r="G12" s="19" t="s">
        <v>310</v>
      </c>
      <c r="H12" s="20">
        <v>0.12090000000000001</v>
      </c>
      <c r="I12" s="21">
        <v>4.0500000000000001E-2</v>
      </c>
      <c r="J12" s="21">
        <f t="shared" si="0"/>
        <v>2.694999985396862E-2</v>
      </c>
      <c r="K12" s="21">
        <v>2.694999985396862E-2</v>
      </c>
      <c r="L12" s="21">
        <v>0</v>
      </c>
      <c r="M12" s="21">
        <v>0</v>
      </c>
      <c r="N12" s="22">
        <f t="shared" si="1"/>
        <v>0.66543209515971902</v>
      </c>
      <c r="O12" s="22">
        <f t="shared" si="2"/>
        <v>0.66543209515971902</v>
      </c>
      <c r="P12" s="23">
        <f t="shared" si="3"/>
        <v>0.66543209515971902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5005072</v>
      </c>
      <c r="C13" s="19" t="s">
        <v>1498</v>
      </c>
      <c r="D13" s="68">
        <v>3000538</v>
      </c>
      <c r="E13" s="19" t="s">
        <v>1491</v>
      </c>
      <c r="F13" s="69">
        <v>201</v>
      </c>
      <c r="G13" s="19" t="s">
        <v>627</v>
      </c>
      <c r="H13" s="20">
        <v>0.14800000000000002</v>
      </c>
      <c r="I13" s="21">
        <v>3.2976139999999994</v>
      </c>
      <c r="J13" s="21">
        <f t="shared" si="0"/>
        <v>1.8279263763845086</v>
      </c>
      <c r="K13" s="21">
        <v>1.2097266263845086</v>
      </c>
      <c r="L13" s="21">
        <v>0.33070457999999997</v>
      </c>
      <c r="M13" s="21">
        <v>0.28749517000000002</v>
      </c>
      <c r="N13" s="22">
        <f t="shared" si="1"/>
        <v>0.36684906917077281</v>
      </c>
      <c r="O13" s="22">
        <f t="shared" si="2"/>
        <v>0.46713508809233245</v>
      </c>
      <c r="P13" s="23">
        <f t="shared" si="3"/>
        <v>0.55431787237211783</v>
      </c>
      <c r="Q13" s="70">
        <v>2</v>
      </c>
      <c r="R13" s="21">
        <v>2</v>
      </c>
      <c r="S13" s="23">
        <f t="shared" si="4"/>
        <v>1</v>
      </c>
    </row>
    <row r="14" spans="1:19" ht="38.25" x14ac:dyDescent="0.25">
      <c r="A14" s="17"/>
      <c r="B14" s="19">
        <v>5005073</v>
      </c>
      <c r="C14" s="19" t="s">
        <v>1499</v>
      </c>
      <c r="D14" s="68">
        <v>3000538</v>
      </c>
      <c r="E14" s="19" t="s">
        <v>1491</v>
      </c>
      <c r="F14" s="69">
        <v>584</v>
      </c>
      <c r="G14" s="19" t="s">
        <v>1505</v>
      </c>
      <c r="H14" s="20">
        <v>0.50623800000000008</v>
      </c>
      <c r="I14" s="21">
        <v>0.98993699999999996</v>
      </c>
      <c r="J14" s="21">
        <f t="shared" si="0"/>
        <v>0.60248486921526534</v>
      </c>
      <c r="K14" s="21">
        <v>0.39640080921526533</v>
      </c>
      <c r="L14" s="21">
        <v>0.10883667</v>
      </c>
      <c r="M14" s="21">
        <v>9.7247390000000003E-2</v>
      </c>
      <c r="N14" s="22">
        <f t="shared" si="1"/>
        <v>0.40043033972390701</v>
      </c>
      <c r="O14" s="22">
        <f t="shared" si="2"/>
        <v>0.51037336640136222</v>
      </c>
      <c r="P14" s="23">
        <f t="shared" si="3"/>
        <v>0.60860930464793761</v>
      </c>
      <c r="Q14" s="70">
        <v>239</v>
      </c>
      <c r="R14" s="21">
        <v>239</v>
      </c>
      <c r="S14" s="23">
        <f t="shared" si="4"/>
        <v>1</v>
      </c>
    </row>
    <row r="15" spans="1:19" ht="51" x14ac:dyDescent="0.25">
      <c r="A15" s="17"/>
      <c r="B15" s="19">
        <v>5005074</v>
      </c>
      <c r="C15" s="19" t="s">
        <v>1500</v>
      </c>
      <c r="D15" s="68">
        <v>3000539</v>
      </c>
      <c r="E15" s="19" t="s">
        <v>1492</v>
      </c>
      <c r="F15" s="69">
        <v>535</v>
      </c>
      <c r="G15" s="19" t="s">
        <v>774</v>
      </c>
      <c r="H15" s="20">
        <v>5.5145099999999996</v>
      </c>
      <c r="I15" s="21">
        <v>3.4270029999999996</v>
      </c>
      <c r="J15" s="21">
        <f t="shared" si="0"/>
        <v>2.2246577972317101</v>
      </c>
      <c r="K15" s="21">
        <v>1.5873632872317103</v>
      </c>
      <c r="L15" s="21">
        <v>0.18632798</v>
      </c>
      <c r="M15" s="21">
        <v>0.45096652999999998</v>
      </c>
      <c r="N15" s="22">
        <f t="shared" si="1"/>
        <v>0.46319285020518236</v>
      </c>
      <c r="O15" s="22">
        <f t="shared" si="2"/>
        <v>0.51756338329196394</v>
      </c>
      <c r="P15" s="23">
        <f t="shared" si="3"/>
        <v>0.64915548577918092</v>
      </c>
      <c r="Q15" s="70">
        <v>1690</v>
      </c>
      <c r="R15" s="21">
        <v>1376</v>
      </c>
      <c r="S15" s="23">
        <f t="shared" si="4"/>
        <v>0.81420118343195269</v>
      </c>
    </row>
    <row r="16" spans="1:19" ht="51" x14ac:dyDescent="0.25">
      <c r="A16" s="17"/>
      <c r="B16" s="19">
        <v>5005075</v>
      </c>
      <c r="C16" s="19" t="s">
        <v>1501</v>
      </c>
      <c r="D16" s="68">
        <v>3000540</v>
      </c>
      <c r="E16" s="19" t="s">
        <v>1493</v>
      </c>
      <c r="F16" s="69">
        <v>36</v>
      </c>
      <c r="G16" s="19" t="s">
        <v>535</v>
      </c>
      <c r="H16" s="20">
        <v>0.81</v>
      </c>
      <c r="I16" s="21">
        <v>0.97362499999999996</v>
      </c>
      <c r="J16" s="21">
        <f t="shared" si="0"/>
        <v>0.4955502697392189</v>
      </c>
      <c r="K16" s="21">
        <v>0.33034964973921888</v>
      </c>
      <c r="L16" s="21">
        <v>9.2489939999999993E-2</v>
      </c>
      <c r="M16" s="21">
        <v>7.271068E-2</v>
      </c>
      <c r="N16" s="22">
        <f t="shared" si="1"/>
        <v>0.33929865167720519</v>
      </c>
      <c r="O16" s="22">
        <f t="shared" si="2"/>
        <v>0.43429409653533846</v>
      </c>
      <c r="P16" s="23">
        <f t="shared" si="3"/>
        <v>0.50897447142300056</v>
      </c>
      <c r="Q16" s="70">
        <v>520</v>
      </c>
      <c r="R16" s="21">
        <v>487</v>
      </c>
      <c r="S16" s="23">
        <f t="shared" si="4"/>
        <v>0.93653846153846154</v>
      </c>
    </row>
    <row r="17" spans="1:19" ht="51" x14ac:dyDescent="0.25">
      <c r="A17" s="17"/>
      <c r="B17" s="19">
        <v>5005076</v>
      </c>
      <c r="C17" s="19" t="s">
        <v>1502</v>
      </c>
      <c r="D17" s="68">
        <v>3000540</v>
      </c>
      <c r="E17" s="19" t="s">
        <v>1493</v>
      </c>
      <c r="F17" s="69">
        <v>201</v>
      </c>
      <c r="G17" s="19" t="s">
        <v>627</v>
      </c>
      <c r="H17" s="20">
        <v>0.40700000000000003</v>
      </c>
      <c r="I17" s="21">
        <v>0.82601699999999978</v>
      </c>
      <c r="J17" s="21">
        <f t="shared" si="0"/>
        <v>0.61531210433086392</v>
      </c>
      <c r="K17" s="21">
        <v>0.46997742433086387</v>
      </c>
      <c r="L17" s="21">
        <v>6.4080730000000002E-2</v>
      </c>
      <c r="M17" s="21">
        <v>8.1253950000000005E-2</v>
      </c>
      <c r="N17" s="22">
        <f t="shared" si="1"/>
        <v>0.56896822260421276</v>
      </c>
      <c r="O17" s="22">
        <f t="shared" si="2"/>
        <v>0.64654620223417203</v>
      </c>
      <c r="P17" s="23">
        <f t="shared" si="3"/>
        <v>0.74491457721919052</v>
      </c>
      <c r="Q17" s="70">
        <v>2</v>
      </c>
      <c r="R17" s="21">
        <v>2</v>
      </c>
      <c r="S17" s="23">
        <f t="shared" si="4"/>
        <v>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1.3280309999999993</v>
      </c>
      <c r="I18" s="44">
        <f t="shared" ref="I18:M18" ca="1" si="5">OFFSET(I18,-MATCH("PROYECTOS",$A$8:$A$18,0)-1,0)-(OFFSET(I18,-MATCH("PROYECTOS",$A$8:$A$18,0),0))</f>
        <v>1.9482070000000036</v>
      </c>
      <c r="J18" s="44">
        <f t="shared" ca="1" si="5"/>
        <v>1.6858720854169782</v>
      </c>
      <c r="K18" s="44">
        <f t="shared" ca="1" si="5"/>
        <v>1.4707456554169767</v>
      </c>
      <c r="L18" s="44">
        <f t="shared" ca="1" si="5"/>
        <v>0.12361246000000015</v>
      </c>
      <c r="M18" s="44">
        <f t="shared" ca="1" si="5"/>
        <v>9.1513969999999834E-2</v>
      </c>
      <c r="N18" s="46">
        <f t="shared" ca="1" si="1"/>
        <v>0.75492268296796694</v>
      </c>
      <c r="O18" s="46">
        <f t="shared" ca="1" si="2"/>
        <v>0.81837202895635519</v>
      </c>
      <c r="P18" s="47">
        <f t="shared" ca="1" si="3"/>
        <v>0.86534546145095137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50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1508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77.282775000000001</v>
      </c>
      <c r="E6" s="14">
        <v>115.86131999999998</v>
      </c>
      <c r="F6" s="14">
        <v>66.392195215278178</v>
      </c>
      <c r="G6" s="14">
        <v>49.608527945278183</v>
      </c>
      <c r="H6" s="14">
        <v>7.3689392299999996</v>
      </c>
      <c r="I6" s="14">
        <v>9.41472804</v>
      </c>
      <c r="J6" s="15">
        <v>0.42817161020846467</v>
      </c>
      <c r="K6" s="15">
        <v>0.49177298493818467</v>
      </c>
      <c r="L6" s="16">
        <v>0.57303157960981443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77.011027999999982</v>
      </c>
      <c r="E7" s="38">
        <f ca="1">SUM(E8:OFFSET(E6,MATCH("GOBIERNOS REGIONALES",$A$8:$A$50,0),0))</f>
        <v>112.13702599999999</v>
      </c>
      <c r="F7" s="38">
        <f ca="1">SUM(F8:OFFSET(F6,MATCH("GOBIERNOS REGIONALES",$A$8:$A$50,0),0))</f>
        <v>63.4599840328585</v>
      </c>
      <c r="G7" s="38">
        <f ca="1">SUM(G8:OFFSET(G6,MATCH("GOBIERNOS REGIONALES",$A$8:$A$50,0),0))</f>
        <v>47.5495445628585</v>
      </c>
      <c r="H7" s="38">
        <f ca="1">SUM(H8:OFFSET(H6,MATCH("GOBIERNOS REGIONALES",$A$8:$A$50,0),0))</f>
        <v>6.8966694000000004</v>
      </c>
      <c r="I7" s="38">
        <f ca="1">SUM(I8:OFFSET(I6,MATCH("GOBIERNOS REGIONALES",$A$8:$A$50,0),0))</f>
        <v>9.0137700700000014</v>
      </c>
      <c r="J7" s="39">
        <f ca="1">IFERROR(G7/E7,0)</f>
        <v>0.42403072614801202</v>
      </c>
      <c r="K7" s="39">
        <f ca="1">IFERROR(SUM(G7,H7)/E7,0)</f>
        <v>0.48553288690622581</v>
      </c>
      <c r="L7" s="40">
        <f ca="1">IFERROR(SUM(G7,H7,I7)/E7,0)</f>
        <v>0.56591463405546805</v>
      </c>
      <c r="M7" s="4"/>
    </row>
    <row r="8" spans="1:13" x14ac:dyDescent="0.25">
      <c r="A8" s="17"/>
      <c r="B8" s="18">
        <v>38</v>
      </c>
      <c r="C8" s="19" t="s">
        <v>125</v>
      </c>
      <c r="D8" s="20">
        <v>6.2004520000000003</v>
      </c>
      <c r="E8" s="21">
        <v>6.0420429999999996</v>
      </c>
      <c r="F8" s="21">
        <f t="shared" ref="F8:F18" si="0">SUM(G8,H8,I8)</f>
        <v>2.63623037757006</v>
      </c>
      <c r="G8" s="21">
        <v>1.75299478757006</v>
      </c>
      <c r="H8" s="21">
        <v>0.32380730000000002</v>
      </c>
      <c r="I8" s="21">
        <v>0.55942829000000005</v>
      </c>
      <c r="J8" s="22">
        <f t="shared" ref="J8:J18" si="1">IFERROR(G8/E8,0)</f>
        <v>0.29013278911951801</v>
      </c>
      <c r="K8" s="22">
        <f t="shared" ref="K8:K18" si="2">IFERROR(SUM(G8,H8)/E8,0)</f>
        <v>0.34372514190482589</v>
      </c>
      <c r="L8" s="23">
        <f t="shared" ref="L8:L18" si="3">IFERROR(SUM(G8,H8,I8)/E8,0)</f>
        <v>0.43631440186209536</v>
      </c>
      <c r="M8" s="4"/>
    </row>
    <row r="9" spans="1:13" ht="25.5" x14ac:dyDescent="0.25">
      <c r="A9" s="17"/>
      <c r="B9" s="18">
        <v>59</v>
      </c>
      <c r="C9" s="19" t="s">
        <v>134</v>
      </c>
      <c r="D9" s="20">
        <v>64.833013999999991</v>
      </c>
      <c r="E9" s="21">
        <v>99.299872999999991</v>
      </c>
      <c r="F9" s="21">
        <f t="shared" si="0"/>
        <v>56.26451529163171</v>
      </c>
      <c r="G9" s="21">
        <v>42.834430671631708</v>
      </c>
      <c r="H9" s="21">
        <v>5.8736715999999998</v>
      </c>
      <c r="I9" s="21">
        <v>7.5564130200000008</v>
      </c>
      <c r="J9" s="22">
        <f t="shared" si="1"/>
        <v>0.43136440538681969</v>
      </c>
      <c r="K9" s="22">
        <f t="shared" si="2"/>
        <v>0.49051525243775201</v>
      </c>
      <c r="L9" s="23">
        <f t="shared" si="3"/>
        <v>0.56661215761707684</v>
      </c>
      <c r="M9" s="4"/>
    </row>
    <row r="10" spans="1:13" x14ac:dyDescent="0.25">
      <c r="A10" s="17"/>
      <c r="B10" s="18">
        <v>240</v>
      </c>
      <c r="C10" s="19" t="s">
        <v>156</v>
      </c>
      <c r="D10" s="20">
        <v>4.5563219999999998</v>
      </c>
      <c r="E10" s="21">
        <v>4.5563220000000006</v>
      </c>
      <c r="F10" s="21">
        <f t="shared" si="0"/>
        <v>3.0498140111919856</v>
      </c>
      <c r="G10" s="21">
        <v>1.9019671011919854</v>
      </c>
      <c r="H10" s="21">
        <v>0.38170774000000002</v>
      </c>
      <c r="I10" s="21">
        <v>0.76613916999999998</v>
      </c>
      <c r="J10" s="22">
        <f t="shared" si="1"/>
        <v>0.4174347425822813</v>
      </c>
      <c r="K10" s="22">
        <f t="shared" si="2"/>
        <v>0.50121015178294792</v>
      </c>
      <c r="L10" s="23">
        <f t="shared" si="3"/>
        <v>0.66935875278173607</v>
      </c>
      <c r="M10" s="4"/>
    </row>
    <row r="11" spans="1:13" ht="25.5" x14ac:dyDescent="0.25">
      <c r="A11" s="17"/>
      <c r="B11" s="18">
        <v>241</v>
      </c>
      <c r="C11" s="19" t="s">
        <v>157</v>
      </c>
      <c r="D11" s="20">
        <v>1.0812400000000002</v>
      </c>
      <c r="E11" s="21">
        <v>1.08124</v>
      </c>
      <c r="F11" s="21">
        <f t="shared" si="0"/>
        <v>0.82669526394016524</v>
      </c>
      <c r="G11" s="21">
        <v>0.60068716394016519</v>
      </c>
      <c r="H11" s="21">
        <v>0.1157512</v>
      </c>
      <c r="I11" s="21">
        <v>0.1102569</v>
      </c>
      <c r="J11" s="22">
        <f t="shared" si="1"/>
        <v>0.55555396021250159</v>
      </c>
      <c r="K11" s="22">
        <f t="shared" si="2"/>
        <v>0.66260808325641418</v>
      </c>
      <c r="L11" s="23">
        <f t="shared" si="3"/>
        <v>0.76458072577796354</v>
      </c>
      <c r="M11" s="4"/>
    </row>
    <row r="12" spans="1:13" ht="25.5" x14ac:dyDescent="0.25">
      <c r="A12" s="17"/>
      <c r="B12" s="18">
        <v>243</v>
      </c>
      <c r="C12" s="19" t="s">
        <v>158</v>
      </c>
      <c r="D12" s="20">
        <v>0.34</v>
      </c>
      <c r="E12" s="21">
        <v>1.157548</v>
      </c>
      <c r="F12" s="21">
        <f t="shared" si="0"/>
        <v>0.68272908852458192</v>
      </c>
      <c r="G12" s="21">
        <v>0.45946483852458186</v>
      </c>
      <c r="H12" s="21">
        <v>0.20173156</v>
      </c>
      <c r="I12" s="21">
        <v>2.153269E-2</v>
      </c>
      <c r="J12" s="22">
        <f t="shared" si="1"/>
        <v>0.39692940467659382</v>
      </c>
      <c r="K12" s="22">
        <f t="shared" si="2"/>
        <v>0.57120430299614522</v>
      </c>
      <c r="L12" s="23">
        <f t="shared" si="3"/>
        <v>0.58980628753587916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0.249526</v>
      </c>
      <c r="E13" s="38">
        <f ca="1">SUM(E14:OFFSET(E12,(MATCH("GOBIERNOS LOCALES",$A$8:$A$50,0)-MATCH("GOBIERNOS REGIONALES",$A$8:$A$50,0)),0))</f>
        <v>3.7063579999999998</v>
      </c>
      <c r="F13" s="38">
        <f ca="1">SUM(F14:OFFSET(F12,(MATCH("GOBIERNOS LOCALES",$A$8:$A$50,0)-MATCH("GOBIERNOS REGIONALES",$A$8:$A$50,0)),0))</f>
        <v>2.920416182108621</v>
      </c>
      <c r="G13" s="38">
        <f ca="1">SUM(G14:OFFSET(G12,(MATCH("GOBIERNOS LOCALES",$A$8:$A$50,0)-MATCH("GOBIERNOS REGIONALES",$A$8:$A$50,0)),0))</f>
        <v>2.0499833821086213</v>
      </c>
      <c r="H13" s="38">
        <f ca="1">SUM(H14:OFFSET(H12,(MATCH("GOBIERNOS LOCALES",$A$8:$A$50,0)-MATCH("GOBIERNOS REGIONALES",$A$8:$A$50,0)),0))</f>
        <v>0.46947483000000001</v>
      </c>
      <c r="I13" s="38">
        <f ca="1">SUM(I14:OFFSET(I12,(MATCH("GOBIERNOS LOCALES",$A$8:$A$50,0)-MATCH("GOBIERNOS REGIONALES",$A$8:$A$50,0)),0))</f>
        <v>0.40095797000000005</v>
      </c>
      <c r="J13" s="39">
        <f t="shared" ca="1" si="1"/>
        <v>0.55309912914743298</v>
      </c>
      <c r="K13" s="39">
        <f t="shared" ca="1" si="2"/>
        <v>0.67976655576947009</v>
      </c>
      <c r="L13" s="40">
        <f t="shared" ca="1" si="3"/>
        <v>0.78794767858599235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0</v>
      </c>
      <c r="E14" s="21">
        <v>0.85566600000000004</v>
      </c>
      <c r="F14" s="21">
        <f t="shared" si="0"/>
        <v>0.82527128472262501</v>
      </c>
      <c r="G14" s="21">
        <v>0.67063000472262502</v>
      </c>
      <c r="H14" s="21">
        <v>0.15046128</v>
      </c>
      <c r="I14" s="21">
        <v>4.1799999999999997E-3</v>
      </c>
      <c r="J14" s="22">
        <f t="shared" si="1"/>
        <v>0.78375207700507554</v>
      </c>
      <c r="K14" s="22">
        <f t="shared" si="2"/>
        <v>0.95959321127943031</v>
      </c>
      <c r="L14" s="23">
        <f t="shared" si="3"/>
        <v>0.96447829494525317</v>
      </c>
      <c r="M14" s="4"/>
    </row>
    <row r="15" spans="1:13" x14ac:dyDescent="0.25">
      <c r="A15" s="17"/>
      <c r="B15" s="18">
        <v>451</v>
      </c>
      <c r="C15" s="19" t="s">
        <v>218</v>
      </c>
      <c r="D15" s="20">
        <v>0</v>
      </c>
      <c r="E15" s="21">
        <v>0.363182</v>
      </c>
      <c r="F15" s="21">
        <f t="shared" si="0"/>
        <v>0.36318150162696838</v>
      </c>
      <c r="G15" s="21">
        <v>0.36318150162696838</v>
      </c>
      <c r="H15" s="21">
        <v>0</v>
      </c>
      <c r="I15" s="21">
        <v>0</v>
      </c>
      <c r="J15" s="22">
        <f t="shared" si="1"/>
        <v>0.99999862775954862</v>
      </c>
      <c r="K15" s="22">
        <f t="shared" si="2"/>
        <v>0.99999862775954862</v>
      </c>
      <c r="L15" s="23">
        <f t="shared" si="3"/>
        <v>0.99999862775954862</v>
      </c>
      <c r="M15" s="4"/>
    </row>
    <row r="16" spans="1:13" x14ac:dyDescent="0.25">
      <c r="A16" s="17"/>
      <c r="B16" s="18">
        <v>457</v>
      </c>
      <c r="C16" s="19" t="s">
        <v>224</v>
      </c>
      <c r="D16" s="20">
        <v>0.249526</v>
      </c>
      <c r="E16" s="21">
        <v>0.609823</v>
      </c>
      <c r="F16" s="21">
        <f t="shared" si="0"/>
        <v>0.51890822954295013</v>
      </c>
      <c r="G16" s="21">
        <v>0.42811389954295009</v>
      </c>
      <c r="H16" s="21">
        <v>8.9203329999999997E-2</v>
      </c>
      <c r="I16" s="21">
        <v>1.591E-3</v>
      </c>
      <c r="J16" s="22">
        <f t="shared" si="1"/>
        <v>0.70202976854423349</v>
      </c>
      <c r="K16" s="22">
        <f t="shared" si="2"/>
        <v>0.8483071801866281</v>
      </c>
      <c r="L16" s="23">
        <f t="shared" si="3"/>
        <v>0.85091613393222321</v>
      </c>
      <c r="M16" s="4"/>
    </row>
    <row r="17" spans="1:13" x14ac:dyDescent="0.25">
      <c r="A17" s="17"/>
      <c r="B17" s="18">
        <v>458</v>
      </c>
      <c r="C17" s="19" t="s">
        <v>225</v>
      </c>
      <c r="D17" s="20">
        <v>0</v>
      </c>
      <c r="E17" s="21">
        <v>1.8776869999999999</v>
      </c>
      <c r="F17" s="21">
        <f t="shared" si="0"/>
        <v>1.2130551662160778</v>
      </c>
      <c r="G17" s="21">
        <v>0.5880579762160778</v>
      </c>
      <c r="H17" s="21">
        <v>0.22981021999999998</v>
      </c>
      <c r="I17" s="21">
        <v>0.39518697000000003</v>
      </c>
      <c r="J17" s="22">
        <f t="shared" si="1"/>
        <v>0.31318210980641492</v>
      </c>
      <c r="K17" s="22">
        <f t="shared" si="2"/>
        <v>0.4355721673612683</v>
      </c>
      <c r="L17" s="23">
        <f t="shared" si="3"/>
        <v>0.64603694130921596</v>
      </c>
      <c r="M17" s="4"/>
    </row>
    <row r="18" spans="1:13" ht="15.75" thickBot="1" x14ac:dyDescent="0.3">
      <c r="A18" s="41" t="s">
        <v>233</v>
      </c>
      <c r="B18" s="58"/>
      <c r="C18" s="43"/>
      <c r="D18" s="44">
        <v>2.2220999999999998E-2</v>
      </c>
      <c r="E18" s="45">
        <v>1.7936000000000001E-2</v>
      </c>
      <c r="F18" s="45">
        <f t="shared" si="0"/>
        <v>1.1795000311061741E-2</v>
      </c>
      <c r="G18" s="45">
        <v>9.0000003110617399E-3</v>
      </c>
      <c r="H18" s="45">
        <v>2.7950000000000002E-3</v>
      </c>
      <c r="I18" s="45">
        <v>0</v>
      </c>
      <c r="J18" s="46">
        <f t="shared" si="1"/>
        <v>0.5017841386631211</v>
      </c>
      <c r="K18" s="46">
        <f t="shared" si="2"/>
        <v>0.65761598522868758</v>
      </c>
      <c r="L18" s="47">
        <f t="shared" si="3"/>
        <v>0.65761598522868758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95</v>
      </c>
      <c r="B1" s="51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1509</v>
      </c>
      <c r="N2" s="72" t="s">
        <v>1525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77.282775000000001</v>
      </c>
      <c r="E6" s="14">
        <f ca="1">SUM(E7:OFFSET(E7,50,0))</f>
        <v>115.86131999999998</v>
      </c>
      <c r="F6" s="14">
        <f ca="1">SUM(F7:OFFSET(F7,50,0))</f>
        <v>66.392195215278178</v>
      </c>
      <c r="G6" s="14">
        <f ca="1">SUM(G7:OFFSET(G7,50,0))</f>
        <v>49.608527945278183</v>
      </c>
      <c r="H6" s="14">
        <f ca="1">SUM(H7:OFFSET(H7,50,0))</f>
        <v>7.3689392299999996</v>
      </c>
      <c r="I6" s="14">
        <f ca="1">SUM(I7:OFFSET(I7,50,0))</f>
        <v>9.41472804</v>
      </c>
      <c r="J6" s="15">
        <f ca="1">IFERROR(G6/E6,0)</f>
        <v>0.42817161020846467</v>
      </c>
      <c r="K6" s="15">
        <f ca="1">IFERROR(SUM(G6,H6)/E6,0)</f>
        <v>0.49177298493818467</v>
      </c>
      <c r="L6" s="16">
        <f ca="1">IFERROR(SUM(G6,H6,I6)/E6,0)</f>
        <v>0.57303157960981443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0.35047699999999998</v>
      </c>
      <c r="E7" s="21">
        <v>1.9085260000000002</v>
      </c>
      <c r="F7" s="21">
        <f t="shared" ref="F7:F18" si="0">SUM(G7,H7,I7)</f>
        <v>1.8327108823360971</v>
      </c>
      <c r="G7" s="21">
        <v>1.7149028723360971</v>
      </c>
      <c r="H7" s="21">
        <v>8.8294010000000006E-2</v>
      </c>
      <c r="I7" s="21">
        <v>2.9513999999999999E-2</v>
      </c>
      <c r="J7" s="22">
        <f t="shared" ref="J7:J18" si="1">IFERROR(G7/E7,0)</f>
        <v>0.89854834167105757</v>
      </c>
      <c r="K7" s="22">
        <f t="shared" ref="K7:K18" si="2">IFERROR(SUM(G7,H7)/E7,0)</f>
        <v>0.94481127442649293</v>
      </c>
      <c r="L7" s="23">
        <f t="shared" ref="L7:L18" si="3">IFERROR(SUM(G7,H7,I7)/E7,0)</f>
        <v>0.96027556466932962</v>
      </c>
      <c r="M7" s="4"/>
      <c r="N7" t="s">
        <v>251</v>
      </c>
      <c r="O7" s="5">
        <v>1.8327108823360971</v>
      </c>
      <c r="P7" s="71">
        <v>0.96027556466932962</v>
      </c>
    </row>
    <row r="8" spans="1:16" x14ac:dyDescent="0.25">
      <c r="A8" s="17"/>
      <c r="B8" s="55">
        <v>4</v>
      </c>
      <c r="C8" s="19" t="s">
        <v>253</v>
      </c>
      <c r="D8" s="20">
        <v>19.776984000000002</v>
      </c>
      <c r="E8" s="21">
        <v>13.269335999999997</v>
      </c>
      <c r="F8" s="21">
        <f t="shared" si="0"/>
        <v>7.4365523064893084</v>
      </c>
      <c r="G8" s="21">
        <v>5.7677584264893085</v>
      </c>
      <c r="H8" s="21">
        <v>1.2133190500000002</v>
      </c>
      <c r="I8" s="21">
        <v>0.45547483</v>
      </c>
      <c r="J8" s="22">
        <f t="shared" si="1"/>
        <v>0.43466820242469628</v>
      </c>
      <c r="K8" s="22">
        <f t="shared" si="2"/>
        <v>0.52610601438454119</v>
      </c>
      <c r="L8" s="23">
        <f t="shared" si="3"/>
        <v>0.56043138153177441</v>
      </c>
      <c r="M8" s="4"/>
      <c r="N8" t="s">
        <v>262</v>
      </c>
      <c r="O8" s="5">
        <v>12.420071910119018</v>
      </c>
      <c r="P8" s="71">
        <v>0.91373574577686711</v>
      </c>
    </row>
    <row r="9" spans="1:16" x14ac:dyDescent="0.25">
      <c r="A9" s="17"/>
      <c r="B9" s="55">
        <v>7</v>
      </c>
      <c r="C9" s="19" t="s">
        <v>256</v>
      </c>
      <c r="D9" s="20">
        <v>6.8425750000000001</v>
      </c>
      <c r="E9" s="21">
        <v>20.164339999999999</v>
      </c>
      <c r="F9" s="21">
        <f t="shared" si="0"/>
        <v>13.316559426332603</v>
      </c>
      <c r="G9" s="21">
        <v>8.9096390663326019</v>
      </c>
      <c r="H9" s="21">
        <v>1.56626043</v>
      </c>
      <c r="I9" s="21">
        <v>2.8406599300000006</v>
      </c>
      <c r="J9" s="22">
        <f t="shared" si="1"/>
        <v>0.44185126150087739</v>
      </c>
      <c r="K9" s="22">
        <f t="shared" si="2"/>
        <v>0.51952602943278092</v>
      </c>
      <c r="L9" s="23">
        <f t="shared" si="3"/>
        <v>0.66040145258077398</v>
      </c>
      <c r="M9" s="4"/>
      <c r="N9" t="s">
        <v>256</v>
      </c>
      <c r="O9" s="5">
        <v>13.316559426332603</v>
      </c>
      <c r="P9" s="71">
        <v>0.66040145258077398</v>
      </c>
    </row>
    <row r="10" spans="1:16" x14ac:dyDescent="0.25">
      <c r="A10" s="17"/>
      <c r="B10" s="55">
        <v>11</v>
      </c>
      <c r="C10" s="19" t="s">
        <v>260</v>
      </c>
      <c r="D10" s="20">
        <v>0.96148999999999996</v>
      </c>
      <c r="E10" s="21">
        <v>4.4755329999999995</v>
      </c>
      <c r="F10" s="21">
        <f t="shared" si="0"/>
        <v>0.72205984888234265</v>
      </c>
      <c r="G10" s="21">
        <v>0.49046101888234261</v>
      </c>
      <c r="H10" s="21">
        <v>5.4080450000000002E-2</v>
      </c>
      <c r="I10" s="21">
        <v>0.17751838</v>
      </c>
      <c r="J10" s="22">
        <f t="shared" si="1"/>
        <v>0.10958717517720072</v>
      </c>
      <c r="K10" s="22">
        <f t="shared" si="2"/>
        <v>0.12167075270863666</v>
      </c>
      <c r="L10" s="23">
        <f t="shared" si="3"/>
        <v>0.16133494019200456</v>
      </c>
      <c r="M10" s="4"/>
      <c r="N10" t="s">
        <v>270</v>
      </c>
      <c r="O10" s="5">
        <v>1.2268751667893814</v>
      </c>
      <c r="P10" s="71">
        <v>0.64855797032473028</v>
      </c>
    </row>
    <row r="11" spans="1:16" x14ac:dyDescent="0.25">
      <c r="A11" s="17"/>
      <c r="B11" s="55">
        <v>13</v>
      </c>
      <c r="C11" s="19" t="s">
        <v>262</v>
      </c>
      <c r="D11" s="20">
        <v>2.374428</v>
      </c>
      <c r="E11" s="21">
        <v>13.592630000000002</v>
      </c>
      <c r="F11" s="21">
        <f t="shared" si="0"/>
        <v>12.420071910119018</v>
      </c>
      <c r="G11" s="21">
        <v>10.035351140119019</v>
      </c>
      <c r="H11" s="21">
        <v>0.59699142999999988</v>
      </c>
      <c r="I11" s="21">
        <v>1.7877293399999998</v>
      </c>
      <c r="J11" s="22">
        <f t="shared" si="1"/>
        <v>0.73829355614910563</v>
      </c>
      <c r="K11" s="22">
        <f t="shared" si="2"/>
        <v>0.78221378571468636</v>
      </c>
      <c r="L11" s="23">
        <f t="shared" si="3"/>
        <v>0.91373574577686711</v>
      </c>
      <c r="M11" s="4"/>
      <c r="N11" t="s">
        <v>263</v>
      </c>
      <c r="O11" s="5">
        <v>11.208683411443062</v>
      </c>
      <c r="P11" s="71">
        <v>0.62995984652370329</v>
      </c>
    </row>
    <row r="12" spans="1:16" x14ac:dyDescent="0.25">
      <c r="A12" s="17"/>
      <c r="B12" s="55">
        <v>14</v>
      </c>
      <c r="C12" s="19" t="s">
        <v>263</v>
      </c>
      <c r="D12" s="20">
        <v>14.340631999999999</v>
      </c>
      <c r="E12" s="21">
        <v>17.792694999999998</v>
      </c>
      <c r="F12" s="21">
        <f t="shared" si="0"/>
        <v>11.208683411443062</v>
      </c>
      <c r="G12" s="21">
        <v>8.1286499114430626</v>
      </c>
      <c r="H12" s="21">
        <v>1.6375831299999997</v>
      </c>
      <c r="I12" s="21">
        <v>1.44245037</v>
      </c>
      <c r="J12" s="22">
        <f t="shared" si="1"/>
        <v>0.45685321484143149</v>
      </c>
      <c r="K12" s="22">
        <f t="shared" si="2"/>
        <v>0.54889003838052997</v>
      </c>
      <c r="L12" s="23">
        <f t="shared" si="3"/>
        <v>0.62995984652370329</v>
      </c>
      <c r="M12" s="4"/>
      <c r="N12" t="s">
        <v>253</v>
      </c>
      <c r="O12" s="5">
        <v>7.4365523064893084</v>
      </c>
      <c r="P12" s="71">
        <v>0.56043138153177441</v>
      </c>
    </row>
    <row r="13" spans="1:16" x14ac:dyDescent="0.25">
      <c r="A13" s="17"/>
      <c r="B13" s="55">
        <v>15</v>
      </c>
      <c r="C13" s="19" t="s">
        <v>264</v>
      </c>
      <c r="D13" s="20">
        <v>10.870220999999997</v>
      </c>
      <c r="E13" s="21">
        <v>13.372508</v>
      </c>
      <c r="F13" s="21">
        <f t="shared" si="0"/>
        <v>6.548636345107731</v>
      </c>
      <c r="G13" s="21">
        <v>5.0110873351077316</v>
      </c>
      <c r="H13" s="21">
        <v>0.70215934999999996</v>
      </c>
      <c r="I13" s="21">
        <v>0.83538965999999992</v>
      </c>
      <c r="J13" s="22">
        <f t="shared" si="1"/>
        <v>0.37473055429151597</v>
      </c>
      <c r="K13" s="22">
        <f t="shared" si="2"/>
        <v>0.42723823273149147</v>
      </c>
      <c r="L13" s="23">
        <f t="shared" si="3"/>
        <v>0.48970891212835549</v>
      </c>
      <c r="M13" s="4"/>
      <c r="N13" t="s">
        <v>264</v>
      </c>
      <c r="O13" s="5">
        <v>6.548636345107731</v>
      </c>
      <c r="P13" s="71">
        <v>0.48970891212835549</v>
      </c>
    </row>
    <row r="14" spans="1:16" x14ac:dyDescent="0.25">
      <c r="A14" s="17"/>
      <c r="B14" s="55">
        <v>18</v>
      </c>
      <c r="C14" s="19" t="s">
        <v>267</v>
      </c>
      <c r="D14" s="20">
        <v>4.2687090000000003</v>
      </c>
      <c r="E14" s="21">
        <v>2.6505289999999997</v>
      </c>
      <c r="F14" s="21">
        <f t="shared" si="0"/>
        <v>1.1763482828176501</v>
      </c>
      <c r="G14" s="21">
        <v>0.9654970128176501</v>
      </c>
      <c r="H14" s="21">
        <v>9.3382940000000011E-2</v>
      </c>
      <c r="I14" s="21">
        <v>0.11746833000000001</v>
      </c>
      <c r="J14" s="22">
        <f t="shared" si="1"/>
        <v>0.36426577970573054</v>
      </c>
      <c r="K14" s="22">
        <f t="shared" si="2"/>
        <v>0.39949759192132972</v>
      </c>
      <c r="L14" s="23">
        <f t="shared" si="3"/>
        <v>0.44381641657859627</v>
      </c>
      <c r="M14" s="4"/>
      <c r="N14" t="s">
        <v>267</v>
      </c>
      <c r="O14" s="5">
        <v>1.1763482828176501</v>
      </c>
      <c r="P14" s="71">
        <v>0.44381641657859627</v>
      </c>
    </row>
    <row r="15" spans="1:16" x14ac:dyDescent="0.25">
      <c r="A15" s="17"/>
      <c r="B15" s="55">
        <v>20</v>
      </c>
      <c r="C15" s="19" t="s">
        <v>269</v>
      </c>
      <c r="D15" s="20">
        <v>13.437984999999999</v>
      </c>
      <c r="E15" s="21">
        <v>20.053435999999998</v>
      </c>
      <c r="F15" s="21">
        <f t="shared" si="0"/>
        <v>8.052367523199317</v>
      </c>
      <c r="G15" s="21">
        <v>6.8576891531993169</v>
      </c>
      <c r="H15" s="21">
        <v>0.64462806000000006</v>
      </c>
      <c r="I15" s="21">
        <v>0.55005030999999993</v>
      </c>
      <c r="J15" s="22">
        <f t="shared" si="1"/>
        <v>0.34197078012961557</v>
      </c>
      <c r="K15" s="22">
        <f t="shared" si="2"/>
        <v>0.3741162967383404</v>
      </c>
      <c r="L15" s="23">
        <f t="shared" si="3"/>
        <v>0.40154552682140449</v>
      </c>
      <c r="M15" s="4"/>
      <c r="N15" t="s">
        <v>269</v>
      </c>
      <c r="O15" s="5">
        <v>8.052367523199317</v>
      </c>
      <c r="P15" s="71">
        <v>0.40154552682140449</v>
      </c>
    </row>
    <row r="16" spans="1:16" x14ac:dyDescent="0.25">
      <c r="A16" s="17"/>
      <c r="B16" s="55">
        <v>21</v>
      </c>
      <c r="C16" s="19" t="s">
        <v>270</v>
      </c>
      <c r="D16" s="20">
        <v>1.401E-2</v>
      </c>
      <c r="E16" s="21">
        <v>1.891697</v>
      </c>
      <c r="F16" s="21">
        <f t="shared" si="0"/>
        <v>1.2268751667893814</v>
      </c>
      <c r="G16" s="21">
        <v>0.59963797678938136</v>
      </c>
      <c r="H16" s="21">
        <v>0.23093021999999999</v>
      </c>
      <c r="I16" s="21">
        <v>0.39630697000000004</v>
      </c>
      <c r="J16" s="22">
        <f t="shared" si="1"/>
        <v>0.31698415591364865</v>
      </c>
      <c r="K16" s="22">
        <f t="shared" si="2"/>
        <v>0.43905984773955942</v>
      </c>
      <c r="L16" s="23">
        <f t="shared" si="3"/>
        <v>0.64855797032473028</v>
      </c>
      <c r="M16" s="4"/>
      <c r="N16" t="s">
        <v>272</v>
      </c>
      <c r="O16" s="5">
        <v>2.0859034180138627</v>
      </c>
      <c r="P16" s="71">
        <v>0.37973542866466437</v>
      </c>
    </row>
    <row r="17" spans="1:16" x14ac:dyDescent="0.25">
      <c r="A17" s="17"/>
      <c r="B17" s="55">
        <v>23</v>
      </c>
      <c r="C17" s="19" t="s">
        <v>272</v>
      </c>
      <c r="D17" s="20">
        <v>3.9281879999999991</v>
      </c>
      <c r="E17" s="21">
        <v>5.4930440000000003</v>
      </c>
      <c r="F17" s="21">
        <f t="shared" si="0"/>
        <v>2.0859034180138627</v>
      </c>
      <c r="G17" s="21">
        <v>0.807782138013863</v>
      </c>
      <c r="H17" s="21">
        <v>0.50416136999999994</v>
      </c>
      <c r="I17" s="21">
        <v>0.77395991000000008</v>
      </c>
      <c r="J17" s="22">
        <f t="shared" si="1"/>
        <v>0.14705546469568839</v>
      </c>
      <c r="K17" s="22">
        <f t="shared" si="2"/>
        <v>0.23883724725559505</v>
      </c>
      <c r="L17" s="23">
        <f t="shared" si="3"/>
        <v>0.37973542866466437</v>
      </c>
      <c r="M17" s="4"/>
      <c r="N17" t="s">
        <v>273</v>
      </c>
      <c r="O17" s="5">
        <v>0.36542669374780862</v>
      </c>
      <c r="P17" s="71">
        <v>0.30527372694767674</v>
      </c>
    </row>
    <row r="18" spans="1:16" ht="15.75" thickBot="1" x14ac:dyDescent="0.3">
      <c r="A18" s="24"/>
      <c r="B18" s="56">
        <v>24</v>
      </c>
      <c r="C18" s="26" t="s">
        <v>273</v>
      </c>
      <c r="D18" s="27">
        <v>0.11707600000000001</v>
      </c>
      <c r="E18" s="28">
        <v>1.1970459999999998</v>
      </c>
      <c r="F18" s="28">
        <f t="shared" si="0"/>
        <v>0.36542669374780862</v>
      </c>
      <c r="G18" s="28">
        <v>0.32007189374780864</v>
      </c>
      <c r="H18" s="28">
        <v>3.7148790000000001E-2</v>
      </c>
      <c r="I18" s="28">
        <v>8.2060099999999997E-3</v>
      </c>
      <c r="J18" s="29">
        <f t="shared" si="1"/>
        <v>0.26738479034874907</v>
      </c>
      <c r="K18" s="29">
        <f t="shared" si="2"/>
        <v>0.29841851002201142</v>
      </c>
      <c r="L18" s="30">
        <f t="shared" si="3"/>
        <v>0.30527372694767674</v>
      </c>
      <c r="M18" s="4"/>
      <c r="N18" t="s">
        <v>260</v>
      </c>
      <c r="O18" s="5">
        <v>0.72205984888234265</v>
      </c>
      <c r="P18" s="71">
        <v>0.16133494019200456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0" workbookViewId="0">
      <selection activeCell="D10" sqref="D1:D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49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1510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77.282775000000001</v>
      </c>
      <c r="E6" s="14">
        <v>115.86131999999998</v>
      </c>
      <c r="F6" s="14">
        <v>66.392195215278178</v>
      </c>
      <c r="G6" s="14">
        <v>49.608527945278183</v>
      </c>
      <c r="H6" s="14">
        <v>7.3689392299999996</v>
      </c>
      <c r="I6" s="14">
        <v>9.41472804</v>
      </c>
      <c r="J6" s="15">
        <v>0.42817161020846467</v>
      </c>
      <c r="K6" s="15">
        <v>0.49177298493818467</v>
      </c>
      <c r="L6" s="16">
        <v>0.57303157960981443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20.116283999999997</v>
      </c>
      <c r="E7" s="38">
        <f ca="1">SUM(E8:OFFSET(E6,MATCH("PROYECTOS",$A$8:$A$50,0),0))</f>
        <v>21.618398999999997</v>
      </c>
      <c r="F7" s="38">
        <f ca="1">SUM(F8:OFFSET(F6,MATCH("PROYECTOS",$A$8:$A$50,0),0))</f>
        <v>14.205651202674087</v>
      </c>
      <c r="G7" s="38">
        <f ca="1">SUM(G8:OFFSET(G6,MATCH("PROYECTOS",$A$8:$A$50,0),0))</f>
        <v>10.266373022674088</v>
      </c>
      <c r="H7" s="38">
        <f ca="1">SUM(H8:OFFSET(H6,MATCH("PROYECTOS",$A$8:$A$50,0),0))</f>
        <v>1.7204802700000001</v>
      </c>
      <c r="I7" s="38">
        <f ca="1">SUM(I8:OFFSET(I6,MATCH("PROYECTOS",$A$8:$A$50,0),0))</f>
        <v>2.2187979100000002</v>
      </c>
      <c r="J7" s="39">
        <f ca="1">IFERROR(G7/E7,0)</f>
        <v>0.47489053295177364</v>
      </c>
      <c r="K7" s="39">
        <f ca="1">IFERROR(SUM(G7,H7)/E7,0)</f>
        <v>0.55447460714709218</v>
      </c>
      <c r="L7" s="40">
        <f ca="1">IFERROR(SUM(G7,H7,I7)/E7,0)</f>
        <v>0.65710930780184462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4.3075449999999993</v>
      </c>
      <c r="E8" s="21">
        <v>4.4995310000000002</v>
      </c>
      <c r="F8" s="21">
        <f t="shared" ref="F8:F11" si="0">SUM(G8,H8,I8)</f>
        <v>2.846140081646733</v>
      </c>
      <c r="G8" s="21">
        <v>2.1910283116467326</v>
      </c>
      <c r="H8" s="21">
        <v>0.34431101000000003</v>
      </c>
      <c r="I8" s="21">
        <v>0.31080076000000001</v>
      </c>
      <c r="J8" s="22">
        <f t="shared" ref="J8:J12" si="1">IFERROR(G8/E8,0)</f>
        <v>0.48694593095296657</v>
      </c>
      <c r="K8" s="22">
        <f t="shared" ref="K8:K12" si="2">IFERROR(SUM(G8,H8)/E8,0)</f>
        <v>0.56346746397496372</v>
      </c>
      <c r="L8" s="23">
        <f t="shared" ref="L8:L12" si="3">IFERROR(SUM(G8,H8,I8)/E8,0)</f>
        <v>0.63254149857990372</v>
      </c>
      <c r="M8" s="4"/>
    </row>
    <row r="9" spans="1:13" ht="51" x14ac:dyDescent="0.25">
      <c r="A9" s="17"/>
      <c r="B9" s="19">
        <v>3000541</v>
      </c>
      <c r="C9" s="19" t="s">
        <v>1512</v>
      </c>
      <c r="D9" s="20">
        <v>8.9924129999999991</v>
      </c>
      <c r="E9" s="21">
        <v>9.3770429999999969</v>
      </c>
      <c r="F9" s="21">
        <f t="shared" si="0"/>
        <v>6.4697169490589115</v>
      </c>
      <c r="G9" s="21">
        <v>4.8587166390589118</v>
      </c>
      <c r="H9" s="21">
        <v>0.64108114000000005</v>
      </c>
      <c r="I9" s="21">
        <v>0.96991917000000027</v>
      </c>
      <c r="J9" s="22">
        <f t="shared" si="1"/>
        <v>0.51815019287625252</v>
      </c>
      <c r="K9" s="22">
        <f t="shared" si="2"/>
        <v>0.58651728258672942</v>
      </c>
      <c r="L9" s="23">
        <f t="shared" si="3"/>
        <v>0.68995278672166838</v>
      </c>
      <c r="M9" s="4"/>
    </row>
    <row r="10" spans="1:13" ht="38.25" x14ac:dyDescent="0.25">
      <c r="A10" s="17"/>
      <c r="B10" s="19">
        <v>3000542</v>
      </c>
      <c r="C10" s="19" t="s">
        <v>1513</v>
      </c>
      <c r="D10" s="20">
        <v>5.2575699999999994</v>
      </c>
      <c r="E10" s="21">
        <v>5.3977240000000002</v>
      </c>
      <c r="F10" s="21">
        <f t="shared" si="0"/>
        <v>3.3460313002142859</v>
      </c>
      <c r="G10" s="21">
        <v>2.121666550214286</v>
      </c>
      <c r="H10" s="21">
        <v>0.41799636000000001</v>
      </c>
      <c r="I10" s="21">
        <v>0.80636838999999993</v>
      </c>
      <c r="J10" s="22">
        <f t="shared" si="1"/>
        <v>0.39306688341498858</v>
      </c>
      <c r="K10" s="22">
        <f t="shared" si="2"/>
        <v>0.47050625600980822</v>
      </c>
      <c r="L10" s="23">
        <f t="shared" si="3"/>
        <v>0.61989670094548843</v>
      </c>
      <c r="M10" s="4"/>
    </row>
    <row r="11" spans="1:13" ht="38.25" x14ac:dyDescent="0.25">
      <c r="A11" s="17"/>
      <c r="B11" s="19">
        <v>3000543</v>
      </c>
      <c r="C11" s="19" t="s">
        <v>1514</v>
      </c>
      <c r="D11" s="20">
        <v>1.5587560000000003</v>
      </c>
      <c r="E11" s="21">
        <v>2.3441009999999998</v>
      </c>
      <c r="F11" s="21">
        <f t="shared" si="0"/>
        <v>1.5437628717541578</v>
      </c>
      <c r="G11" s="21">
        <v>1.0949615217541577</v>
      </c>
      <c r="H11" s="21">
        <v>0.31709176</v>
      </c>
      <c r="I11" s="21">
        <v>0.13170959000000002</v>
      </c>
      <c r="J11" s="22">
        <f t="shared" si="1"/>
        <v>0.46711362767822623</v>
      </c>
      <c r="K11" s="22">
        <f t="shared" si="2"/>
        <v>0.60238585357634244</v>
      </c>
      <c r="L11" s="23">
        <f t="shared" si="3"/>
        <v>0.65857353064315827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57.166491000000008</v>
      </c>
      <c r="E12" s="45">
        <f t="shared" ref="E12:I12" ca="1" si="4">OFFSET(E12,-MATCH("PROYECTOS",$A$8:$A$50,0)-1,0)-(OFFSET(E12,-MATCH("PROYECTOS",$A$8:$A$50,0),0))</f>
        <v>94.242920999999981</v>
      </c>
      <c r="F12" s="45">
        <f t="shared" ca="1" si="4"/>
        <v>52.186544012604088</v>
      </c>
      <c r="G12" s="45">
        <f t="shared" ca="1" si="4"/>
        <v>39.342154922604095</v>
      </c>
      <c r="H12" s="45">
        <f t="shared" ca="1" si="4"/>
        <v>5.6484589599999993</v>
      </c>
      <c r="I12" s="45">
        <f t="shared" ca="1" si="4"/>
        <v>7.1959301299999998</v>
      </c>
      <c r="J12" s="46">
        <f t="shared" ca="1" si="1"/>
        <v>0.41745474891004392</v>
      </c>
      <c r="K12" s="46">
        <f t="shared" ca="1" si="2"/>
        <v>0.47738984960582986</v>
      </c>
      <c r="L12" s="47">
        <f t="shared" ca="1" si="3"/>
        <v>0.55374497584390558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1526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276</v>
      </c>
      <c r="D18" s="23">
        <v>0.63254149857990372</v>
      </c>
    </row>
    <row r="19" spans="1:4" ht="38.25" x14ac:dyDescent="0.25">
      <c r="A19" s="17"/>
      <c r="B19" s="19">
        <v>3000542</v>
      </c>
      <c r="C19" s="19" t="s">
        <v>1513</v>
      </c>
      <c r="D19" s="23">
        <v>0.61989670094548843</v>
      </c>
    </row>
    <row r="20" spans="1:4" ht="39" thickBot="1" x14ac:dyDescent="0.3">
      <c r="A20" s="24"/>
      <c r="B20" s="26">
        <v>3000543</v>
      </c>
      <c r="C20" s="26" t="s">
        <v>1514</v>
      </c>
      <c r="D20" s="30">
        <v>0.65857353064315827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2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50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341.32211699999993</v>
      </c>
      <c r="E6" s="14">
        <v>363.94291299999992</v>
      </c>
      <c r="F6" s="14">
        <v>311.13188940226399</v>
      </c>
      <c r="G6" s="14">
        <v>248.78158699226398</v>
      </c>
      <c r="H6" s="14">
        <v>32.798147270000001</v>
      </c>
      <c r="I6" s="14">
        <v>29.552155139999996</v>
      </c>
      <c r="J6" s="15">
        <v>0.68357310475300848</v>
      </c>
      <c r="K6" s="15">
        <v>0.773692038515568</v>
      </c>
      <c r="L6" s="16">
        <v>0.85489201269943127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125.80872199999993</v>
      </c>
      <c r="E7" s="38">
        <f ca="1">SUM(E8:OFFSET(E6,MATCH("GOBIERNOS REGIONALES",$A$8:$A$50,0),0))</f>
        <v>117.78054000000002</v>
      </c>
      <c r="F7" s="38">
        <f ca="1">SUM(F8:OFFSET(F6,MATCH("GOBIERNOS REGIONALES",$A$8:$A$50,0),0))</f>
        <v>98.72687363328717</v>
      </c>
      <c r="G7" s="38">
        <f ca="1">SUM(G8:OFFSET(G6,MATCH("GOBIERNOS REGIONALES",$A$8:$A$50,0),0))</f>
        <v>80.785112553287163</v>
      </c>
      <c r="H7" s="38">
        <f ca="1">SUM(H8:OFFSET(H6,MATCH("GOBIERNOS REGIONALES",$A$8:$A$50,0),0))</f>
        <v>9.2780178299999996</v>
      </c>
      <c r="I7" s="38">
        <f ca="1">SUM(I8:OFFSET(I6,MATCH("GOBIERNOS REGIONALES",$A$8:$A$50,0),0))</f>
        <v>8.6637432500000013</v>
      </c>
      <c r="J7" s="39">
        <f ca="1">IFERROR(G7/E7,0)</f>
        <v>0.68589524681485714</v>
      </c>
      <c r="K7" s="39">
        <f ca="1">IFERROR(SUM(G7,H7)/E7,0)</f>
        <v>0.76466902243177992</v>
      </c>
      <c r="L7" s="40">
        <f ca="1">IFERROR(SUM(G7,H7,I7)/E7,0)</f>
        <v>0.83822738147818932</v>
      </c>
      <c r="M7" s="4"/>
    </row>
    <row r="8" spans="1:13" x14ac:dyDescent="0.25">
      <c r="A8" s="17"/>
      <c r="B8" s="18">
        <v>11</v>
      </c>
      <c r="C8" s="19" t="s">
        <v>111</v>
      </c>
      <c r="D8" s="20">
        <v>34.598181999999994</v>
      </c>
      <c r="E8" s="21">
        <v>12.762428999999999</v>
      </c>
      <c r="F8" s="21">
        <f t="shared" ref="F8:F38" si="0">SUM(G8,H8,I8)</f>
        <v>7.5521231683445773</v>
      </c>
      <c r="G8" s="21">
        <v>4.8748621283445779</v>
      </c>
      <c r="H8" s="21">
        <v>0.99186421999999985</v>
      </c>
      <c r="I8" s="21">
        <v>1.6853968199999998</v>
      </c>
      <c r="J8" s="22">
        <f t="shared" ref="J8:J38" si="1">IFERROR(G8/E8,0)</f>
        <v>0.38196977458950632</v>
      </c>
      <c r="K8" s="22">
        <f t="shared" ref="K8:K38" si="2">IFERROR(SUM(G8,H8)/E8,0)</f>
        <v>0.45968728588770824</v>
      </c>
      <c r="L8" s="23">
        <f t="shared" ref="L8:L38" si="3">IFERROR(SUM(G8,H8,I8)/E8,0)</f>
        <v>0.59174653730450355</v>
      </c>
      <c r="M8" s="4"/>
    </row>
    <row r="9" spans="1:13" x14ac:dyDescent="0.25">
      <c r="A9" s="17"/>
      <c r="B9" s="18">
        <v>131</v>
      </c>
      <c r="C9" s="19" t="s">
        <v>143</v>
      </c>
      <c r="D9" s="20">
        <v>3.9684599999999999</v>
      </c>
      <c r="E9" s="21">
        <v>4.6433900000000001</v>
      </c>
      <c r="F9" s="21">
        <f t="shared" si="0"/>
        <v>3.3248542412757036</v>
      </c>
      <c r="G9" s="21">
        <v>2.4341243212757036</v>
      </c>
      <c r="H9" s="21">
        <v>0.41371468</v>
      </c>
      <c r="I9" s="21">
        <v>0.47701523999999995</v>
      </c>
      <c r="J9" s="22">
        <f t="shared" si="1"/>
        <v>0.52421276724024979</v>
      </c>
      <c r="K9" s="22">
        <f t="shared" si="2"/>
        <v>0.61331031881356157</v>
      </c>
      <c r="L9" s="23">
        <f t="shared" si="3"/>
        <v>0.71604027257579128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13.849819999999999</v>
      </c>
      <c r="E10" s="21">
        <v>13.849819999999999</v>
      </c>
      <c r="F10" s="21">
        <f t="shared" si="0"/>
        <v>13.849820070821806</v>
      </c>
      <c r="G10" s="21">
        <v>13.849820070821806</v>
      </c>
      <c r="H10" s="21">
        <v>0</v>
      </c>
      <c r="I10" s="21">
        <v>0</v>
      </c>
      <c r="J10" s="22">
        <f t="shared" si="1"/>
        <v>1.0000000051135542</v>
      </c>
      <c r="K10" s="22">
        <f t="shared" si="2"/>
        <v>1.0000000051135542</v>
      </c>
      <c r="L10" s="23">
        <f t="shared" si="3"/>
        <v>1.0000000051135542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73.392259999999936</v>
      </c>
      <c r="E11" s="21">
        <v>86.524901000000014</v>
      </c>
      <c r="F11" s="21">
        <f t="shared" si="0"/>
        <v>74.000076152845082</v>
      </c>
      <c r="G11" s="21">
        <v>59.626306032845079</v>
      </c>
      <c r="H11" s="21">
        <v>7.8724389300000004</v>
      </c>
      <c r="I11" s="21">
        <v>6.501331190000001</v>
      </c>
      <c r="J11" s="22">
        <f t="shared" si="1"/>
        <v>0.6891230772150212</v>
      </c>
      <c r="K11" s="22">
        <f t="shared" si="2"/>
        <v>0.78010773988455728</v>
      </c>
      <c r="L11" s="23">
        <f t="shared" si="3"/>
        <v>0.85524600776885107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215.46339499999999</v>
      </c>
      <c r="E12" s="38">
        <f ca="1">SUM(E13:OFFSET(E11,(MATCH("GOBIERNOS LOCALES",$A$8:$A$50,0)-MATCH("GOBIERNOS REGIONALES",$A$8:$A$50,0)),0))</f>
        <v>245.252374</v>
      </c>
      <c r="F12" s="38">
        <f ca="1">SUM(F13:OFFSET(F11,(MATCH("GOBIERNOS LOCALES",$A$8:$A$50,0)-MATCH("GOBIERNOS REGIONALES",$A$8:$A$50,0)),0))</f>
        <v>211.92592433205257</v>
      </c>
      <c r="G12" s="38">
        <f ca="1">SUM(G13:OFFSET(G11,(MATCH("GOBIERNOS LOCALES",$A$8:$A$50,0)-MATCH("GOBIERNOS REGIONALES",$A$8:$A$50,0)),0))</f>
        <v>167.57885152205253</v>
      </c>
      <c r="H12" s="38">
        <f ca="1">SUM(H13:OFFSET(H11,(MATCH("GOBIERNOS LOCALES",$A$8:$A$50,0)-MATCH("GOBIERNOS REGIONALES",$A$8:$A$50,0)),0))</f>
        <v>23.480784439999997</v>
      </c>
      <c r="I12" s="38">
        <f ca="1">SUM(I13:OFFSET(I11,(MATCH("GOBIERNOS LOCALES",$A$8:$A$50,0)-MATCH("GOBIERNOS REGIONALES",$A$8:$A$50,0)),0))</f>
        <v>20.866288369999999</v>
      </c>
      <c r="J12" s="39">
        <f t="shared" ca="1" si="1"/>
        <v>0.68329145520137768</v>
      </c>
      <c r="K12" s="39">
        <f t="shared" ca="1" si="2"/>
        <v>0.77903276875946792</v>
      </c>
      <c r="L12" s="40">
        <f t="shared" ca="1" si="3"/>
        <v>0.86411365107541238</v>
      </c>
      <c r="M12" s="4"/>
    </row>
    <row r="13" spans="1:13" x14ac:dyDescent="0.25">
      <c r="A13" s="17"/>
      <c r="B13" s="18">
        <v>440</v>
      </c>
      <c r="C13" s="19" t="s">
        <v>207</v>
      </c>
      <c r="D13" s="20">
        <v>3.2355959999999984</v>
      </c>
      <c r="E13" s="21">
        <v>3.7985969999999982</v>
      </c>
      <c r="F13" s="21">
        <f t="shared" si="0"/>
        <v>3.4242174612108234</v>
      </c>
      <c r="G13" s="21">
        <v>2.7097859212108233</v>
      </c>
      <c r="H13" s="21">
        <v>0.33771355000000003</v>
      </c>
      <c r="I13" s="21">
        <v>0.37671798999999995</v>
      </c>
      <c r="J13" s="22">
        <f t="shared" si="1"/>
        <v>0.71336494005834905</v>
      </c>
      <c r="K13" s="22">
        <f t="shared" si="2"/>
        <v>0.8022697514926761</v>
      </c>
      <c r="L13" s="23">
        <f t="shared" si="3"/>
        <v>0.90144268033982677</v>
      </c>
      <c r="M13" s="4"/>
    </row>
    <row r="14" spans="1:13" x14ac:dyDescent="0.25">
      <c r="A14" s="17"/>
      <c r="B14" s="18">
        <v>441</v>
      </c>
      <c r="C14" s="19" t="s">
        <v>208</v>
      </c>
      <c r="D14" s="20">
        <v>4.8381169999999987</v>
      </c>
      <c r="E14" s="21">
        <v>5.9432409999999987</v>
      </c>
      <c r="F14" s="21">
        <f t="shared" si="0"/>
        <v>4.5602669321365532</v>
      </c>
      <c r="G14" s="21">
        <v>3.4869019221365534</v>
      </c>
      <c r="H14" s="21">
        <v>0.41456237000000001</v>
      </c>
      <c r="I14" s="21">
        <v>0.65880263999999999</v>
      </c>
      <c r="J14" s="22">
        <f t="shared" si="1"/>
        <v>0.58670040843650029</v>
      </c>
      <c r="K14" s="22">
        <f t="shared" si="2"/>
        <v>0.65645399406427474</v>
      </c>
      <c r="L14" s="23">
        <f t="shared" si="3"/>
        <v>0.76730304763622315</v>
      </c>
      <c r="M14" s="4"/>
    </row>
    <row r="15" spans="1:13" x14ac:dyDescent="0.25">
      <c r="A15" s="17"/>
      <c r="B15" s="18">
        <v>442</v>
      </c>
      <c r="C15" s="19" t="s">
        <v>209</v>
      </c>
      <c r="D15" s="20">
        <v>4.8165389999999944</v>
      </c>
      <c r="E15" s="21">
        <v>6.3896229999999941</v>
      </c>
      <c r="F15" s="21">
        <f t="shared" si="0"/>
        <v>5.5517292715053888</v>
      </c>
      <c r="G15" s="21">
        <v>4.6663192515053886</v>
      </c>
      <c r="H15" s="21">
        <v>0.52362668999999995</v>
      </c>
      <c r="I15" s="21">
        <v>0.3617833299999999</v>
      </c>
      <c r="J15" s="22">
        <f t="shared" si="1"/>
        <v>0.73029649034151045</v>
      </c>
      <c r="K15" s="22">
        <f t="shared" si="2"/>
        <v>0.81224603415653696</v>
      </c>
      <c r="L15" s="23">
        <f t="shared" si="3"/>
        <v>0.86886648422064872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15.07446</v>
      </c>
      <c r="E16" s="21">
        <v>16.547174000000005</v>
      </c>
      <c r="F16" s="21">
        <f t="shared" si="0"/>
        <v>14.451526419728642</v>
      </c>
      <c r="G16" s="21">
        <v>11.748666929728643</v>
      </c>
      <c r="H16" s="21">
        <v>1.3015761199999996</v>
      </c>
      <c r="I16" s="21">
        <v>1.4012833699999998</v>
      </c>
      <c r="J16" s="22">
        <f t="shared" si="1"/>
        <v>0.71001047851002463</v>
      </c>
      <c r="K16" s="22">
        <f t="shared" si="2"/>
        <v>0.78866899264663792</v>
      </c>
      <c r="L16" s="23">
        <f t="shared" si="3"/>
        <v>0.8733531429432384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6.2221529999999987</v>
      </c>
      <c r="E17" s="21">
        <v>6.5614049999999997</v>
      </c>
      <c r="F17" s="21">
        <f t="shared" si="0"/>
        <v>5.7173309624121194</v>
      </c>
      <c r="G17" s="21">
        <v>4.4518154524121201</v>
      </c>
      <c r="H17" s="21">
        <v>0.59092351999999992</v>
      </c>
      <c r="I17" s="21">
        <v>0.67459198999999992</v>
      </c>
      <c r="J17" s="22">
        <f t="shared" si="1"/>
        <v>0.67848508854614531</v>
      </c>
      <c r="K17" s="22">
        <f t="shared" si="2"/>
        <v>0.76854560454843435</v>
      </c>
      <c r="L17" s="23">
        <f t="shared" si="3"/>
        <v>0.87135772939059841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12.943421999999998</v>
      </c>
      <c r="E18" s="21">
        <v>17.715453</v>
      </c>
      <c r="F18" s="21">
        <f t="shared" si="0"/>
        <v>15.070822111315568</v>
      </c>
      <c r="G18" s="21">
        <v>12.754401231315569</v>
      </c>
      <c r="H18" s="21">
        <v>1.0745688200000005</v>
      </c>
      <c r="I18" s="21">
        <v>1.2418520600000003</v>
      </c>
      <c r="J18" s="22">
        <f t="shared" si="1"/>
        <v>0.71995907930299996</v>
      </c>
      <c r="K18" s="22">
        <f t="shared" si="2"/>
        <v>0.78061622535509356</v>
      </c>
      <c r="L18" s="23">
        <f t="shared" si="3"/>
        <v>0.85071615788292676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7.5103400000000029</v>
      </c>
      <c r="E19" s="21">
        <v>8.6184719999999988</v>
      </c>
      <c r="F19" s="21">
        <f t="shared" si="0"/>
        <v>7.5920611548133152</v>
      </c>
      <c r="G19" s="21">
        <v>5.3997421248133151</v>
      </c>
      <c r="H19" s="21">
        <v>2.26121163</v>
      </c>
      <c r="I19" s="21">
        <v>-6.8892599999999998E-2</v>
      </c>
      <c r="J19" s="22">
        <f t="shared" si="1"/>
        <v>0.62653126039201801</v>
      </c>
      <c r="K19" s="22">
        <f t="shared" si="2"/>
        <v>0.8888993031262753</v>
      </c>
      <c r="L19" s="23">
        <f t="shared" si="3"/>
        <v>0.8809057051891932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3.5448090000000003</v>
      </c>
      <c r="E20" s="21">
        <v>4.5540629999999984</v>
      </c>
      <c r="F20" s="21">
        <f t="shared" si="0"/>
        <v>4.1437556141453928</v>
      </c>
      <c r="G20" s="21">
        <v>2.8676483341453927</v>
      </c>
      <c r="H20" s="21">
        <v>0.57394051999999995</v>
      </c>
      <c r="I20" s="21">
        <v>0.70216676000000022</v>
      </c>
      <c r="J20" s="22">
        <f t="shared" si="1"/>
        <v>0.62969008864071352</v>
      </c>
      <c r="K20" s="22">
        <f t="shared" si="2"/>
        <v>0.75571832320839516</v>
      </c>
      <c r="L20" s="23">
        <f t="shared" si="3"/>
        <v>0.90990300620465603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7.0643100000000008</v>
      </c>
      <c r="E21" s="21">
        <v>9.132776999999999</v>
      </c>
      <c r="F21" s="21">
        <f t="shared" si="0"/>
        <v>7.5185322213000454</v>
      </c>
      <c r="G21" s="21">
        <v>5.9580202913000448</v>
      </c>
      <c r="H21" s="21">
        <v>0.71884614000000002</v>
      </c>
      <c r="I21" s="21">
        <v>0.84166578999999997</v>
      </c>
      <c r="J21" s="22">
        <f t="shared" si="1"/>
        <v>0.65237772599725641</v>
      </c>
      <c r="K21" s="22">
        <f t="shared" si="2"/>
        <v>0.73108830219987253</v>
      </c>
      <c r="L21" s="23">
        <f t="shared" si="3"/>
        <v>0.82324710450064054</v>
      </c>
      <c r="M21" s="4"/>
    </row>
    <row r="22" spans="1:13" x14ac:dyDescent="0.25">
      <c r="A22" s="17"/>
      <c r="B22" s="18">
        <v>449</v>
      </c>
      <c r="C22" s="19" t="s">
        <v>216</v>
      </c>
      <c r="D22" s="20">
        <v>10.812281999999993</v>
      </c>
      <c r="E22" s="21">
        <v>11.577653999999995</v>
      </c>
      <c r="F22" s="21">
        <f t="shared" si="0"/>
        <v>10.481781881869836</v>
      </c>
      <c r="G22" s="21">
        <v>8.094101151869836</v>
      </c>
      <c r="H22" s="21">
        <v>0.98499682999999993</v>
      </c>
      <c r="I22" s="21">
        <v>1.4026839</v>
      </c>
      <c r="J22" s="22">
        <f t="shared" si="1"/>
        <v>0.69911409961550408</v>
      </c>
      <c r="K22" s="22">
        <f t="shared" si="2"/>
        <v>0.78419151080778882</v>
      </c>
      <c r="L22" s="23">
        <f t="shared" si="3"/>
        <v>0.90534592602869635</v>
      </c>
      <c r="M22" s="4"/>
    </row>
    <row r="23" spans="1:13" x14ac:dyDescent="0.25">
      <c r="A23" s="17"/>
      <c r="B23" s="18">
        <v>450</v>
      </c>
      <c r="C23" s="19" t="s">
        <v>217</v>
      </c>
      <c r="D23" s="20">
        <v>4.6569360000000017</v>
      </c>
      <c r="E23" s="21">
        <v>6.4430669999999992</v>
      </c>
      <c r="F23" s="21">
        <f t="shared" si="0"/>
        <v>4.8079983699599786</v>
      </c>
      <c r="G23" s="21">
        <v>3.3339566399599789</v>
      </c>
      <c r="H23" s="21">
        <v>0.76204688999999981</v>
      </c>
      <c r="I23" s="21">
        <v>0.71199483999999991</v>
      </c>
      <c r="J23" s="22">
        <f t="shared" si="1"/>
        <v>0.51744869950288885</v>
      </c>
      <c r="K23" s="22">
        <f t="shared" si="2"/>
        <v>0.6357226348818007</v>
      </c>
      <c r="L23" s="23">
        <f t="shared" si="3"/>
        <v>0.74622821242740134</v>
      </c>
      <c r="M23" s="4"/>
    </row>
    <row r="24" spans="1:13" x14ac:dyDescent="0.25">
      <c r="A24" s="17"/>
      <c r="B24" s="18">
        <v>451</v>
      </c>
      <c r="C24" s="19" t="s">
        <v>218</v>
      </c>
      <c r="D24" s="20">
        <v>14.383914000000003</v>
      </c>
      <c r="E24" s="21">
        <v>15.761035999999997</v>
      </c>
      <c r="F24" s="21">
        <f t="shared" si="0"/>
        <v>13.132176632158647</v>
      </c>
      <c r="G24" s="21">
        <v>10.681395872158646</v>
      </c>
      <c r="H24" s="21">
        <v>1.3318823400000002</v>
      </c>
      <c r="I24" s="21">
        <v>1.1188984200000001</v>
      </c>
      <c r="J24" s="22">
        <f t="shared" si="1"/>
        <v>0.67770899528169648</v>
      </c>
      <c r="K24" s="22">
        <f t="shared" si="2"/>
        <v>0.76221374103571926</v>
      </c>
      <c r="L24" s="23">
        <f t="shared" si="3"/>
        <v>0.83320516698005442</v>
      </c>
      <c r="M24" s="4"/>
    </row>
    <row r="25" spans="1:13" x14ac:dyDescent="0.25">
      <c r="A25" s="17"/>
      <c r="B25" s="18">
        <v>452</v>
      </c>
      <c r="C25" s="19" t="s">
        <v>219</v>
      </c>
      <c r="D25" s="20">
        <v>13.009852</v>
      </c>
      <c r="E25" s="21">
        <v>13.452209</v>
      </c>
      <c r="F25" s="21">
        <f t="shared" si="0"/>
        <v>11.210588872060367</v>
      </c>
      <c r="G25" s="21">
        <v>8.8704015820603672</v>
      </c>
      <c r="H25" s="21">
        <v>1.6275849899999997</v>
      </c>
      <c r="I25" s="21">
        <v>0.71260230000000002</v>
      </c>
      <c r="J25" s="22">
        <f t="shared" si="1"/>
        <v>0.65940111263959456</v>
      </c>
      <c r="K25" s="22">
        <f t="shared" si="2"/>
        <v>0.78039127789795459</v>
      </c>
      <c r="L25" s="23">
        <f t="shared" si="3"/>
        <v>0.83336416138497149</v>
      </c>
      <c r="M25" s="4"/>
    </row>
    <row r="26" spans="1:13" x14ac:dyDescent="0.25">
      <c r="A26" s="17"/>
      <c r="B26" s="18">
        <v>453</v>
      </c>
      <c r="C26" s="19" t="s">
        <v>220</v>
      </c>
      <c r="D26" s="20">
        <v>13.527069000000003</v>
      </c>
      <c r="E26" s="21">
        <v>12.049616000000002</v>
      </c>
      <c r="F26" s="21">
        <f t="shared" si="0"/>
        <v>10.636908218920537</v>
      </c>
      <c r="G26" s="21">
        <v>8.0681920489205368</v>
      </c>
      <c r="H26" s="21">
        <v>0.92449993999999991</v>
      </c>
      <c r="I26" s="21">
        <v>1.6442162299999998</v>
      </c>
      <c r="J26" s="22">
        <f t="shared" si="1"/>
        <v>0.66958084381448635</v>
      </c>
      <c r="K26" s="22">
        <f t="shared" si="2"/>
        <v>0.7463052755308166</v>
      </c>
      <c r="L26" s="23">
        <f t="shared" si="3"/>
        <v>0.88275910360301402</v>
      </c>
      <c r="M26" s="4"/>
    </row>
    <row r="27" spans="1:13" x14ac:dyDescent="0.25">
      <c r="A27" s="17"/>
      <c r="B27" s="18">
        <v>454</v>
      </c>
      <c r="C27" s="19" t="s">
        <v>221</v>
      </c>
      <c r="D27" s="20">
        <v>2.1388260000000003</v>
      </c>
      <c r="E27" s="21">
        <v>2.6076409999999997</v>
      </c>
      <c r="F27" s="21">
        <f t="shared" si="0"/>
        <v>2.20552678480942</v>
      </c>
      <c r="G27" s="21">
        <v>1.8964069348094199</v>
      </c>
      <c r="H27" s="21">
        <v>8.2307430000000001E-2</v>
      </c>
      <c r="I27" s="21">
        <v>0.22681242000000001</v>
      </c>
      <c r="J27" s="22">
        <f t="shared" si="1"/>
        <v>0.72725000673383344</v>
      </c>
      <c r="K27" s="22">
        <f t="shared" si="2"/>
        <v>0.75881394900962984</v>
      </c>
      <c r="L27" s="23">
        <f t="shared" si="3"/>
        <v>0.8457938745438579</v>
      </c>
      <c r="M27" s="4"/>
    </row>
    <row r="28" spans="1:13" x14ac:dyDescent="0.25">
      <c r="A28" s="17"/>
      <c r="B28" s="18">
        <v>455</v>
      </c>
      <c r="C28" s="19" t="s">
        <v>222</v>
      </c>
      <c r="D28" s="20">
        <v>2.0186779999999995</v>
      </c>
      <c r="E28" s="21">
        <v>2.242181</v>
      </c>
      <c r="F28" s="21">
        <f t="shared" si="0"/>
        <v>1.8822090573577868</v>
      </c>
      <c r="G28" s="21">
        <v>1.4664046773577866</v>
      </c>
      <c r="H28" s="21">
        <v>0.16958343000000006</v>
      </c>
      <c r="I28" s="21">
        <v>0.24622095000000002</v>
      </c>
      <c r="J28" s="22">
        <f t="shared" si="1"/>
        <v>0.65400816319368804</v>
      </c>
      <c r="K28" s="22">
        <f t="shared" si="2"/>
        <v>0.72964141046498332</v>
      </c>
      <c r="L28" s="23">
        <f t="shared" si="3"/>
        <v>0.8394545566828846</v>
      </c>
      <c r="M28" s="4"/>
    </row>
    <row r="29" spans="1:13" x14ac:dyDescent="0.25">
      <c r="A29" s="17"/>
      <c r="B29" s="18">
        <v>456</v>
      </c>
      <c r="C29" s="19" t="s">
        <v>223</v>
      </c>
      <c r="D29" s="20">
        <v>1.2413409999999998</v>
      </c>
      <c r="E29" s="21">
        <v>1.7613219999999994</v>
      </c>
      <c r="F29" s="21">
        <f t="shared" si="0"/>
        <v>1.2625235363832228</v>
      </c>
      <c r="G29" s="21">
        <v>0.93437314638322277</v>
      </c>
      <c r="H29" s="21">
        <v>0.20167495999999999</v>
      </c>
      <c r="I29" s="21">
        <v>0.12647543</v>
      </c>
      <c r="J29" s="22">
        <f t="shared" si="1"/>
        <v>0.53049535881753773</v>
      </c>
      <c r="K29" s="22">
        <f t="shared" si="2"/>
        <v>0.64499739762702291</v>
      </c>
      <c r="L29" s="23">
        <f t="shared" si="3"/>
        <v>0.71680450047363475</v>
      </c>
      <c r="M29" s="4"/>
    </row>
    <row r="30" spans="1:13" x14ac:dyDescent="0.25">
      <c r="A30" s="17"/>
      <c r="B30" s="18">
        <v>457</v>
      </c>
      <c r="C30" s="19" t="s">
        <v>224</v>
      </c>
      <c r="D30" s="20">
        <v>24.987838000000018</v>
      </c>
      <c r="E30" s="21">
        <v>30.551296000000008</v>
      </c>
      <c r="F30" s="21">
        <f t="shared" si="0"/>
        <v>27.798888853731217</v>
      </c>
      <c r="G30" s="21">
        <v>22.514931103731215</v>
      </c>
      <c r="H30" s="21">
        <v>2.7186225700000004</v>
      </c>
      <c r="I30" s="21">
        <v>2.5653351800000017</v>
      </c>
      <c r="J30" s="22">
        <f t="shared" si="1"/>
        <v>0.73695502487787123</v>
      </c>
      <c r="K30" s="22">
        <f t="shared" si="2"/>
        <v>0.82594053207206686</v>
      </c>
      <c r="L30" s="23">
        <f t="shared" si="3"/>
        <v>0.90990866160739003</v>
      </c>
      <c r="M30" s="4"/>
    </row>
    <row r="31" spans="1:13" x14ac:dyDescent="0.25">
      <c r="A31" s="17"/>
      <c r="B31" s="18">
        <v>458</v>
      </c>
      <c r="C31" s="19" t="s">
        <v>225</v>
      </c>
      <c r="D31" s="20">
        <v>11.279844000000006</v>
      </c>
      <c r="E31" s="21">
        <v>12.841230999999999</v>
      </c>
      <c r="F31" s="21">
        <f t="shared" si="0"/>
        <v>10.78739209960874</v>
      </c>
      <c r="G31" s="21">
        <v>8.3808691096087387</v>
      </c>
      <c r="H31" s="21">
        <v>1.01355142</v>
      </c>
      <c r="I31" s="21">
        <v>1.3929715699999998</v>
      </c>
      <c r="J31" s="22">
        <f t="shared" si="1"/>
        <v>0.65265309140601391</v>
      </c>
      <c r="K31" s="22">
        <f t="shared" si="2"/>
        <v>0.73158255073900158</v>
      </c>
      <c r="L31" s="23">
        <f t="shared" si="3"/>
        <v>0.84005903325068609</v>
      </c>
      <c r="M31" s="4"/>
    </row>
    <row r="32" spans="1:13" x14ac:dyDescent="0.25">
      <c r="A32" s="17"/>
      <c r="B32" s="18">
        <v>459</v>
      </c>
      <c r="C32" s="19" t="s">
        <v>226</v>
      </c>
      <c r="D32" s="20">
        <v>8.6610339999999972</v>
      </c>
      <c r="E32" s="21">
        <v>8.8986029999999978</v>
      </c>
      <c r="F32" s="21">
        <f t="shared" si="0"/>
        <v>7.6154623225903908</v>
      </c>
      <c r="G32" s="21">
        <v>6.0820232725903907</v>
      </c>
      <c r="H32" s="21">
        <v>0.66448795999999988</v>
      </c>
      <c r="I32" s="21">
        <v>0.86895109000000004</v>
      </c>
      <c r="J32" s="22">
        <f t="shared" si="1"/>
        <v>0.68348068484349644</v>
      </c>
      <c r="K32" s="22">
        <f t="shared" si="2"/>
        <v>0.75815397457223255</v>
      </c>
      <c r="L32" s="23">
        <f t="shared" si="3"/>
        <v>0.85580425630746682</v>
      </c>
      <c r="M32" s="4"/>
    </row>
    <row r="33" spans="1:13" x14ac:dyDescent="0.25">
      <c r="A33" s="17"/>
      <c r="B33" s="18">
        <v>460</v>
      </c>
      <c r="C33" s="19" t="s">
        <v>227</v>
      </c>
      <c r="D33" s="20">
        <v>4.8934860000000002</v>
      </c>
      <c r="E33" s="21">
        <v>5.0818840000000005</v>
      </c>
      <c r="F33" s="21">
        <f t="shared" si="0"/>
        <v>4.5396114528599734</v>
      </c>
      <c r="G33" s="21">
        <v>3.5481903928599738</v>
      </c>
      <c r="H33" s="21">
        <v>0.4442147099999999</v>
      </c>
      <c r="I33" s="21">
        <v>0.54720634999999995</v>
      </c>
      <c r="J33" s="22">
        <f t="shared" si="1"/>
        <v>0.69820373563425953</v>
      </c>
      <c r="K33" s="22">
        <f t="shared" si="2"/>
        <v>0.78561515824839234</v>
      </c>
      <c r="L33" s="23">
        <f t="shared" si="3"/>
        <v>0.89329300961217784</v>
      </c>
      <c r="M33" s="4"/>
    </row>
    <row r="34" spans="1:13" x14ac:dyDescent="0.25">
      <c r="A34" s="17"/>
      <c r="B34" s="18">
        <v>461</v>
      </c>
      <c r="C34" s="19" t="s">
        <v>228</v>
      </c>
      <c r="D34" s="20">
        <v>3.6735010000000003</v>
      </c>
      <c r="E34" s="21">
        <v>4.5568150000000003</v>
      </c>
      <c r="F34" s="21">
        <f t="shared" si="0"/>
        <v>4.1180843353984145</v>
      </c>
      <c r="G34" s="21">
        <v>2.6945373253984144</v>
      </c>
      <c r="H34" s="21">
        <v>0.38696367999999998</v>
      </c>
      <c r="I34" s="21">
        <v>1.03658333</v>
      </c>
      <c r="J34" s="22">
        <f t="shared" si="1"/>
        <v>0.59132032470012807</v>
      </c>
      <c r="K34" s="22">
        <f t="shared" si="2"/>
        <v>0.67624009431991738</v>
      </c>
      <c r="L34" s="23">
        <f t="shared" si="3"/>
        <v>0.90371988667488456</v>
      </c>
      <c r="M34" s="4"/>
    </row>
    <row r="35" spans="1:13" x14ac:dyDescent="0.25">
      <c r="A35" s="17"/>
      <c r="B35" s="18">
        <v>462</v>
      </c>
      <c r="C35" s="19" t="s">
        <v>229</v>
      </c>
      <c r="D35" s="20">
        <v>1.5840830000000001</v>
      </c>
      <c r="E35" s="21">
        <v>1.6796820000000001</v>
      </c>
      <c r="F35" s="21">
        <f t="shared" si="0"/>
        <v>1.4885572163390246</v>
      </c>
      <c r="G35" s="21">
        <v>1.2057434063390247</v>
      </c>
      <c r="H35" s="21">
        <v>0.12615298999999999</v>
      </c>
      <c r="I35" s="21">
        <v>0.15666082000000001</v>
      </c>
      <c r="J35" s="22">
        <f t="shared" si="1"/>
        <v>0.7178402854463074</v>
      </c>
      <c r="K35" s="22">
        <f t="shared" si="2"/>
        <v>0.79294556727941634</v>
      </c>
      <c r="L35" s="23">
        <f t="shared" si="3"/>
        <v>0.88621370970161284</v>
      </c>
      <c r="M35" s="4"/>
    </row>
    <row r="36" spans="1:13" x14ac:dyDescent="0.25">
      <c r="A36" s="17"/>
      <c r="B36" s="18">
        <v>463</v>
      </c>
      <c r="C36" s="19" t="s">
        <v>230</v>
      </c>
      <c r="D36" s="20">
        <v>16.080361000000003</v>
      </c>
      <c r="E36" s="21">
        <v>17.474371000000005</v>
      </c>
      <c r="F36" s="21">
        <f t="shared" si="0"/>
        <v>15.344210555858654</v>
      </c>
      <c r="G36" s="21">
        <v>12.075199345858653</v>
      </c>
      <c r="H36" s="21">
        <v>1.6366073299999995</v>
      </c>
      <c r="I36" s="21">
        <v>1.6324038800000007</v>
      </c>
      <c r="J36" s="22">
        <f t="shared" si="1"/>
        <v>0.69102340484007407</v>
      </c>
      <c r="K36" s="22">
        <f t="shared" si="2"/>
        <v>0.78468098656361651</v>
      </c>
      <c r="L36" s="23">
        <f t="shared" si="3"/>
        <v>0.87809801885622374</v>
      </c>
      <c r="M36" s="4"/>
    </row>
    <row r="37" spans="1:13" x14ac:dyDescent="0.25">
      <c r="A37" s="17"/>
      <c r="B37" s="18">
        <v>464</v>
      </c>
      <c r="C37" s="19" t="s">
        <v>231</v>
      </c>
      <c r="D37" s="20">
        <v>17.264604000000002</v>
      </c>
      <c r="E37" s="21">
        <v>19.012961000000001</v>
      </c>
      <c r="F37" s="21">
        <f t="shared" si="0"/>
        <v>16.583761993578481</v>
      </c>
      <c r="G37" s="21">
        <v>13.688824053578482</v>
      </c>
      <c r="H37" s="21">
        <v>2.6086376099999997</v>
      </c>
      <c r="I37" s="21">
        <v>0.28630032999999983</v>
      </c>
      <c r="J37" s="22">
        <f t="shared" si="1"/>
        <v>0.7199732884098633</v>
      </c>
      <c r="K37" s="22">
        <f t="shared" si="2"/>
        <v>0.85717641053271398</v>
      </c>
      <c r="L37" s="23">
        <f t="shared" si="3"/>
        <v>0.87223457690669437</v>
      </c>
      <c r="M37" s="4"/>
    </row>
    <row r="38" spans="1:13" ht="15.75" thickBot="1" x14ac:dyDescent="0.3">
      <c r="A38" s="41" t="s">
        <v>233</v>
      </c>
      <c r="B38" s="58"/>
      <c r="C38" s="43"/>
      <c r="D38" s="44">
        <v>0.05</v>
      </c>
      <c r="E38" s="45">
        <v>0.909999</v>
      </c>
      <c r="F38" s="45">
        <f t="shared" si="0"/>
        <v>0.47909143692430156</v>
      </c>
      <c r="G38" s="45">
        <v>0.41762291692430153</v>
      </c>
      <c r="H38" s="45">
        <v>3.9344999999999998E-2</v>
      </c>
      <c r="I38" s="45">
        <v>2.2123520000000001E-2</v>
      </c>
      <c r="J38" s="46">
        <f t="shared" si="1"/>
        <v>0.45892678664954745</v>
      </c>
      <c r="K38" s="46">
        <f t="shared" si="2"/>
        <v>0.50216309789824121</v>
      </c>
      <c r="L38" s="47">
        <f t="shared" si="3"/>
        <v>0.52647468505383144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95</v>
      </c>
      <c r="B1" s="49" t="s">
        <v>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1511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77.282775000000001</v>
      </c>
      <c r="I6" s="14">
        <v>115.86131999999998</v>
      </c>
      <c r="J6" s="14">
        <v>66.392195215278178</v>
      </c>
      <c r="K6" s="14">
        <v>49.608527945278183</v>
      </c>
      <c r="L6" s="14">
        <v>7.3689392299999996</v>
      </c>
      <c r="M6" s="14">
        <v>9.41472804</v>
      </c>
      <c r="N6" s="15">
        <v>0.42817161020846467</v>
      </c>
      <c r="O6" s="15">
        <v>0.49177298493818467</v>
      </c>
      <c r="P6" s="16">
        <v>0.57303157960981443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SUM(H8:OFFSET(H6,MATCH("PROYECTOS",$A$8:$A$17,0),0))</f>
        <v>20.116283999999997</v>
      </c>
      <c r="I7" s="13">
        <f ca="1">SUM(I8:OFFSET(I6,MATCH("PROYECTOS",$A$8:$A$17,0),0))</f>
        <v>21.618399</v>
      </c>
      <c r="J7" s="13">
        <f ca="1">SUM(J8:OFFSET(J6,MATCH("PROYECTOS",$A$8:$A$17,0),0))</f>
        <v>14.205651202674087</v>
      </c>
      <c r="K7" s="13">
        <f ca="1">SUM(K8:OFFSET(K6,MATCH("PROYECTOS",$A$8:$A$17,0),0))</f>
        <v>10.266373022674088</v>
      </c>
      <c r="L7" s="13">
        <f ca="1">SUM(L8:OFFSET(L6,MATCH("PROYECTOS",$A$8:$A$17,0),0))</f>
        <v>1.7204802699999999</v>
      </c>
      <c r="M7" s="13">
        <f ca="1">SUM(M8:OFFSET(M6,MATCH("PROYECTOS",$A$8:$A$17,0),0))</f>
        <v>2.2187979099999997</v>
      </c>
      <c r="N7" s="39">
        <f ca="1">IFERROR(K7/I7,0)</f>
        <v>0.47489053295177353</v>
      </c>
      <c r="O7" s="39">
        <f ca="1">IFERROR(SUM(K7,L7)/I7,0)</f>
        <v>0.55447460714709207</v>
      </c>
      <c r="P7" s="40">
        <f ca="1">IFERROR(SUM(K7,L7,M7)/I7,0)</f>
        <v>0.65710930780184451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3.2520029999999993</v>
      </c>
      <c r="I8" s="21">
        <v>3.4687889999999997</v>
      </c>
      <c r="J8" s="21">
        <f t="shared" ref="J8:J16" si="0">SUM(K8,L8,M8)</f>
        <v>2.6951243329340815</v>
      </c>
      <c r="K8" s="21">
        <v>2.1460270629340812</v>
      </c>
      <c r="L8" s="21">
        <v>0.32684601000000002</v>
      </c>
      <c r="M8" s="21">
        <v>0.22225126000000001</v>
      </c>
      <c r="N8" s="22">
        <f t="shared" ref="N8:N17" si="1">IFERROR(K8/I8,0)</f>
        <v>0.61866751276427634</v>
      </c>
      <c r="O8" s="22">
        <f t="shared" ref="O8:O17" si="2">IFERROR(SUM(K8,L8)/I8,0)</f>
        <v>0.71289233012849196</v>
      </c>
      <c r="P8" s="23">
        <f t="shared" ref="P8:P17" si="3">IFERROR(SUM(K8,L8,M8)/I8,0)</f>
        <v>0.77696404506993122</v>
      </c>
      <c r="Q8" s="70">
        <v>14</v>
      </c>
      <c r="R8" s="21">
        <v>14</v>
      </c>
      <c r="S8" s="23">
        <f>IFERROR(R8/Q8,0)</f>
        <v>1</v>
      </c>
    </row>
    <row r="9" spans="1:19" ht="51" x14ac:dyDescent="0.25">
      <c r="A9" s="17"/>
      <c r="B9" s="19">
        <v>5002875</v>
      </c>
      <c r="C9" s="19" t="s">
        <v>1515</v>
      </c>
      <c r="D9" s="68">
        <v>3000541</v>
      </c>
      <c r="E9" s="19" t="s">
        <v>1512</v>
      </c>
      <c r="F9" s="69">
        <v>227</v>
      </c>
      <c r="G9" s="19" t="s">
        <v>776</v>
      </c>
      <c r="H9" s="20">
        <v>3.0242339999999994</v>
      </c>
      <c r="I9" s="21">
        <v>2.8003979999999999</v>
      </c>
      <c r="J9" s="21">
        <f t="shared" si="0"/>
        <v>1.9637749370151523</v>
      </c>
      <c r="K9" s="21">
        <v>1.4054295370151522</v>
      </c>
      <c r="L9" s="21">
        <v>0.26092339000000003</v>
      </c>
      <c r="M9" s="21">
        <v>0.29742200999999996</v>
      </c>
      <c r="N9" s="22">
        <f t="shared" si="1"/>
        <v>0.50186778344190797</v>
      </c>
      <c r="O9" s="22">
        <f t="shared" si="2"/>
        <v>0.59504146446867634</v>
      </c>
      <c r="P9" s="23">
        <f t="shared" si="3"/>
        <v>0.7012485143237327</v>
      </c>
      <c r="Q9" s="70">
        <v>3917</v>
      </c>
      <c r="R9" s="21">
        <v>3983</v>
      </c>
      <c r="S9" s="23">
        <f t="shared" ref="S9:S16" si="4">IFERROR(R9/Q9,0)</f>
        <v>1.0168496298187388</v>
      </c>
    </row>
    <row r="10" spans="1:19" ht="38.25" x14ac:dyDescent="0.25">
      <c r="A10" s="17"/>
      <c r="B10" s="19">
        <v>5005091</v>
      </c>
      <c r="C10" s="19" t="s">
        <v>1516</v>
      </c>
      <c r="D10" s="68">
        <v>3000001</v>
      </c>
      <c r="E10" s="19" t="s">
        <v>276</v>
      </c>
      <c r="F10" s="69">
        <v>201</v>
      </c>
      <c r="G10" s="19" t="s">
        <v>627</v>
      </c>
      <c r="H10" s="20">
        <v>1.055542</v>
      </c>
      <c r="I10" s="21">
        <v>1.030742</v>
      </c>
      <c r="J10" s="21">
        <f t="shared" si="0"/>
        <v>0.15101574871265144</v>
      </c>
      <c r="K10" s="21">
        <v>4.5001248712651432E-2</v>
      </c>
      <c r="L10" s="21">
        <v>1.7465000000000001E-2</v>
      </c>
      <c r="M10" s="21">
        <v>8.8549500000000003E-2</v>
      </c>
      <c r="N10" s="22">
        <f t="shared" si="1"/>
        <v>4.3659081237255717E-2</v>
      </c>
      <c r="O10" s="22">
        <f t="shared" si="2"/>
        <v>6.0603185581504807E-2</v>
      </c>
      <c r="P10" s="23">
        <f t="shared" si="3"/>
        <v>0.14651168644787099</v>
      </c>
      <c r="Q10" s="70">
        <v>1</v>
      </c>
      <c r="R10" s="21">
        <v>1</v>
      </c>
      <c r="S10" s="23">
        <f t="shared" si="4"/>
        <v>1</v>
      </c>
    </row>
    <row r="11" spans="1:19" ht="51" x14ac:dyDescent="0.25">
      <c r="A11" s="17"/>
      <c r="B11" s="19">
        <v>5005092</v>
      </c>
      <c r="C11" s="19" t="s">
        <v>1517</v>
      </c>
      <c r="D11" s="68">
        <v>3000541</v>
      </c>
      <c r="E11" s="19" t="s">
        <v>1512</v>
      </c>
      <c r="F11" s="69">
        <v>604</v>
      </c>
      <c r="G11" s="19" t="s">
        <v>1523</v>
      </c>
      <c r="H11" s="20">
        <v>1.1430199999999999</v>
      </c>
      <c r="I11" s="21">
        <v>1.2958099999999999</v>
      </c>
      <c r="J11" s="21">
        <f t="shared" si="0"/>
        <v>0.34311182520926387</v>
      </c>
      <c r="K11" s="21">
        <v>0.15248293520926381</v>
      </c>
      <c r="L11" s="21">
        <v>4.2776109999999999E-2</v>
      </c>
      <c r="M11" s="21">
        <v>0.14785278000000002</v>
      </c>
      <c r="N11" s="22">
        <f t="shared" si="1"/>
        <v>0.11767383737528174</v>
      </c>
      <c r="O11" s="22">
        <f t="shared" si="2"/>
        <v>0.15068493468121394</v>
      </c>
      <c r="P11" s="23">
        <f t="shared" si="3"/>
        <v>0.26478559758704123</v>
      </c>
      <c r="Q11" s="70">
        <v>2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5005093</v>
      </c>
      <c r="C12" s="19" t="s">
        <v>1518</v>
      </c>
      <c r="D12" s="68">
        <v>3000541</v>
      </c>
      <c r="E12" s="19" t="s">
        <v>1512</v>
      </c>
      <c r="F12" s="69">
        <v>24</v>
      </c>
      <c r="G12" s="19" t="s">
        <v>1503</v>
      </c>
      <c r="H12" s="20">
        <v>4.8251590000000002</v>
      </c>
      <c r="I12" s="21">
        <v>5.2808349999999988</v>
      </c>
      <c r="J12" s="21">
        <f t="shared" si="0"/>
        <v>4.1628301868344959</v>
      </c>
      <c r="K12" s="21">
        <v>3.3008041668344958</v>
      </c>
      <c r="L12" s="21">
        <v>0.33738163999999993</v>
      </c>
      <c r="M12" s="21">
        <v>0.52464437999999991</v>
      </c>
      <c r="N12" s="22">
        <f t="shared" si="1"/>
        <v>0.62505345590886607</v>
      </c>
      <c r="O12" s="22">
        <f t="shared" si="2"/>
        <v>0.68894139029802981</v>
      </c>
      <c r="P12" s="23">
        <f t="shared" si="3"/>
        <v>0.7882901448037094</v>
      </c>
      <c r="Q12" s="70">
        <v>184</v>
      </c>
      <c r="R12" s="21">
        <v>80</v>
      </c>
      <c r="S12" s="23">
        <f t="shared" si="4"/>
        <v>0.43478260869565216</v>
      </c>
    </row>
    <row r="13" spans="1:19" ht="51" x14ac:dyDescent="0.25">
      <c r="A13" s="17"/>
      <c r="B13" s="19">
        <v>5005094</v>
      </c>
      <c r="C13" s="19" t="s">
        <v>1519</v>
      </c>
      <c r="D13" s="68">
        <v>3000542</v>
      </c>
      <c r="E13" s="19" t="s">
        <v>1513</v>
      </c>
      <c r="F13" s="69">
        <v>201</v>
      </c>
      <c r="G13" s="19" t="s">
        <v>627</v>
      </c>
      <c r="H13" s="20">
        <v>4.8042899999999999</v>
      </c>
      <c r="I13" s="21">
        <v>4.8042900000000008</v>
      </c>
      <c r="J13" s="21">
        <f t="shared" si="0"/>
        <v>3.0498140111919856</v>
      </c>
      <c r="K13" s="21">
        <v>1.9019671011919854</v>
      </c>
      <c r="L13" s="21">
        <v>0.38170774000000002</v>
      </c>
      <c r="M13" s="21">
        <v>0.76613916999999998</v>
      </c>
      <c r="N13" s="22">
        <f t="shared" si="1"/>
        <v>0.39588932000191185</v>
      </c>
      <c r="O13" s="22">
        <f t="shared" si="2"/>
        <v>0.47534075611421978</v>
      </c>
      <c r="P13" s="23">
        <f t="shared" si="3"/>
        <v>0.63481055706295519</v>
      </c>
      <c r="Q13" s="70">
        <v>2</v>
      </c>
      <c r="R13" s="21">
        <v>2</v>
      </c>
      <c r="S13" s="23">
        <f t="shared" si="4"/>
        <v>1</v>
      </c>
    </row>
    <row r="14" spans="1:19" ht="38.25" x14ac:dyDescent="0.25">
      <c r="A14" s="17"/>
      <c r="B14" s="19">
        <v>5005095</v>
      </c>
      <c r="C14" s="19" t="s">
        <v>1520</v>
      </c>
      <c r="D14" s="68">
        <v>3000542</v>
      </c>
      <c r="E14" s="19" t="s">
        <v>1513</v>
      </c>
      <c r="F14" s="69">
        <v>174</v>
      </c>
      <c r="G14" s="19" t="s">
        <v>1524</v>
      </c>
      <c r="H14" s="20">
        <v>0.45327999999999996</v>
      </c>
      <c r="I14" s="21">
        <v>0.59343400000000002</v>
      </c>
      <c r="J14" s="21">
        <f t="shared" si="0"/>
        <v>0.29621728902230055</v>
      </c>
      <c r="K14" s="21">
        <v>0.21969944902230054</v>
      </c>
      <c r="L14" s="21">
        <v>3.6288620000000001E-2</v>
      </c>
      <c r="M14" s="21">
        <v>4.0229220000000003E-2</v>
      </c>
      <c r="N14" s="22">
        <f t="shared" si="1"/>
        <v>0.37021715813772138</v>
      </c>
      <c r="O14" s="22">
        <f t="shared" si="2"/>
        <v>0.43136737871827452</v>
      </c>
      <c r="P14" s="23">
        <f t="shared" si="3"/>
        <v>0.49915793335451042</v>
      </c>
      <c r="Q14" s="70">
        <v>1</v>
      </c>
      <c r="R14" s="21">
        <v>1</v>
      </c>
      <c r="S14" s="23">
        <f t="shared" si="4"/>
        <v>1</v>
      </c>
    </row>
    <row r="15" spans="1:19" ht="38.25" x14ac:dyDescent="0.25">
      <c r="A15" s="17"/>
      <c r="B15" s="19">
        <v>5005096</v>
      </c>
      <c r="C15" s="19" t="s">
        <v>1521</v>
      </c>
      <c r="D15" s="68">
        <v>3000543</v>
      </c>
      <c r="E15" s="19" t="s">
        <v>1514</v>
      </c>
      <c r="F15" s="69">
        <v>88</v>
      </c>
      <c r="G15" s="19" t="s">
        <v>757</v>
      </c>
      <c r="H15" s="20">
        <v>1.2887560000000005</v>
      </c>
      <c r="I15" s="21">
        <v>1.54813</v>
      </c>
      <c r="J15" s="21">
        <f t="shared" si="0"/>
        <v>1.1872498636093023</v>
      </c>
      <c r="K15" s="21">
        <v>0.87574576360930223</v>
      </c>
      <c r="L15" s="21">
        <v>0.18818151</v>
      </c>
      <c r="M15" s="21">
        <v>0.12332259000000001</v>
      </c>
      <c r="N15" s="22">
        <f t="shared" si="1"/>
        <v>0.56567973206985345</v>
      </c>
      <c r="O15" s="22">
        <f t="shared" si="2"/>
        <v>0.68723380698604264</v>
      </c>
      <c r="P15" s="23">
        <f t="shared" si="3"/>
        <v>0.76689287308514287</v>
      </c>
      <c r="Q15" s="70">
        <v>7528</v>
      </c>
      <c r="R15" s="21">
        <v>5176</v>
      </c>
      <c r="S15" s="23">
        <f t="shared" si="4"/>
        <v>0.68756641870350688</v>
      </c>
    </row>
    <row r="16" spans="1:19" ht="63.75" x14ac:dyDescent="0.25">
      <c r="A16" s="17"/>
      <c r="B16" s="19">
        <v>5005097</v>
      </c>
      <c r="C16" s="19" t="s">
        <v>1522</v>
      </c>
      <c r="D16" s="68">
        <v>3000543</v>
      </c>
      <c r="E16" s="19" t="s">
        <v>1514</v>
      </c>
      <c r="F16" s="69">
        <v>201</v>
      </c>
      <c r="G16" s="19" t="s">
        <v>627</v>
      </c>
      <c r="H16" s="20">
        <v>0.27</v>
      </c>
      <c r="I16" s="21">
        <v>0.79597099999999998</v>
      </c>
      <c r="J16" s="21">
        <f t="shared" si="0"/>
        <v>0.35651300814485548</v>
      </c>
      <c r="K16" s="21">
        <v>0.2192157581448555</v>
      </c>
      <c r="L16" s="21">
        <v>0.12891025</v>
      </c>
      <c r="M16" s="21">
        <v>8.3870000000000004E-3</v>
      </c>
      <c r="N16" s="22">
        <f t="shared" si="1"/>
        <v>0.27540671474822009</v>
      </c>
      <c r="O16" s="22">
        <f t="shared" si="2"/>
        <v>0.43736016531363014</v>
      </c>
      <c r="P16" s="23">
        <f t="shared" si="3"/>
        <v>0.44789698135341049</v>
      </c>
      <c r="Q16" s="70">
        <v>1</v>
      </c>
      <c r="R16" s="21">
        <v>2</v>
      </c>
      <c r="S16" s="23">
        <f t="shared" si="4"/>
        <v>2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57.166491000000008</v>
      </c>
      <c r="I17" s="44">
        <f t="shared" ref="I17:M17" ca="1" si="5">OFFSET(I17,-MATCH("PROYECTOS",$A$8:$A$17,0)-1,0)-(OFFSET(I17,-MATCH("PROYECTOS",$A$8:$A$17,0),0))</f>
        <v>94.242920999999981</v>
      </c>
      <c r="J17" s="44">
        <f t="shared" ca="1" si="5"/>
        <v>52.186544012604088</v>
      </c>
      <c r="K17" s="44">
        <f t="shared" ca="1" si="5"/>
        <v>39.342154922604095</v>
      </c>
      <c r="L17" s="44">
        <f t="shared" ca="1" si="5"/>
        <v>5.6484589599999993</v>
      </c>
      <c r="M17" s="44">
        <f t="shared" ca="1" si="5"/>
        <v>7.1959301300000007</v>
      </c>
      <c r="N17" s="46">
        <f t="shared" ca="1" si="1"/>
        <v>0.41745474891004392</v>
      </c>
      <c r="O17" s="46">
        <f t="shared" ca="1" si="2"/>
        <v>0.47738984960582986</v>
      </c>
      <c r="P17" s="47">
        <f t="shared" ca="1" si="3"/>
        <v>0.55374497584390558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50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4.5754659999999996</v>
      </c>
      <c r="E6" s="14">
        <v>6.4288630000000007</v>
      </c>
      <c r="F6" s="14">
        <v>4.0440942377558038</v>
      </c>
      <c r="G6" s="14">
        <v>3.0611975577558042</v>
      </c>
      <c r="H6" s="14">
        <v>0.52241333000000001</v>
      </c>
      <c r="I6" s="14">
        <v>0.46048335000000007</v>
      </c>
      <c r="J6" s="15">
        <v>0.47616469004796086</v>
      </c>
      <c r="K6" s="15">
        <v>0.5574253002056202</v>
      </c>
      <c r="L6" s="16">
        <v>0.62905279483414145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3.7605469999999999</v>
      </c>
      <c r="E7" s="38">
        <f ca="1">SUM(E8:OFFSET(E6,MATCH("GOBIERNOS REGIONALES",$A$8:$A$50,0),0))</f>
        <v>4.9432470000000004</v>
      </c>
      <c r="F7" s="38">
        <f ca="1">SUM(F8:OFFSET(F6,MATCH("GOBIERNOS REGIONALES",$A$8:$A$50,0),0))</f>
        <v>2.9712092028353743</v>
      </c>
      <c r="G7" s="38">
        <f ca="1">SUM(G8:OFFSET(G6,MATCH("GOBIERNOS REGIONALES",$A$8:$A$50,0),0))</f>
        <v>2.231116122835374</v>
      </c>
      <c r="H7" s="38">
        <f ca="1">SUM(H8:OFFSET(H6,MATCH("GOBIERNOS REGIONALES",$A$8:$A$50,0),0))</f>
        <v>0.35275483000000007</v>
      </c>
      <c r="I7" s="38">
        <f ca="1">SUM(I8:OFFSET(I6,MATCH("GOBIERNOS REGIONALES",$A$8:$A$50,0),0))</f>
        <v>0.38733825</v>
      </c>
      <c r="J7" s="39">
        <f ca="1">IFERROR(G7/E7,0)</f>
        <v>0.45134627560293339</v>
      </c>
      <c r="K7" s="39">
        <f ca="1">IFERROR(SUM(G7,H7)/E7,0)</f>
        <v>0.52270723126628593</v>
      </c>
      <c r="L7" s="40">
        <f ca="1">IFERROR(SUM(G7,H7,I7)/E7,0)</f>
        <v>0.60106428079263974</v>
      </c>
      <c r="M7" s="4"/>
    </row>
    <row r="8" spans="1:13" x14ac:dyDescent="0.25">
      <c r="A8" s="17"/>
      <c r="B8" s="18">
        <v>5</v>
      </c>
      <c r="C8" s="19" t="s">
        <v>104</v>
      </c>
      <c r="D8" s="20">
        <v>2.4393009999999999</v>
      </c>
      <c r="E8" s="21">
        <v>2.4177250000000003</v>
      </c>
      <c r="F8" s="21">
        <f t="shared" ref="F8:F12" si="0">SUM(G8,H8,I8)</f>
        <v>1.8697686045111372</v>
      </c>
      <c r="G8" s="21">
        <v>1.392053734511137</v>
      </c>
      <c r="H8" s="21">
        <v>0.26796187000000005</v>
      </c>
      <c r="I8" s="21">
        <v>0.20975299999999997</v>
      </c>
      <c r="J8" s="22">
        <f t="shared" ref="J8:J12" si="1">IFERROR(G8/E8,0)</f>
        <v>0.57577008738013502</v>
      </c>
      <c r="K8" s="22">
        <f t="shared" ref="K8:K12" si="2">IFERROR(SUM(G8,H8)/E8,0)</f>
        <v>0.68660232429707135</v>
      </c>
      <c r="L8" s="23">
        <f t="shared" ref="L8:L12" si="3">IFERROR(SUM(G8,H8,I8)/E8,0)</f>
        <v>0.77335867582588469</v>
      </c>
      <c r="M8" s="4"/>
    </row>
    <row r="9" spans="1:13" ht="25.5" x14ac:dyDescent="0.25">
      <c r="A9" s="17"/>
      <c r="B9" s="18">
        <v>51</v>
      </c>
      <c r="C9" s="19" t="s">
        <v>129</v>
      </c>
      <c r="D9" s="20">
        <v>2.1000000000000001E-2</v>
      </c>
      <c r="E9" s="21">
        <v>2.1000000000000001E-2</v>
      </c>
      <c r="F9" s="21">
        <f t="shared" si="0"/>
        <v>6.0000000000000001E-3</v>
      </c>
      <c r="G9" s="21">
        <v>0</v>
      </c>
      <c r="H9" s="21">
        <v>0</v>
      </c>
      <c r="I9" s="21">
        <v>6.0000000000000001E-3</v>
      </c>
      <c r="J9" s="22">
        <f t="shared" si="1"/>
        <v>0</v>
      </c>
      <c r="K9" s="22">
        <f t="shared" si="2"/>
        <v>0</v>
      </c>
      <c r="L9" s="23">
        <f t="shared" si="3"/>
        <v>0.2857142857142857</v>
      </c>
      <c r="M9" s="4"/>
    </row>
    <row r="10" spans="1:13" ht="25.5" x14ac:dyDescent="0.25">
      <c r="A10" s="17"/>
      <c r="B10" s="18">
        <v>331</v>
      </c>
      <c r="C10" s="19" t="s">
        <v>159</v>
      </c>
      <c r="D10" s="20">
        <v>1.300246</v>
      </c>
      <c r="E10" s="21">
        <v>2.5045220000000001</v>
      </c>
      <c r="F10" s="21">
        <f t="shared" si="0"/>
        <v>1.095440598324237</v>
      </c>
      <c r="G10" s="21">
        <v>0.83906238832423696</v>
      </c>
      <c r="H10" s="21">
        <v>8.4792960000000001E-2</v>
      </c>
      <c r="I10" s="21">
        <v>0.17158524999999999</v>
      </c>
      <c r="J10" s="22">
        <f t="shared" si="1"/>
        <v>0.33501897301131189</v>
      </c>
      <c r="K10" s="22">
        <f t="shared" si="2"/>
        <v>0.36887491837733388</v>
      </c>
      <c r="L10" s="23">
        <f t="shared" si="3"/>
        <v>0.43738509716594104</v>
      </c>
      <c r="M10" s="4"/>
    </row>
    <row r="11" spans="1:13" x14ac:dyDescent="0.25">
      <c r="A11" s="34" t="s">
        <v>206</v>
      </c>
      <c r="B11" s="57"/>
      <c r="C11" s="36"/>
      <c r="D11" s="37">
        <f ca="1">SUM(D12:OFFSET(D10,(MATCH("GOBIERNOS LOCALES",$A$8:$A$50,0)-MATCH("GOBIERNOS REGIONALES",$A$8:$A$50,0)),0))</f>
        <v>0</v>
      </c>
      <c r="E11" s="38">
        <f ca="1">SUM(E12:OFFSET(E10,(MATCH("GOBIERNOS LOCALES",$A$8:$A$50,0)-MATCH("GOBIERNOS REGIONALES",$A$8:$A$50,0)),0))</f>
        <v>0</v>
      </c>
      <c r="F11" s="38">
        <f ca="1">SUM(F12:OFFSET(F10,(MATCH("GOBIERNOS LOCALES",$A$8:$A$50,0)-MATCH("GOBIERNOS REGIONALES",$A$8:$A$50,0)),0))</f>
        <v>0</v>
      </c>
      <c r="G11" s="38">
        <f ca="1">SUM(G12:OFFSET(G10,(MATCH("GOBIERNOS LOCALES",$A$8:$A$50,0)-MATCH("GOBIERNOS REGIONALES",$A$8:$A$50,0)),0))</f>
        <v>0</v>
      </c>
      <c r="H11" s="38">
        <f ca="1">SUM(H12:OFFSET(H10,(MATCH("GOBIERNOS LOCALES",$A$8:$A$50,0)-MATCH("GOBIERNOS REGIONALES",$A$8:$A$50,0)),0))</f>
        <v>0</v>
      </c>
      <c r="I11" s="38">
        <f ca="1">SUM(I12:OFFSET(I10,(MATCH("GOBIERNOS LOCALES",$A$8:$A$50,0)-MATCH("GOBIERNOS REGIONALES",$A$8:$A$50,0)),0))</f>
        <v>0</v>
      </c>
      <c r="J11" s="39">
        <f ca="1">IFERROR(G11/E11,0)</f>
        <v>0</v>
      </c>
      <c r="K11" s="39">
        <f ca="1">IFERROR(SUM(G11,H11)/E11,0)</f>
        <v>0</v>
      </c>
      <c r="L11" s="40">
        <f ca="1">IFERROR(SUM(G11,H11,I11)/E11,0)</f>
        <v>0</v>
      </c>
      <c r="M11" s="4"/>
    </row>
    <row r="12" spans="1:13" ht="15.75" thickBot="1" x14ac:dyDescent="0.3">
      <c r="A12" s="41" t="s">
        <v>233</v>
      </c>
      <c r="B12" s="58"/>
      <c r="C12" s="43"/>
      <c r="D12" s="44">
        <v>0.81491900000000006</v>
      </c>
      <c r="E12" s="45">
        <v>1.4856159999999998</v>
      </c>
      <c r="F12" s="45">
        <f t="shared" si="0"/>
        <v>1.0728850349204302</v>
      </c>
      <c r="G12" s="45">
        <v>0.83008143492043018</v>
      </c>
      <c r="H12" s="45">
        <v>0.16965850000000002</v>
      </c>
      <c r="I12" s="45">
        <v>7.3145099999999991E-2</v>
      </c>
      <c r="J12" s="46">
        <f t="shared" si="1"/>
        <v>0.55874562129139038</v>
      </c>
      <c r="K12" s="46">
        <f t="shared" si="2"/>
        <v>0.67294639726580108</v>
      </c>
      <c r="L12" s="47">
        <f t="shared" si="3"/>
        <v>0.72218193323202651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96</v>
      </c>
      <c r="B1" s="51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1528</v>
      </c>
      <c r="N2" s="72" t="s">
        <v>1549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4.5754659999999996</v>
      </c>
      <c r="E6" s="14">
        <f ca="1">SUM(E7:OFFSET(E7,50,0))</f>
        <v>6.4288630000000007</v>
      </c>
      <c r="F6" s="14">
        <f ca="1">SUM(F7:OFFSET(F7,50,0))</f>
        <v>4.0440942377558038</v>
      </c>
      <c r="G6" s="14">
        <f ca="1">SUM(G7:OFFSET(G7,50,0))</f>
        <v>3.0611975577558042</v>
      </c>
      <c r="H6" s="14">
        <f ca="1">SUM(H7:OFFSET(H7,50,0))</f>
        <v>0.52241333000000001</v>
      </c>
      <c r="I6" s="14">
        <f ca="1">SUM(I7:OFFSET(I7,50,0))</f>
        <v>0.46048335000000007</v>
      </c>
      <c r="J6" s="15">
        <f ca="1">IFERROR(G6/E6,0)</f>
        <v>0.47616469004796086</v>
      </c>
      <c r="K6" s="15">
        <f ca="1">IFERROR(SUM(G6,H6)/E6,0)</f>
        <v>0.5574253002056202</v>
      </c>
      <c r="L6" s="16">
        <f ca="1">IFERROR(SUM(G6,H6,I6)/E6,0)</f>
        <v>0.62905279483414145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5</v>
      </c>
      <c r="C7" s="19" t="s">
        <v>254</v>
      </c>
      <c r="D7" s="20">
        <v>0</v>
      </c>
      <c r="E7" s="21">
        <v>0.03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271</v>
      </c>
      <c r="O7" s="5">
        <v>1.0189330073595047E-2</v>
      </c>
      <c r="P7" s="71">
        <v>0.83587613401107852</v>
      </c>
    </row>
    <row r="8" spans="1:16" x14ac:dyDescent="0.25">
      <c r="A8" s="17"/>
      <c r="B8" s="55">
        <v>6</v>
      </c>
      <c r="C8" s="19" t="s">
        <v>255</v>
      </c>
      <c r="D8" s="20">
        <v>0.51491900000000002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260</v>
      </c>
      <c r="O8" s="5">
        <v>1.0626957048468353</v>
      </c>
      <c r="P8" s="71">
        <v>0.7362315108961841</v>
      </c>
    </row>
    <row r="9" spans="1:16" x14ac:dyDescent="0.25">
      <c r="A9" s="17"/>
      <c r="B9" s="55">
        <v>11</v>
      </c>
      <c r="C9" s="19" t="s">
        <v>260</v>
      </c>
      <c r="D9" s="20">
        <v>0</v>
      </c>
      <c r="E9" s="21">
        <v>1.4434259999999999</v>
      </c>
      <c r="F9" s="21">
        <f t="shared" si="0"/>
        <v>1.0626957048468353</v>
      </c>
      <c r="G9" s="21">
        <v>0.82058210484683514</v>
      </c>
      <c r="H9" s="21">
        <v>0.16965850000000002</v>
      </c>
      <c r="I9" s="21">
        <v>7.2455099999999995E-2</v>
      </c>
      <c r="J9" s="22">
        <f t="shared" si="1"/>
        <v>0.56849613686246137</v>
      </c>
      <c r="K9" s="22">
        <f t="shared" si="2"/>
        <v>0.68603489534401851</v>
      </c>
      <c r="L9" s="23">
        <f t="shared" si="3"/>
        <v>0.7362315108961841</v>
      </c>
      <c r="M9" s="4"/>
      <c r="N9" t="s">
        <v>264</v>
      </c>
      <c r="O9" s="5">
        <v>2.9712092028353738</v>
      </c>
      <c r="P9" s="71">
        <v>0.60106428079263963</v>
      </c>
    </row>
    <row r="10" spans="1:16" x14ac:dyDescent="0.25">
      <c r="A10" s="17"/>
      <c r="B10" s="55">
        <v>12</v>
      </c>
      <c r="C10" s="19" t="s">
        <v>261</v>
      </c>
      <c r="D10" s="20">
        <v>0.30000000000000004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254</v>
      </c>
      <c r="O10" s="5">
        <v>0</v>
      </c>
      <c r="P10" s="71">
        <v>0</v>
      </c>
    </row>
    <row r="11" spans="1:16" x14ac:dyDescent="0.25">
      <c r="A11" s="17"/>
      <c r="B11" s="55">
        <v>15</v>
      </c>
      <c r="C11" s="19" t="s">
        <v>264</v>
      </c>
      <c r="D11" s="20">
        <v>3.7605469999999999</v>
      </c>
      <c r="E11" s="21">
        <v>4.9432470000000004</v>
      </c>
      <c r="F11" s="21">
        <f t="shared" si="0"/>
        <v>2.9712092028353738</v>
      </c>
      <c r="G11" s="21">
        <v>2.231116122835374</v>
      </c>
      <c r="H11" s="21">
        <v>0.35275483000000002</v>
      </c>
      <c r="I11" s="21">
        <v>0.38733825000000005</v>
      </c>
      <c r="J11" s="22">
        <f t="shared" si="1"/>
        <v>0.45134627560293339</v>
      </c>
      <c r="K11" s="22">
        <f t="shared" si="2"/>
        <v>0.52270723126628582</v>
      </c>
      <c r="L11" s="23">
        <f t="shared" si="3"/>
        <v>0.60106428079263963</v>
      </c>
      <c r="M11" s="4"/>
      <c r="N11" t="s">
        <v>255</v>
      </c>
      <c r="O11" s="5">
        <v>0</v>
      </c>
      <c r="P11" s="71">
        <v>0</v>
      </c>
    </row>
    <row r="12" spans="1:16" ht="15.75" thickBot="1" x14ac:dyDescent="0.3">
      <c r="A12" s="24"/>
      <c r="B12" s="56">
        <v>22</v>
      </c>
      <c r="C12" s="26" t="s">
        <v>271</v>
      </c>
      <c r="D12" s="27">
        <v>0</v>
      </c>
      <c r="E12" s="28">
        <v>1.2189999999999999E-2</v>
      </c>
      <c r="F12" s="28">
        <f t="shared" si="0"/>
        <v>1.0189330073595047E-2</v>
      </c>
      <c r="G12" s="28">
        <v>9.499330073595047E-3</v>
      </c>
      <c r="H12" s="28">
        <v>0</v>
      </c>
      <c r="I12" s="28">
        <v>6.8999999999999997E-4</v>
      </c>
      <c r="J12" s="29">
        <f t="shared" si="1"/>
        <v>0.77927236042617287</v>
      </c>
      <c r="K12" s="29">
        <f t="shared" si="2"/>
        <v>0.77927236042617287</v>
      </c>
      <c r="L12" s="30">
        <f t="shared" si="3"/>
        <v>0.83587613401107852</v>
      </c>
      <c r="M12" s="4"/>
      <c r="N12" t="s">
        <v>261</v>
      </c>
      <c r="O12" s="5">
        <v>0</v>
      </c>
      <c r="P12" s="71">
        <v>0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0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49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4.5754659999999996</v>
      </c>
      <c r="E6" s="14">
        <v>6.4288630000000007</v>
      </c>
      <c r="F6" s="14">
        <v>4.0440942377558038</v>
      </c>
      <c r="G6" s="14">
        <v>3.0611975577558042</v>
      </c>
      <c r="H6" s="14">
        <v>0.52241333000000001</v>
      </c>
      <c r="I6" s="14">
        <v>0.46048335000000007</v>
      </c>
      <c r="J6" s="15">
        <v>0.47616469004796086</v>
      </c>
      <c r="K6" s="15">
        <v>0.5574253002056202</v>
      </c>
      <c r="L6" s="16">
        <v>0.62905279483414145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3.2055469999999997</v>
      </c>
      <c r="E7" s="38">
        <f ca="1">SUM(E8:OFFSET(E6,MATCH("PROYECTOS",$A$8:$A$50,0),0))</f>
        <v>3.3353679999999999</v>
      </c>
      <c r="F7" s="38">
        <f ca="1">SUM(F8:OFFSET(F6,MATCH("PROYECTOS",$A$8:$A$50,0),0))</f>
        <v>2.4377464351573752</v>
      </c>
      <c r="G7" s="38">
        <f ca="1">SUM(G8:OFFSET(G6,MATCH("PROYECTOS",$A$8:$A$50,0),0))</f>
        <v>1.8078033551573753</v>
      </c>
      <c r="H7" s="38">
        <f ca="1">SUM(H8:OFFSET(H6,MATCH("PROYECTOS",$A$8:$A$50,0),0))</f>
        <v>0.28980483000000001</v>
      </c>
      <c r="I7" s="38">
        <f ca="1">SUM(I8:OFFSET(I6,MATCH("PROYECTOS",$A$8:$A$50,0),0))</f>
        <v>0.34013824999999998</v>
      </c>
      <c r="J7" s="39">
        <f ca="1">IFERROR(G7/E7,0)</f>
        <v>0.54201016354338571</v>
      </c>
      <c r="K7" s="39">
        <f ca="1">IFERROR(SUM(G7,H7)/E7,0)</f>
        <v>0.62889857585650977</v>
      </c>
      <c r="L7" s="40">
        <f ca="1">IFERROR(SUM(G7,H7,I7)/E7,0)</f>
        <v>0.73087780273642222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0.98338199999999998</v>
      </c>
      <c r="E8" s="21">
        <v>0.97285200000000005</v>
      </c>
      <c r="F8" s="21">
        <f t="shared" ref="F8:F13" si="0">SUM(G8,H8,I8)</f>
        <v>0.84654918679779045</v>
      </c>
      <c r="G8" s="21">
        <v>0.63969075679779053</v>
      </c>
      <c r="H8" s="21">
        <v>9.9879090000000004E-2</v>
      </c>
      <c r="I8" s="21">
        <v>0.10697933999999999</v>
      </c>
      <c r="J8" s="22">
        <f t="shared" ref="J8:J14" si="1">IFERROR(G8/E8,0)</f>
        <v>0.65754169883784019</v>
      </c>
      <c r="K8" s="22">
        <f t="shared" ref="K8:K14" si="2">IFERROR(SUM(G8,H8)/E8,0)</f>
        <v>0.76020797284457498</v>
      </c>
      <c r="L8" s="23">
        <f t="shared" ref="L8:L14" si="3">IFERROR(SUM(G8,H8,I8)/E8,0)</f>
        <v>0.87017263345071028</v>
      </c>
      <c r="M8" s="4"/>
    </row>
    <row r="9" spans="1:13" ht="25.5" x14ac:dyDescent="0.25">
      <c r="A9" s="17"/>
      <c r="B9" s="19">
        <v>3000503</v>
      </c>
      <c r="C9" s="19" t="s">
        <v>1531</v>
      </c>
      <c r="D9" s="20">
        <v>0.45000000000000007</v>
      </c>
      <c r="E9" s="21">
        <v>0.44992499999999996</v>
      </c>
      <c r="F9" s="21">
        <f t="shared" si="0"/>
        <v>0.39994094886876319</v>
      </c>
      <c r="G9" s="21">
        <v>0.30402217886876315</v>
      </c>
      <c r="H9" s="21">
        <v>6.2212570000000009E-2</v>
      </c>
      <c r="I9" s="21">
        <v>3.3706199999999999E-2</v>
      </c>
      <c r="J9" s="22">
        <f t="shared" si="1"/>
        <v>0.67571746150750278</v>
      </c>
      <c r="K9" s="22">
        <f t="shared" si="2"/>
        <v>0.81399066259657316</v>
      </c>
      <c r="L9" s="23">
        <f t="shared" si="3"/>
        <v>0.88890581512199418</v>
      </c>
      <c r="M9" s="4"/>
    </row>
    <row r="10" spans="1:13" ht="38.25" x14ac:dyDescent="0.25">
      <c r="A10" s="17"/>
      <c r="B10" s="19">
        <v>3000504</v>
      </c>
      <c r="C10" s="19" t="s">
        <v>1532</v>
      </c>
      <c r="D10" s="20">
        <v>0.97591899999999998</v>
      </c>
      <c r="E10" s="21">
        <v>1.0072880000000002</v>
      </c>
      <c r="F10" s="21">
        <f t="shared" si="0"/>
        <v>0.60361779881088995</v>
      </c>
      <c r="G10" s="21">
        <v>0.44639012881089002</v>
      </c>
      <c r="H10" s="21">
        <v>8.7470209999999993E-2</v>
      </c>
      <c r="I10" s="21">
        <v>6.9757459999999993E-2</v>
      </c>
      <c r="J10" s="22">
        <f t="shared" si="1"/>
        <v>0.44316037599066993</v>
      </c>
      <c r="K10" s="22">
        <f t="shared" si="2"/>
        <v>0.52999771546061292</v>
      </c>
      <c r="L10" s="23">
        <f t="shared" si="3"/>
        <v>0.59925046144785787</v>
      </c>
      <c r="M10" s="4"/>
    </row>
    <row r="11" spans="1:13" ht="25.5" x14ac:dyDescent="0.25">
      <c r="A11" s="17"/>
      <c r="B11" s="19">
        <v>3000505</v>
      </c>
      <c r="C11" s="19" t="s">
        <v>1533</v>
      </c>
      <c r="D11" s="20">
        <v>2.1000000000000001E-2</v>
      </c>
      <c r="E11" s="21">
        <v>2.1000000000000001E-2</v>
      </c>
      <c r="F11" s="21">
        <f t="shared" si="0"/>
        <v>6.0000000000000001E-3</v>
      </c>
      <c r="G11" s="21">
        <v>0</v>
      </c>
      <c r="H11" s="21">
        <v>0</v>
      </c>
      <c r="I11" s="21">
        <v>6.0000000000000001E-3</v>
      </c>
      <c r="J11" s="22">
        <f t="shared" si="1"/>
        <v>0</v>
      </c>
      <c r="K11" s="22">
        <f t="shared" si="2"/>
        <v>0</v>
      </c>
      <c r="L11" s="23">
        <f t="shared" si="3"/>
        <v>0.2857142857142857</v>
      </c>
      <c r="M11" s="4"/>
    </row>
    <row r="12" spans="1:13" ht="38.25" x14ac:dyDescent="0.25">
      <c r="A12" s="17"/>
      <c r="B12" s="19">
        <v>3000692</v>
      </c>
      <c r="C12" s="19" t="s">
        <v>1534</v>
      </c>
      <c r="D12" s="20">
        <v>0.74524600000000008</v>
      </c>
      <c r="E12" s="21">
        <v>0.85445300000000002</v>
      </c>
      <c r="F12" s="21">
        <f t="shared" si="0"/>
        <v>0.55178850057264328</v>
      </c>
      <c r="G12" s="21">
        <v>0.40625029057264328</v>
      </c>
      <c r="H12" s="21">
        <v>2.1842960000000002E-2</v>
      </c>
      <c r="I12" s="21">
        <v>0.12369525000000001</v>
      </c>
      <c r="J12" s="22">
        <f t="shared" si="1"/>
        <v>0.47545071592310317</v>
      </c>
      <c r="K12" s="22">
        <f t="shared" si="2"/>
        <v>0.50101439233362544</v>
      </c>
      <c r="L12" s="23">
        <f t="shared" si="3"/>
        <v>0.64577981535864848</v>
      </c>
      <c r="M12" s="4"/>
    </row>
    <row r="13" spans="1:13" ht="38.25" x14ac:dyDescent="0.25">
      <c r="A13" s="17"/>
      <c r="B13" s="19">
        <v>3000693</v>
      </c>
      <c r="C13" s="19" t="s">
        <v>1535</v>
      </c>
      <c r="D13" s="20">
        <v>0.03</v>
      </c>
      <c r="E13" s="21">
        <v>2.9850000000000002E-2</v>
      </c>
      <c r="F13" s="21">
        <f t="shared" si="0"/>
        <v>2.985000010728836E-2</v>
      </c>
      <c r="G13" s="21">
        <v>1.1450000107288361E-2</v>
      </c>
      <c r="H13" s="21">
        <v>1.84E-2</v>
      </c>
      <c r="I13" s="21">
        <v>0</v>
      </c>
      <c r="J13" s="22">
        <f t="shared" si="1"/>
        <v>0.3835845932089903</v>
      </c>
      <c r="K13" s="22">
        <f t="shared" si="2"/>
        <v>1.0000000035942498</v>
      </c>
      <c r="L13" s="23">
        <f t="shared" si="3"/>
        <v>1.0000000035942498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1.3699189999999999</v>
      </c>
      <c r="E14" s="45">
        <f t="shared" ref="E14:I14" ca="1" si="4">OFFSET(E14,-MATCH("PROYECTOS",$A$8:$A$50,0)-1,0)-(OFFSET(E14,-MATCH("PROYECTOS",$A$8:$A$50,0),0))</f>
        <v>3.0934950000000008</v>
      </c>
      <c r="F14" s="45">
        <f t="shared" ca="1" si="4"/>
        <v>1.6063478025984286</v>
      </c>
      <c r="G14" s="45">
        <f t="shared" ca="1" si="4"/>
        <v>1.2533942025984288</v>
      </c>
      <c r="H14" s="45">
        <f t="shared" ca="1" si="4"/>
        <v>0.2326085</v>
      </c>
      <c r="I14" s="45">
        <f t="shared" ca="1" si="4"/>
        <v>0.12034510000000009</v>
      </c>
      <c r="J14" s="46">
        <f t="shared" ca="1" si="1"/>
        <v>0.40517091593761378</v>
      </c>
      <c r="K14" s="46">
        <f t="shared" ca="1" si="2"/>
        <v>0.48036369950442087</v>
      </c>
      <c r="L14" s="47">
        <f t="shared" ca="1" si="3"/>
        <v>0.51926633228708263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1550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3000504</v>
      </c>
      <c r="C20" s="19" t="s">
        <v>1532</v>
      </c>
      <c r="D20" s="23">
        <v>0.59925046144785787</v>
      </c>
    </row>
    <row r="21" spans="1:4" ht="25.5" x14ac:dyDescent="0.25">
      <c r="A21" s="17"/>
      <c r="B21" s="19">
        <v>3000505</v>
      </c>
      <c r="C21" s="19" t="s">
        <v>1533</v>
      </c>
      <c r="D21" s="23">
        <v>0.2857142857142857</v>
      </c>
    </row>
    <row r="22" spans="1:4" ht="39" thickBot="1" x14ac:dyDescent="0.3">
      <c r="A22" s="24"/>
      <c r="B22" s="26">
        <v>3000692</v>
      </c>
      <c r="C22" s="26" t="s">
        <v>1534</v>
      </c>
      <c r="D22" s="30">
        <v>0.64577981535864848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96</v>
      </c>
      <c r="B1" s="49" t="s">
        <v>60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1530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4.5754659999999996</v>
      </c>
      <c r="I6" s="14">
        <v>6.4288630000000007</v>
      </c>
      <c r="J6" s="14">
        <v>4.0440942377558038</v>
      </c>
      <c r="K6" s="14">
        <v>3.0611975577558042</v>
      </c>
      <c r="L6" s="14">
        <v>0.52241333000000001</v>
      </c>
      <c r="M6" s="14">
        <v>0.46048335000000007</v>
      </c>
      <c r="N6" s="15">
        <v>0.47616469004796086</v>
      </c>
      <c r="O6" s="15">
        <v>0.5574253002056202</v>
      </c>
      <c r="P6" s="16">
        <v>0.62905279483414145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SUM(H8:OFFSET(H6,MATCH("PROYECTOS",$A$8:$A$19,0),0))</f>
        <v>3.2055469999999997</v>
      </c>
      <c r="I7" s="13">
        <f ca="1">SUM(I8:OFFSET(I6,MATCH("PROYECTOS",$A$8:$A$19,0),0))</f>
        <v>3.3353680000000003</v>
      </c>
      <c r="J7" s="13">
        <f ca="1">SUM(J8:OFFSET(J6,MATCH("PROYECTOS",$A$8:$A$19,0),0))</f>
        <v>2.4377464351573757</v>
      </c>
      <c r="K7" s="13">
        <f ca="1">SUM(K8:OFFSET(K6,MATCH("PROYECTOS",$A$8:$A$19,0),0))</f>
        <v>1.8078033551573753</v>
      </c>
      <c r="L7" s="13">
        <f ca="1">SUM(L8:OFFSET(L6,MATCH("PROYECTOS",$A$8:$A$19,0),0))</f>
        <v>0.28980483000000001</v>
      </c>
      <c r="M7" s="13">
        <f ca="1">SUM(M8:OFFSET(M6,MATCH("PROYECTOS",$A$8:$A$19,0),0))</f>
        <v>0.34013825000000003</v>
      </c>
      <c r="N7" s="39">
        <f ca="1">IFERROR(K7/I7,0)</f>
        <v>0.54201016354338571</v>
      </c>
      <c r="O7" s="39">
        <f ca="1">IFERROR(SUM(K7,L7)/I7,0)</f>
        <v>0.62889857585650977</v>
      </c>
      <c r="P7" s="40">
        <f ca="1">IFERROR(SUM(K7,L7,M7)/I7,0)</f>
        <v>0.73087780273642222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0.98338199999999998</v>
      </c>
      <c r="I8" s="21">
        <v>0.97285200000000005</v>
      </c>
      <c r="J8" s="21">
        <f t="shared" ref="J8:J18" si="0">SUM(K8,L8,M8)</f>
        <v>0.84654918679779045</v>
      </c>
      <c r="K8" s="21">
        <v>0.63969075679779053</v>
      </c>
      <c r="L8" s="21">
        <v>9.9879090000000004E-2</v>
      </c>
      <c r="M8" s="21">
        <v>0.10697933999999999</v>
      </c>
      <c r="N8" s="22">
        <f t="shared" ref="N8:N19" si="1">IFERROR(K8/I8,0)</f>
        <v>0.65754169883784019</v>
      </c>
      <c r="O8" s="22">
        <f t="shared" ref="O8:O19" si="2">IFERROR(SUM(K8,L8)/I8,0)</f>
        <v>0.76020797284457498</v>
      </c>
      <c r="P8" s="23">
        <f t="shared" ref="P8:P19" si="3">IFERROR(SUM(K8,L8,M8)/I8,0)</f>
        <v>0.87017263345071028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5004109</v>
      </c>
      <c r="C9" s="19" t="s">
        <v>1536</v>
      </c>
      <c r="D9" s="68">
        <v>3000503</v>
      </c>
      <c r="E9" s="19" t="s">
        <v>1531</v>
      </c>
      <c r="F9" s="69">
        <v>313</v>
      </c>
      <c r="G9" s="19" t="s">
        <v>1546</v>
      </c>
      <c r="H9" s="20">
        <v>0.45000000000000007</v>
      </c>
      <c r="I9" s="21">
        <v>0.44992499999999996</v>
      </c>
      <c r="J9" s="21">
        <f t="shared" si="0"/>
        <v>0.39994094886876319</v>
      </c>
      <c r="K9" s="21">
        <v>0.30402217886876315</v>
      </c>
      <c r="L9" s="21">
        <v>6.2212570000000009E-2</v>
      </c>
      <c r="M9" s="21">
        <v>3.3706199999999999E-2</v>
      </c>
      <c r="N9" s="22">
        <f t="shared" si="1"/>
        <v>0.67571746150750278</v>
      </c>
      <c r="O9" s="22">
        <f t="shared" si="2"/>
        <v>0.81399066259657316</v>
      </c>
      <c r="P9" s="23">
        <f t="shared" si="3"/>
        <v>0.88890581512199418</v>
      </c>
      <c r="Q9" s="70">
        <v>113930</v>
      </c>
      <c r="R9" s="21">
        <v>113930</v>
      </c>
      <c r="S9" s="23">
        <f t="shared" ref="S9:S18" si="4">IFERROR(R9/Q9,0)</f>
        <v>1</v>
      </c>
    </row>
    <row r="10" spans="1:19" ht="38.25" x14ac:dyDescent="0.25">
      <c r="A10" s="17"/>
      <c r="B10" s="19">
        <v>5004111</v>
      </c>
      <c r="C10" s="19" t="s">
        <v>1537</v>
      </c>
      <c r="D10" s="68">
        <v>3000504</v>
      </c>
      <c r="E10" s="19" t="s">
        <v>1532</v>
      </c>
      <c r="F10" s="69">
        <v>429</v>
      </c>
      <c r="G10" s="19" t="s">
        <v>630</v>
      </c>
      <c r="H10" s="20">
        <v>0.283586</v>
      </c>
      <c r="I10" s="21">
        <v>0.31358000000000008</v>
      </c>
      <c r="J10" s="21">
        <f t="shared" si="0"/>
        <v>0.25298056517253159</v>
      </c>
      <c r="K10" s="21">
        <v>0.2059875251725316</v>
      </c>
      <c r="L10" s="21">
        <v>2.8238679999999999E-2</v>
      </c>
      <c r="M10" s="21">
        <v>1.8754359999999998E-2</v>
      </c>
      <c r="N10" s="22">
        <f t="shared" si="1"/>
        <v>0.65688986916426928</v>
      </c>
      <c r="O10" s="22">
        <f t="shared" si="2"/>
        <v>0.7469424235363592</v>
      </c>
      <c r="P10" s="23">
        <f t="shared" si="3"/>
        <v>0.80674968165231054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5004112</v>
      </c>
      <c r="C11" s="19" t="s">
        <v>1538</v>
      </c>
      <c r="D11" s="68">
        <v>3000504</v>
      </c>
      <c r="E11" s="19" t="s">
        <v>1532</v>
      </c>
      <c r="F11" s="69">
        <v>535</v>
      </c>
      <c r="G11" s="19" t="s">
        <v>774</v>
      </c>
      <c r="H11" s="20">
        <v>0.02</v>
      </c>
      <c r="I11" s="21">
        <v>0.02</v>
      </c>
      <c r="J11" s="21">
        <f t="shared" si="0"/>
        <v>1.9999999552965164E-2</v>
      </c>
      <c r="K11" s="21">
        <v>1.9999999552965164E-2</v>
      </c>
      <c r="L11" s="21">
        <v>0</v>
      </c>
      <c r="M11" s="21">
        <v>0</v>
      </c>
      <c r="N11" s="22">
        <f t="shared" si="1"/>
        <v>0.99999997764825821</v>
      </c>
      <c r="O11" s="22">
        <f t="shared" si="2"/>
        <v>0.99999997764825821</v>
      </c>
      <c r="P11" s="23">
        <f t="shared" si="3"/>
        <v>0.99999997764825821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5004113</v>
      </c>
      <c r="C12" s="19" t="s">
        <v>1539</v>
      </c>
      <c r="D12" s="68">
        <v>3000504</v>
      </c>
      <c r="E12" s="19" t="s">
        <v>1532</v>
      </c>
      <c r="F12" s="69">
        <v>201</v>
      </c>
      <c r="G12" s="19" t="s">
        <v>627</v>
      </c>
      <c r="H12" s="20">
        <v>6.4653000000000002E-2</v>
      </c>
      <c r="I12" s="21">
        <v>6.4649999999999999E-2</v>
      </c>
      <c r="J12" s="21">
        <f t="shared" si="0"/>
        <v>6.0110051375181675E-2</v>
      </c>
      <c r="K12" s="21">
        <v>3.2886081375181675E-2</v>
      </c>
      <c r="L12" s="21">
        <v>2.212196E-2</v>
      </c>
      <c r="M12" s="21">
        <v>5.1020100000000006E-3</v>
      </c>
      <c r="N12" s="22">
        <f t="shared" si="1"/>
        <v>0.50867875290304221</v>
      </c>
      <c r="O12" s="22">
        <f t="shared" si="2"/>
        <v>0.85085910866483638</v>
      </c>
      <c r="P12" s="23">
        <f t="shared" si="3"/>
        <v>0.92977651005694784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5004114</v>
      </c>
      <c r="C13" s="19" t="s">
        <v>1540</v>
      </c>
      <c r="D13" s="68">
        <v>3000505</v>
      </c>
      <c r="E13" s="19" t="s">
        <v>1533</v>
      </c>
      <c r="F13" s="69">
        <v>416</v>
      </c>
      <c r="G13" s="19" t="s">
        <v>665</v>
      </c>
      <c r="H13" s="20">
        <v>2.1000000000000001E-2</v>
      </c>
      <c r="I13" s="21">
        <v>2.1000000000000001E-2</v>
      </c>
      <c r="J13" s="21">
        <f t="shared" si="0"/>
        <v>6.0000000000000001E-3</v>
      </c>
      <c r="K13" s="21">
        <v>0</v>
      </c>
      <c r="L13" s="21">
        <v>0</v>
      </c>
      <c r="M13" s="21">
        <v>6.0000000000000001E-3</v>
      </c>
      <c r="N13" s="22">
        <f t="shared" si="1"/>
        <v>0</v>
      </c>
      <c r="O13" s="22">
        <f t="shared" si="2"/>
        <v>0</v>
      </c>
      <c r="P13" s="23">
        <f t="shared" si="3"/>
        <v>0.2857142857142857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5004319</v>
      </c>
      <c r="C14" s="19" t="s">
        <v>1541</v>
      </c>
      <c r="D14" s="68">
        <v>3000692</v>
      </c>
      <c r="E14" s="19" t="s">
        <v>1534</v>
      </c>
      <c r="F14" s="69">
        <v>455</v>
      </c>
      <c r="G14" s="19" t="s">
        <v>1547</v>
      </c>
      <c r="H14" s="20">
        <v>0.54846100000000009</v>
      </c>
      <c r="I14" s="21">
        <v>0.65766800000000003</v>
      </c>
      <c r="J14" s="21">
        <f t="shared" si="0"/>
        <v>0.39606991713760764</v>
      </c>
      <c r="K14" s="21">
        <v>0.27573709713760763</v>
      </c>
      <c r="L14" s="21">
        <v>9.2290400000000009E-3</v>
      </c>
      <c r="M14" s="21">
        <v>0.11110378</v>
      </c>
      <c r="N14" s="22">
        <f t="shared" si="1"/>
        <v>0.41926488309847465</v>
      </c>
      <c r="O14" s="22">
        <f t="shared" si="2"/>
        <v>0.43329786022371114</v>
      </c>
      <c r="P14" s="23">
        <f t="shared" si="3"/>
        <v>0.60223382791561642</v>
      </c>
      <c r="Q14" s="70">
        <v>122</v>
      </c>
      <c r="R14" s="21">
        <v>95</v>
      </c>
      <c r="S14" s="23">
        <f t="shared" si="4"/>
        <v>0.77868852459016391</v>
      </c>
    </row>
    <row r="15" spans="1:19" ht="38.25" x14ac:dyDescent="0.25">
      <c r="A15" s="17"/>
      <c r="B15" s="19">
        <v>5005170</v>
      </c>
      <c r="C15" s="19" t="s">
        <v>1542</v>
      </c>
      <c r="D15" s="68">
        <v>3000504</v>
      </c>
      <c r="E15" s="19" t="s">
        <v>1532</v>
      </c>
      <c r="F15" s="69">
        <v>80</v>
      </c>
      <c r="G15" s="19" t="s">
        <v>311</v>
      </c>
      <c r="H15" s="20">
        <v>0.58767999999999998</v>
      </c>
      <c r="I15" s="21">
        <v>0.58505800000000008</v>
      </c>
      <c r="J15" s="21">
        <f t="shared" si="0"/>
        <v>0.26252718271021158</v>
      </c>
      <c r="K15" s="21">
        <v>0.18751652271021158</v>
      </c>
      <c r="L15" s="21">
        <v>3.7109569999999995E-2</v>
      </c>
      <c r="M15" s="21">
        <v>3.7901090000000005E-2</v>
      </c>
      <c r="N15" s="22">
        <f t="shared" si="1"/>
        <v>0.32050928747271473</v>
      </c>
      <c r="O15" s="22">
        <f t="shared" si="2"/>
        <v>0.38393816119121782</v>
      </c>
      <c r="P15" s="23">
        <f t="shared" si="3"/>
        <v>0.44871992641791336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5005171</v>
      </c>
      <c r="C16" s="19" t="s">
        <v>1543</v>
      </c>
      <c r="D16" s="68">
        <v>3000504</v>
      </c>
      <c r="E16" s="19" t="s">
        <v>1532</v>
      </c>
      <c r="F16" s="69">
        <v>222</v>
      </c>
      <c r="G16" s="19" t="s">
        <v>1548</v>
      </c>
      <c r="H16" s="20">
        <v>0.02</v>
      </c>
      <c r="I16" s="21">
        <v>2.4E-2</v>
      </c>
      <c r="J16" s="21">
        <f t="shared" si="0"/>
        <v>8.0000000000000002E-3</v>
      </c>
      <c r="K16" s="21">
        <v>0</v>
      </c>
      <c r="L16" s="21">
        <v>0</v>
      </c>
      <c r="M16" s="21">
        <v>8.0000000000000002E-3</v>
      </c>
      <c r="N16" s="22">
        <f t="shared" si="1"/>
        <v>0</v>
      </c>
      <c r="O16" s="22">
        <f t="shared" si="2"/>
        <v>0</v>
      </c>
      <c r="P16" s="23">
        <f t="shared" si="3"/>
        <v>0.33333333333333331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5005172</v>
      </c>
      <c r="C17" s="19" t="s">
        <v>1544</v>
      </c>
      <c r="D17" s="68">
        <v>3000692</v>
      </c>
      <c r="E17" s="19" t="s">
        <v>1534</v>
      </c>
      <c r="F17" s="69">
        <v>36</v>
      </c>
      <c r="G17" s="19" t="s">
        <v>535</v>
      </c>
      <c r="H17" s="20">
        <v>0.19678499999999999</v>
      </c>
      <c r="I17" s="21">
        <v>0.19678499999999999</v>
      </c>
      <c r="J17" s="21">
        <f t="shared" si="0"/>
        <v>0.15571858343503564</v>
      </c>
      <c r="K17" s="21">
        <v>0.13051319343503565</v>
      </c>
      <c r="L17" s="21">
        <v>1.2613920000000001E-2</v>
      </c>
      <c r="M17" s="21">
        <v>1.259147E-2</v>
      </c>
      <c r="N17" s="22">
        <f t="shared" si="1"/>
        <v>0.66322734677457962</v>
      </c>
      <c r="O17" s="22">
        <f t="shared" si="2"/>
        <v>0.72732735439711182</v>
      </c>
      <c r="P17" s="23">
        <f t="shared" si="3"/>
        <v>0.79131327812097285</v>
      </c>
      <c r="Q17" s="70">
        <v>22</v>
      </c>
      <c r="R17" s="21">
        <v>22</v>
      </c>
      <c r="S17" s="23">
        <f t="shared" si="4"/>
        <v>1</v>
      </c>
    </row>
    <row r="18" spans="1:19" ht="51" x14ac:dyDescent="0.25">
      <c r="A18" s="17"/>
      <c r="B18" s="19">
        <v>5005173</v>
      </c>
      <c r="C18" s="19" t="s">
        <v>1545</v>
      </c>
      <c r="D18" s="68">
        <v>3000693</v>
      </c>
      <c r="E18" s="19" t="s">
        <v>1535</v>
      </c>
      <c r="F18" s="69">
        <v>46</v>
      </c>
      <c r="G18" s="19" t="s">
        <v>738</v>
      </c>
      <c r="H18" s="20">
        <v>0.03</v>
      </c>
      <c r="I18" s="21">
        <v>2.9850000000000002E-2</v>
      </c>
      <c r="J18" s="21">
        <f t="shared" si="0"/>
        <v>2.985000010728836E-2</v>
      </c>
      <c r="K18" s="21">
        <v>1.1450000107288361E-2</v>
      </c>
      <c r="L18" s="21">
        <v>1.84E-2</v>
      </c>
      <c r="M18" s="21">
        <v>0</v>
      </c>
      <c r="N18" s="22">
        <f t="shared" si="1"/>
        <v>0.3835845932089903</v>
      </c>
      <c r="O18" s="22">
        <f t="shared" si="2"/>
        <v>1.0000000035942498</v>
      </c>
      <c r="P18" s="23">
        <f t="shared" si="3"/>
        <v>1.0000000035942498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1.3699189999999999</v>
      </c>
      <c r="I19" s="44">
        <f t="shared" ref="I19:M19" ca="1" si="5">OFFSET(I19,-MATCH("PROYECTOS",$A$8:$A$19,0)-1,0)-(OFFSET(I19,-MATCH("PROYECTOS",$A$8:$A$19,0),0))</f>
        <v>3.0934950000000003</v>
      </c>
      <c r="J19" s="44">
        <f t="shared" ca="1" si="5"/>
        <v>1.6063478025984281</v>
      </c>
      <c r="K19" s="44">
        <f t="shared" ca="1" si="5"/>
        <v>1.2533942025984288</v>
      </c>
      <c r="L19" s="44">
        <f t="shared" ca="1" si="5"/>
        <v>0.2326085</v>
      </c>
      <c r="M19" s="44">
        <f t="shared" ca="1" si="5"/>
        <v>0.12034510000000004</v>
      </c>
      <c r="N19" s="46">
        <f t="shared" ca="1" si="1"/>
        <v>0.40517091593761384</v>
      </c>
      <c r="O19" s="46">
        <f t="shared" ca="1" si="2"/>
        <v>0.48036369950442093</v>
      </c>
      <c r="P19" s="47">
        <f t="shared" ca="1" si="3"/>
        <v>0.51926633228708263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50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1551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755.42156400000022</v>
      </c>
      <c r="E6" s="14">
        <v>755.93092200000001</v>
      </c>
      <c r="F6" s="14">
        <v>624.9525007889423</v>
      </c>
      <c r="G6" s="14">
        <v>497.63949028894245</v>
      </c>
      <c r="H6" s="14">
        <v>123.26944968999997</v>
      </c>
      <c r="I6" s="14">
        <v>4.0435608100000007</v>
      </c>
      <c r="J6" s="15">
        <v>0.65831344611795417</v>
      </c>
      <c r="K6" s="15">
        <v>0.82138317392305638</v>
      </c>
      <c r="L6" s="16">
        <v>0.82673228809780375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755.42156399999988</v>
      </c>
      <c r="E7" s="38">
        <f ca="1">SUM(E8:OFFSET(E6,MATCH("GOBIERNOS REGIONALES",$A$8:$A$50,0),0))</f>
        <v>755.93092200000012</v>
      </c>
      <c r="F7" s="38">
        <f ca="1">SUM(F8:OFFSET(F6,MATCH("GOBIERNOS REGIONALES",$A$8:$A$50,0),0))</f>
        <v>624.95250078894242</v>
      </c>
      <c r="G7" s="38">
        <f ca="1">SUM(G8:OFFSET(G6,MATCH("GOBIERNOS REGIONALES",$A$8:$A$50,0),0))</f>
        <v>497.63949028894245</v>
      </c>
      <c r="H7" s="38">
        <f ca="1">SUM(H8:OFFSET(H6,MATCH("GOBIERNOS REGIONALES",$A$8:$A$50,0),0))</f>
        <v>123.26944968999997</v>
      </c>
      <c r="I7" s="38">
        <f ca="1">SUM(I8:OFFSET(I6,MATCH("GOBIERNOS REGIONALES",$A$8:$A$50,0),0))</f>
        <v>4.0435608099999998</v>
      </c>
      <c r="J7" s="39">
        <f ca="1">IFERROR(G7/E7,0)</f>
        <v>0.65831344611795406</v>
      </c>
      <c r="K7" s="39">
        <f ca="1">IFERROR(SUM(G7,H7)/E7,0)</f>
        <v>0.82138317392305626</v>
      </c>
      <c r="L7" s="40">
        <f ca="1">IFERROR(SUM(G7,H7,I7)/E7,0)</f>
        <v>0.82673228809780364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755.42156399999988</v>
      </c>
      <c r="E8" s="21">
        <v>755.93092200000012</v>
      </c>
      <c r="F8" s="21">
        <f t="shared" ref="F8:F10" si="0">SUM(G8,H8,I8)</f>
        <v>624.95250078894242</v>
      </c>
      <c r="G8" s="21">
        <v>497.63949028894245</v>
      </c>
      <c r="H8" s="21">
        <v>123.26944968999997</v>
      </c>
      <c r="I8" s="21">
        <v>4.0435608099999998</v>
      </c>
      <c r="J8" s="22">
        <f t="shared" ref="J8:J10" si="1">IFERROR(G8/E8,0)</f>
        <v>0.65831344611795406</v>
      </c>
      <c r="K8" s="22">
        <f t="shared" ref="K8:K10" si="2">IFERROR(SUM(G8,H8)/E8,0)</f>
        <v>0.82138317392305626</v>
      </c>
      <c r="L8" s="23">
        <f t="shared" ref="L8:L10" si="3">IFERROR(SUM(G8,H8,I8)/E8,0)</f>
        <v>0.82673228809780364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97</v>
      </c>
      <c r="B1" s="51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1552</v>
      </c>
      <c r="N2" s="72" t="s">
        <v>1558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755.42156400000022</v>
      </c>
      <c r="E6" s="14">
        <f ca="1">SUM(E7:OFFSET(E7,50,0))</f>
        <v>755.93092200000001</v>
      </c>
      <c r="F6" s="14">
        <f ca="1">SUM(F7:OFFSET(F7,50,0))</f>
        <v>624.9525007889423</v>
      </c>
      <c r="G6" s="14">
        <f ca="1">SUM(G7:OFFSET(G7,50,0))</f>
        <v>497.63949028894245</v>
      </c>
      <c r="H6" s="14">
        <f ca="1">SUM(H7:OFFSET(H7,50,0))</f>
        <v>123.26944968999997</v>
      </c>
      <c r="I6" s="14">
        <f ca="1">SUM(I7:OFFSET(I7,50,0))</f>
        <v>4.0435608100000007</v>
      </c>
      <c r="J6" s="15">
        <f ca="1">IFERROR(G6/E6,0)</f>
        <v>0.65831344611795417</v>
      </c>
      <c r="K6" s="15">
        <f ca="1">IFERROR(SUM(G6,H6)/E6,0)</f>
        <v>0.82138317392305638</v>
      </c>
      <c r="L6" s="16">
        <f ca="1">IFERROR(SUM(G6,H6,I6)/E6,0)</f>
        <v>0.82673228809780375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18.294084999999999</v>
      </c>
      <c r="E7" s="21">
        <v>18.217386000000001</v>
      </c>
      <c r="F7" s="21">
        <f t="shared" ref="F7:F31" si="0">SUM(G7,H7,I7)</f>
        <v>15.081582037670396</v>
      </c>
      <c r="G7" s="21">
        <v>11.963720697670396</v>
      </c>
      <c r="H7" s="21">
        <v>2.99059746</v>
      </c>
      <c r="I7" s="21">
        <v>0.12726388</v>
      </c>
      <c r="J7" s="22">
        <f t="shared" ref="J7:J31" si="1">IFERROR(G7/E7,0)</f>
        <v>0.65671994311754689</v>
      </c>
      <c r="K7" s="22">
        <f t="shared" ref="K7:K31" si="2">IFERROR(SUM(G7,H7)/E7,0)</f>
        <v>0.82088166533169993</v>
      </c>
      <c r="L7" s="23">
        <f t="shared" ref="L7:L31" si="3">IFERROR(SUM(G7,H7,I7)/E7,0)</f>
        <v>0.82786751280729265</v>
      </c>
      <c r="M7" s="4"/>
      <c r="N7" t="s">
        <v>261</v>
      </c>
      <c r="O7" s="5">
        <v>28.550300444492915</v>
      </c>
      <c r="P7" s="71">
        <v>0.82957528384739554</v>
      </c>
    </row>
    <row r="8" spans="1:16" x14ac:dyDescent="0.25">
      <c r="A8" s="17"/>
      <c r="B8" s="55">
        <v>2</v>
      </c>
      <c r="C8" s="19" t="s">
        <v>251</v>
      </c>
      <c r="D8" s="20">
        <v>49.795476999999991</v>
      </c>
      <c r="E8" s="21">
        <v>46.933992000000003</v>
      </c>
      <c r="F8" s="21">
        <f t="shared" si="0"/>
        <v>38.800717257525903</v>
      </c>
      <c r="G8" s="21">
        <v>30.873140187525905</v>
      </c>
      <c r="H8" s="21">
        <v>7.7322352299999997</v>
      </c>
      <c r="I8" s="21">
        <v>0.19534184000000002</v>
      </c>
      <c r="J8" s="22">
        <f t="shared" si="1"/>
        <v>0.65779915306428449</v>
      </c>
      <c r="K8" s="22">
        <f t="shared" si="2"/>
        <v>0.82254617117431439</v>
      </c>
      <c r="L8" s="23">
        <f t="shared" si="3"/>
        <v>0.82670822583184278</v>
      </c>
      <c r="M8" s="4"/>
      <c r="N8" t="s">
        <v>265</v>
      </c>
      <c r="O8" s="5">
        <v>21.19691340369581</v>
      </c>
      <c r="P8" s="71">
        <v>0.82925492033752035</v>
      </c>
    </row>
    <row r="9" spans="1:16" x14ac:dyDescent="0.25">
      <c r="A9" s="17"/>
      <c r="B9" s="55">
        <v>3</v>
      </c>
      <c r="C9" s="19" t="s">
        <v>252</v>
      </c>
      <c r="D9" s="20">
        <v>40.613226999999995</v>
      </c>
      <c r="E9" s="21">
        <v>40.807175000000001</v>
      </c>
      <c r="F9" s="21">
        <f t="shared" si="0"/>
        <v>33.815067282966183</v>
      </c>
      <c r="G9" s="21">
        <v>26.969131902966183</v>
      </c>
      <c r="H9" s="21">
        <v>6.5685329799999996</v>
      </c>
      <c r="I9" s="21">
        <v>0.27740239999999999</v>
      </c>
      <c r="J9" s="22">
        <f t="shared" si="1"/>
        <v>0.66089191185045726</v>
      </c>
      <c r="K9" s="22">
        <f t="shared" si="2"/>
        <v>0.82185706025879479</v>
      </c>
      <c r="L9" s="23">
        <f t="shared" si="3"/>
        <v>0.82865494322913025</v>
      </c>
      <c r="M9" s="4"/>
      <c r="N9" t="s">
        <v>262</v>
      </c>
      <c r="O9" s="5">
        <v>29.064738762911386</v>
      </c>
      <c r="P9" s="71">
        <v>0.82920248784411854</v>
      </c>
    </row>
    <row r="10" spans="1:16" x14ac:dyDescent="0.25">
      <c r="A10" s="17"/>
      <c r="B10" s="55">
        <v>4</v>
      </c>
      <c r="C10" s="19" t="s">
        <v>253</v>
      </c>
      <c r="D10" s="20">
        <v>12.3612</v>
      </c>
      <c r="E10" s="21">
        <v>13.093707</v>
      </c>
      <c r="F10" s="21">
        <f t="shared" si="0"/>
        <v>10.839617564110677</v>
      </c>
      <c r="G10" s="21">
        <v>8.6350599041106761</v>
      </c>
      <c r="H10" s="21">
        <v>2.1126752299999998</v>
      </c>
      <c r="I10" s="21">
        <v>9.1882430000000001E-2</v>
      </c>
      <c r="J10" s="22">
        <f t="shared" si="1"/>
        <v>0.65948168109387784</v>
      </c>
      <c r="K10" s="22">
        <f t="shared" si="2"/>
        <v>0.82083210920411431</v>
      </c>
      <c r="L10" s="23">
        <f t="shared" si="3"/>
        <v>0.82784940613919933</v>
      </c>
      <c r="M10" s="4"/>
      <c r="N10" t="s">
        <v>268</v>
      </c>
      <c r="O10" s="5">
        <v>7.6402470355619245</v>
      </c>
      <c r="P10" s="71">
        <v>0.82891156966493584</v>
      </c>
    </row>
    <row r="11" spans="1:16" x14ac:dyDescent="0.25">
      <c r="A11" s="17"/>
      <c r="B11" s="55">
        <v>5</v>
      </c>
      <c r="C11" s="19" t="s">
        <v>254</v>
      </c>
      <c r="D11" s="20">
        <v>46.500525000000003</v>
      </c>
      <c r="E11" s="21">
        <v>48.619816999999998</v>
      </c>
      <c r="F11" s="21">
        <f t="shared" si="0"/>
        <v>40.231593902729315</v>
      </c>
      <c r="G11" s="21">
        <v>32.095749102729314</v>
      </c>
      <c r="H11" s="21">
        <v>7.8902883799999994</v>
      </c>
      <c r="I11" s="21">
        <v>0.24555642</v>
      </c>
      <c r="J11" s="22">
        <f t="shared" si="1"/>
        <v>0.66013718444743053</v>
      </c>
      <c r="K11" s="22">
        <f t="shared" si="2"/>
        <v>0.82242262414787204</v>
      </c>
      <c r="L11" s="23">
        <f t="shared" si="3"/>
        <v>0.82747316598763254</v>
      </c>
      <c r="M11" s="4"/>
      <c r="N11" t="s">
        <v>252</v>
      </c>
      <c r="O11" s="5">
        <v>33.815067282966183</v>
      </c>
      <c r="P11" s="71">
        <v>0.82865494322913025</v>
      </c>
    </row>
    <row r="12" spans="1:16" x14ac:dyDescent="0.25">
      <c r="A12" s="17"/>
      <c r="B12" s="55">
        <v>6</v>
      </c>
      <c r="C12" s="19" t="s">
        <v>255</v>
      </c>
      <c r="D12" s="20">
        <v>73.024040000000014</v>
      </c>
      <c r="E12" s="21">
        <v>77.086536999999993</v>
      </c>
      <c r="F12" s="21">
        <f t="shared" si="0"/>
        <v>63.819276453267243</v>
      </c>
      <c r="G12" s="21">
        <v>50.731197493267246</v>
      </c>
      <c r="H12" s="21">
        <v>12.745390590000001</v>
      </c>
      <c r="I12" s="21">
        <v>0.34268837000000008</v>
      </c>
      <c r="J12" s="22">
        <f t="shared" si="1"/>
        <v>0.65810710232407055</v>
      </c>
      <c r="K12" s="22">
        <f t="shared" si="2"/>
        <v>0.82344583832151197</v>
      </c>
      <c r="L12" s="23">
        <f t="shared" si="3"/>
        <v>0.82789134052379665</v>
      </c>
      <c r="M12" s="4"/>
      <c r="N12" t="s">
        <v>258</v>
      </c>
      <c r="O12" s="5">
        <v>28.054551918038321</v>
      </c>
      <c r="P12" s="71">
        <v>0.82792466789341901</v>
      </c>
    </row>
    <row r="13" spans="1:16" x14ac:dyDescent="0.25">
      <c r="A13" s="17"/>
      <c r="B13" s="55">
        <v>7</v>
      </c>
      <c r="C13" s="19" t="s">
        <v>256</v>
      </c>
      <c r="D13" s="20">
        <v>5.194223</v>
      </c>
      <c r="E13" s="21">
        <v>5.1995449999999996</v>
      </c>
      <c r="F13" s="21">
        <f t="shared" si="0"/>
        <v>4.2466231712787073</v>
      </c>
      <c r="G13" s="21">
        <v>3.3199577512787073</v>
      </c>
      <c r="H13" s="21">
        <v>0.92195742000000014</v>
      </c>
      <c r="I13" s="21">
        <v>4.7079999999999995E-3</v>
      </c>
      <c r="J13" s="22">
        <f t="shared" si="1"/>
        <v>0.63850928326972989</v>
      </c>
      <c r="K13" s="22">
        <f t="shared" si="2"/>
        <v>0.81582430218003832</v>
      </c>
      <c r="L13" s="23">
        <f t="shared" si="3"/>
        <v>0.81672976602350933</v>
      </c>
      <c r="M13" s="4"/>
      <c r="N13" t="s">
        <v>255</v>
      </c>
      <c r="O13" s="5">
        <v>63.819276453267243</v>
      </c>
      <c r="P13" s="71">
        <v>0.82789134052379665</v>
      </c>
    </row>
    <row r="14" spans="1:16" x14ac:dyDescent="0.25">
      <c r="A14" s="17"/>
      <c r="B14" s="55">
        <v>8</v>
      </c>
      <c r="C14" s="19" t="s">
        <v>257</v>
      </c>
      <c r="D14" s="20">
        <v>54.024596000000003</v>
      </c>
      <c r="E14" s="21">
        <v>53.150302000000003</v>
      </c>
      <c r="F14" s="21">
        <f t="shared" si="0"/>
        <v>43.967322965431727</v>
      </c>
      <c r="G14" s="21">
        <v>35.001915225431731</v>
      </c>
      <c r="H14" s="21">
        <v>8.7741880899999991</v>
      </c>
      <c r="I14" s="21">
        <v>0.19121964999999996</v>
      </c>
      <c r="J14" s="22">
        <f t="shared" si="1"/>
        <v>0.65854593310554899</v>
      </c>
      <c r="K14" s="22">
        <f t="shared" si="2"/>
        <v>0.82362849632409851</v>
      </c>
      <c r="L14" s="23">
        <f t="shared" si="3"/>
        <v>0.82722621153557552</v>
      </c>
      <c r="M14" s="4"/>
      <c r="N14" t="s">
        <v>250</v>
      </c>
      <c r="O14" s="5">
        <v>15.081582037670396</v>
      </c>
      <c r="P14" s="71">
        <v>0.82786751280729265</v>
      </c>
    </row>
    <row r="15" spans="1:16" x14ac:dyDescent="0.25">
      <c r="A15" s="17"/>
      <c r="B15" s="55">
        <v>9</v>
      </c>
      <c r="C15" s="19" t="s">
        <v>258</v>
      </c>
      <c r="D15" s="20">
        <v>33.762575000000005</v>
      </c>
      <c r="E15" s="21">
        <v>33.885392000000003</v>
      </c>
      <c r="F15" s="21">
        <f t="shared" si="0"/>
        <v>28.054551918038321</v>
      </c>
      <c r="G15" s="21">
        <v>22.454175318038324</v>
      </c>
      <c r="H15" s="21">
        <v>5.3775617499999999</v>
      </c>
      <c r="I15" s="21">
        <v>0.22281485000000001</v>
      </c>
      <c r="J15" s="22">
        <f t="shared" si="1"/>
        <v>0.6626505993508448</v>
      </c>
      <c r="K15" s="22">
        <f t="shared" si="2"/>
        <v>0.8213491249573952</v>
      </c>
      <c r="L15" s="23">
        <f t="shared" si="3"/>
        <v>0.82792466789341901</v>
      </c>
      <c r="M15" s="4"/>
      <c r="N15" t="s">
        <v>253</v>
      </c>
      <c r="O15" s="5">
        <v>10.839617564110677</v>
      </c>
      <c r="P15" s="71">
        <v>0.82784940613919933</v>
      </c>
    </row>
    <row r="16" spans="1:16" x14ac:dyDescent="0.25">
      <c r="A16" s="17"/>
      <c r="B16" s="55">
        <v>10</v>
      </c>
      <c r="C16" s="19" t="s">
        <v>259</v>
      </c>
      <c r="D16" s="20">
        <v>45.786395999999996</v>
      </c>
      <c r="E16" s="21">
        <v>43.20291000000001</v>
      </c>
      <c r="F16" s="21">
        <f t="shared" si="0"/>
        <v>35.700082199150373</v>
      </c>
      <c r="G16" s="21">
        <v>28.599865199150372</v>
      </c>
      <c r="H16" s="21">
        <v>6.9098952599999999</v>
      </c>
      <c r="I16" s="21">
        <v>0.19032174000000002</v>
      </c>
      <c r="J16" s="22">
        <f t="shared" si="1"/>
        <v>0.66198932431056989</v>
      </c>
      <c r="K16" s="22">
        <f t="shared" si="2"/>
        <v>0.82192982970708139</v>
      </c>
      <c r="L16" s="23">
        <f t="shared" si="3"/>
        <v>0.82633512879457338</v>
      </c>
      <c r="M16" s="4"/>
      <c r="N16" t="s">
        <v>254</v>
      </c>
      <c r="O16" s="5">
        <v>40.231593902729315</v>
      </c>
      <c r="P16" s="71">
        <v>0.82747316598763254</v>
      </c>
    </row>
    <row r="17" spans="1:16" x14ac:dyDescent="0.25">
      <c r="A17" s="17"/>
      <c r="B17" s="55">
        <v>11</v>
      </c>
      <c r="C17" s="19" t="s">
        <v>260</v>
      </c>
      <c r="D17" s="20">
        <v>9.2048699999999997</v>
      </c>
      <c r="E17" s="21">
        <v>8.8536280000000005</v>
      </c>
      <c r="F17" s="21">
        <f t="shared" si="0"/>
        <v>7.3103449841372372</v>
      </c>
      <c r="G17" s="21">
        <v>5.8139932441372366</v>
      </c>
      <c r="H17" s="21">
        <v>1.4541879600000001</v>
      </c>
      <c r="I17" s="21">
        <v>4.2163779999999998E-2</v>
      </c>
      <c r="J17" s="22">
        <f t="shared" si="1"/>
        <v>0.65667918780156975</v>
      </c>
      <c r="K17" s="22">
        <f t="shared" si="2"/>
        <v>0.8209268792564175</v>
      </c>
      <c r="L17" s="23">
        <f t="shared" si="3"/>
        <v>0.8256891959022038</v>
      </c>
      <c r="M17" s="4"/>
      <c r="N17" t="s">
        <v>257</v>
      </c>
      <c r="O17" s="5">
        <v>43.967322965431727</v>
      </c>
      <c r="P17" s="71">
        <v>0.82722621153557552</v>
      </c>
    </row>
    <row r="18" spans="1:16" x14ac:dyDescent="0.25">
      <c r="A18" s="17"/>
      <c r="B18" s="55">
        <v>12</v>
      </c>
      <c r="C18" s="19" t="s">
        <v>261</v>
      </c>
      <c r="D18" s="20">
        <v>34.661221999999995</v>
      </c>
      <c r="E18" s="21">
        <v>34.415562999999992</v>
      </c>
      <c r="F18" s="21">
        <f t="shared" si="0"/>
        <v>28.550300444492915</v>
      </c>
      <c r="G18" s="21">
        <v>22.689018264492915</v>
      </c>
      <c r="H18" s="21">
        <v>5.72964845</v>
      </c>
      <c r="I18" s="21">
        <v>0.13163373</v>
      </c>
      <c r="J18" s="22">
        <f t="shared" si="1"/>
        <v>0.65926622396073897</v>
      </c>
      <c r="K18" s="22">
        <f t="shared" si="2"/>
        <v>0.82575045233149091</v>
      </c>
      <c r="L18" s="23">
        <f t="shared" si="3"/>
        <v>0.82957528384739554</v>
      </c>
      <c r="M18" s="4"/>
      <c r="N18" t="s">
        <v>269</v>
      </c>
      <c r="O18" s="5">
        <v>45.911893375669905</v>
      </c>
      <c r="P18" s="71">
        <v>0.82705473555542375</v>
      </c>
    </row>
    <row r="19" spans="1:16" x14ac:dyDescent="0.25">
      <c r="A19" s="17"/>
      <c r="B19" s="55">
        <v>13</v>
      </c>
      <c r="C19" s="19" t="s">
        <v>262</v>
      </c>
      <c r="D19" s="20">
        <v>39.804893</v>
      </c>
      <c r="E19" s="21">
        <v>35.051437</v>
      </c>
      <c r="F19" s="21">
        <f t="shared" si="0"/>
        <v>29.064738762911386</v>
      </c>
      <c r="G19" s="21">
        <v>23.185982162911387</v>
      </c>
      <c r="H19" s="21">
        <v>5.7003864299999991</v>
      </c>
      <c r="I19" s="21">
        <v>0.17837016999999999</v>
      </c>
      <c r="J19" s="22">
        <f t="shared" si="1"/>
        <v>0.66148449671011733</v>
      </c>
      <c r="K19" s="22">
        <f t="shared" si="2"/>
        <v>0.82411367593606466</v>
      </c>
      <c r="L19" s="23">
        <f t="shared" si="3"/>
        <v>0.82920248784411854</v>
      </c>
      <c r="M19" s="4"/>
      <c r="N19" t="s">
        <v>251</v>
      </c>
      <c r="O19" s="5">
        <v>38.800717257525903</v>
      </c>
      <c r="P19" s="71">
        <v>0.82670822583184278</v>
      </c>
    </row>
    <row r="20" spans="1:16" x14ac:dyDescent="0.25">
      <c r="A20" s="17"/>
      <c r="B20" s="55">
        <v>14</v>
      </c>
      <c r="C20" s="19" t="s">
        <v>263</v>
      </c>
      <c r="D20" s="20">
        <v>18.379255000000001</v>
      </c>
      <c r="E20" s="21">
        <v>24.271483</v>
      </c>
      <c r="F20" s="21">
        <f t="shared" si="0"/>
        <v>19.903095710926859</v>
      </c>
      <c r="G20" s="21">
        <v>15.675938710926857</v>
      </c>
      <c r="H20" s="21">
        <v>4.1624731500000003</v>
      </c>
      <c r="I20" s="21">
        <v>6.4683849999999987E-2</v>
      </c>
      <c r="J20" s="22">
        <f t="shared" si="1"/>
        <v>0.64585829843717657</v>
      </c>
      <c r="K20" s="22">
        <f t="shared" si="2"/>
        <v>0.81735474758286741</v>
      </c>
      <c r="L20" s="23">
        <f t="shared" si="3"/>
        <v>0.82001976191264703</v>
      </c>
      <c r="M20" s="4"/>
      <c r="N20" t="s">
        <v>259</v>
      </c>
      <c r="O20" s="5">
        <v>35.700082199150373</v>
      </c>
      <c r="P20" s="71">
        <v>0.82633512879457338</v>
      </c>
    </row>
    <row r="21" spans="1:16" x14ac:dyDescent="0.25">
      <c r="A21" s="17"/>
      <c r="B21" s="55">
        <v>15</v>
      </c>
      <c r="C21" s="19" t="s">
        <v>264</v>
      </c>
      <c r="D21" s="20">
        <v>63.871662999999998</v>
      </c>
      <c r="E21" s="21">
        <v>44.163010999999997</v>
      </c>
      <c r="F21" s="21">
        <f t="shared" si="0"/>
        <v>36.472078866144642</v>
      </c>
      <c r="G21" s="21">
        <v>29.307379886144645</v>
      </c>
      <c r="H21" s="21">
        <v>6.4197833199999996</v>
      </c>
      <c r="I21" s="21">
        <v>0.74491565999999998</v>
      </c>
      <c r="J21" s="22">
        <f t="shared" si="1"/>
        <v>0.66361824573384831</v>
      </c>
      <c r="K21" s="22">
        <f t="shared" si="2"/>
        <v>0.80898386222227125</v>
      </c>
      <c r="L21" s="23">
        <f t="shared" si="3"/>
        <v>0.82585127327809793</v>
      </c>
      <c r="M21" s="4"/>
      <c r="N21" t="s">
        <v>270</v>
      </c>
      <c r="O21" s="5">
        <v>70.727557963424857</v>
      </c>
      <c r="P21" s="71">
        <v>0.82590003048012472</v>
      </c>
    </row>
    <row r="22" spans="1:16" x14ac:dyDescent="0.25">
      <c r="A22" s="17"/>
      <c r="B22" s="55">
        <v>16</v>
      </c>
      <c r="C22" s="19" t="s">
        <v>265</v>
      </c>
      <c r="D22" s="20">
        <v>18.976248000000002</v>
      </c>
      <c r="E22" s="21">
        <v>25.561395999999998</v>
      </c>
      <c r="F22" s="21">
        <f t="shared" si="0"/>
        <v>21.19691340369581</v>
      </c>
      <c r="G22" s="21">
        <v>16.779873593695811</v>
      </c>
      <c r="H22" s="21">
        <v>4.2410971200000001</v>
      </c>
      <c r="I22" s="21">
        <v>0.17594269000000001</v>
      </c>
      <c r="J22" s="22">
        <f t="shared" si="1"/>
        <v>0.65645372395528834</v>
      </c>
      <c r="K22" s="22">
        <f t="shared" si="2"/>
        <v>0.82237177944803219</v>
      </c>
      <c r="L22" s="23">
        <f t="shared" si="3"/>
        <v>0.82925492033752035</v>
      </c>
      <c r="M22" s="4"/>
      <c r="N22" t="s">
        <v>264</v>
      </c>
      <c r="O22" s="5">
        <v>36.472078866144642</v>
      </c>
      <c r="P22" s="71">
        <v>0.82585127327809793</v>
      </c>
    </row>
    <row r="23" spans="1:16" x14ac:dyDescent="0.25">
      <c r="A23" s="17"/>
      <c r="B23" s="55">
        <v>17</v>
      </c>
      <c r="C23" s="19" t="s">
        <v>266</v>
      </c>
      <c r="D23" s="20">
        <v>1.3601380000000001</v>
      </c>
      <c r="E23" s="21">
        <v>1.661546</v>
      </c>
      <c r="F23" s="21">
        <f t="shared" si="0"/>
        <v>1.3442216875201611</v>
      </c>
      <c r="G23" s="21">
        <v>1.0723898175201612</v>
      </c>
      <c r="H23" s="21">
        <v>0.22587684</v>
      </c>
      <c r="I23" s="21">
        <v>4.5955030000000008E-2</v>
      </c>
      <c r="J23" s="22">
        <f t="shared" si="1"/>
        <v>0.64541686930133813</v>
      </c>
      <c r="K23" s="22">
        <f t="shared" si="2"/>
        <v>0.78136064696382834</v>
      </c>
      <c r="L23" s="23">
        <f t="shared" si="3"/>
        <v>0.80901864138589075</v>
      </c>
      <c r="M23" s="4"/>
      <c r="N23" t="s">
        <v>260</v>
      </c>
      <c r="O23" s="5">
        <v>7.3103449841372372</v>
      </c>
      <c r="P23" s="71">
        <v>0.8256891959022038</v>
      </c>
    </row>
    <row r="24" spans="1:16" x14ac:dyDescent="0.25">
      <c r="A24" s="17"/>
      <c r="B24" s="55">
        <v>18</v>
      </c>
      <c r="C24" s="19" t="s">
        <v>267</v>
      </c>
      <c r="D24" s="20">
        <v>3.8533689999999998</v>
      </c>
      <c r="E24" s="21">
        <v>4.4351589999999996</v>
      </c>
      <c r="F24" s="21">
        <f t="shared" si="0"/>
        <v>3.6554215340910425</v>
      </c>
      <c r="G24" s="21">
        <v>2.9020608840910427</v>
      </c>
      <c r="H24" s="21">
        <v>0.69744401</v>
      </c>
      <c r="I24" s="21">
        <v>5.5916639999999997E-2</v>
      </c>
      <c r="J24" s="22">
        <f t="shared" si="1"/>
        <v>0.65433074306716921</v>
      </c>
      <c r="K24" s="22">
        <f t="shared" si="2"/>
        <v>0.81158418313549585</v>
      </c>
      <c r="L24" s="23">
        <f t="shared" si="3"/>
        <v>0.82419176721534515</v>
      </c>
      <c r="M24" s="4"/>
      <c r="N24" t="s">
        <v>267</v>
      </c>
      <c r="O24" s="5">
        <v>3.6554215340910425</v>
      </c>
      <c r="P24" s="71">
        <v>0.82419176721534515</v>
      </c>
    </row>
    <row r="25" spans="1:16" x14ac:dyDescent="0.25">
      <c r="A25" s="17"/>
      <c r="B25" s="55">
        <v>19</v>
      </c>
      <c r="C25" s="19" t="s">
        <v>268</v>
      </c>
      <c r="D25" s="20">
        <v>9.2563680000000002</v>
      </c>
      <c r="E25" s="21">
        <v>9.2172039999999988</v>
      </c>
      <c r="F25" s="21">
        <f t="shared" si="0"/>
        <v>7.6402470355619245</v>
      </c>
      <c r="G25" s="21">
        <v>6.0881089955619245</v>
      </c>
      <c r="H25" s="21">
        <v>1.4922924500000001</v>
      </c>
      <c r="I25" s="21">
        <v>5.9845589999999997E-2</v>
      </c>
      <c r="J25" s="22">
        <f t="shared" si="1"/>
        <v>0.66051581320777164</v>
      </c>
      <c r="K25" s="22">
        <f t="shared" si="2"/>
        <v>0.82241875579209545</v>
      </c>
      <c r="L25" s="23">
        <f t="shared" si="3"/>
        <v>0.82891156966493584</v>
      </c>
      <c r="M25" s="4"/>
      <c r="N25" t="s">
        <v>271</v>
      </c>
      <c r="O25" s="5">
        <v>21.194701079576937</v>
      </c>
      <c r="P25" s="71">
        <v>0.82383209336634744</v>
      </c>
    </row>
    <row r="26" spans="1:16" x14ac:dyDescent="0.25">
      <c r="A26" s="17"/>
      <c r="B26" s="55">
        <v>20</v>
      </c>
      <c r="C26" s="19" t="s">
        <v>269</v>
      </c>
      <c r="D26" s="20">
        <v>50.693631000000003</v>
      </c>
      <c r="E26" s="21">
        <v>55.512521</v>
      </c>
      <c r="F26" s="21">
        <f t="shared" si="0"/>
        <v>45.911893375669905</v>
      </c>
      <c r="G26" s="21">
        <v>36.438791385669902</v>
      </c>
      <c r="H26" s="21">
        <v>9.3224774500000009</v>
      </c>
      <c r="I26" s="21">
        <v>0.15062454</v>
      </c>
      <c r="J26" s="22">
        <f t="shared" si="1"/>
        <v>0.65640671202213829</v>
      </c>
      <c r="K26" s="22">
        <f t="shared" si="2"/>
        <v>0.82434139201982748</v>
      </c>
      <c r="L26" s="23">
        <f t="shared" si="3"/>
        <v>0.82705473555542375</v>
      </c>
      <c r="M26" s="4"/>
      <c r="N26" t="s">
        <v>274</v>
      </c>
      <c r="O26" s="5">
        <v>10.537723257235378</v>
      </c>
      <c r="P26" s="71">
        <v>0.82243417542060537</v>
      </c>
    </row>
    <row r="27" spans="1:16" x14ac:dyDescent="0.25">
      <c r="A27" s="17"/>
      <c r="B27" s="55">
        <v>21</v>
      </c>
      <c r="C27" s="19" t="s">
        <v>270</v>
      </c>
      <c r="D27" s="20">
        <v>91.203563999999986</v>
      </c>
      <c r="E27" s="21">
        <v>85.636948000000004</v>
      </c>
      <c r="F27" s="21">
        <f t="shared" si="0"/>
        <v>70.727557963424857</v>
      </c>
      <c r="G27" s="21">
        <v>56.495697403424856</v>
      </c>
      <c r="H27" s="21">
        <v>13.990476590000002</v>
      </c>
      <c r="I27" s="21">
        <v>0.24138397</v>
      </c>
      <c r="J27" s="22">
        <f t="shared" si="1"/>
        <v>0.65971170999023521</v>
      </c>
      <c r="K27" s="22">
        <f t="shared" si="2"/>
        <v>0.82308134093504659</v>
      </c>
      <c r="L27" s="23">
        <f t="shared" si="3"/>
        <v>0.82590003048012472</v>
      </c>
      <c r="M27" s="4"/>
      <c r="N27" t="s">
        <v>272</v>
      </c>
      <c r="O27" s="5">
        <v>2.8050973096122815</v>
      </c>
      <c r="P27" s="71">
        <v>0.82035860845460096</v>
      </c>
    </row>
    <row r="28" spans="1:16" x14ac:dyDescent="0.25">
      <c r="A28" s="17"/>
      <c r="B28" s="55">
        <v>22</v>
      </c>
      <c r="C28" s="19" t="s">
        <v>271</v>
      </c>
      <c r="D28" s="20">
        <v>19.110719999999997</v>
      </c>
      <c r="E28" s="21">
        <v>25.726966999999998</v>
      </c>
      <c r="F28" s="21">
        <f t="shared" si="0"/>
        <v>21.194701079576937</v>
      </c>
      <c r="G28" s="21">
        <v>16.758865079576935</v>
      </c>
      <c r="H28" s="21">
        <v>4.3516407900000003</v>
      </c>
      <c r="I28" s="21">
        <v>8.4195210000000006E-2</v>
      </c>
      <c r="J28" s="22">
        <f t="shared" si="1"/>
        <v>0.65141239072514601</v>
      </c>
      <c r="K28" s="22">
        <f t="shared" si="2"/>
        <v>0.82055944914054335</v>
      </c>
      <c r="L28" s="23">
        <f t="shared" si="3"/>
        <v>0.82383209336634744</v>
      </c>
      <c r="M28" s="4"/>
      <c r="N28" t="s">
        <v>263</v>
      </c>
      <c r="O28" s="5">
        <v>19.903095710926859</v>
      </c>
      <c r="P28" s="71">
        <v>0.82001976191264703</v>
      </c>
    </row>
    <row r="29" spans="1:16" x14ac:dyDescent="0.25">
      <c r="A29" s="17"/>
      <c r="B29" s="55">
        <v>23</v>
      </c>
      <c r="C29" s="19" t="s">
        <v>272</v>
      </c>
      <c r="D29" s="20">
        <v>3.699776</v>
      </c>
      <c r="E29" s="21">
        <v>3.4193549999999995</v>
      </c>
      <c r="F29" s="21">
        <f t="shared" si="0"/>
        <v>2.8050973096122815</v>
      </c>
      <c r="G29" s="21">
        <v>2.2316430596122814</v>
      </c>
      <c r="H29" s="21">
        <v>0.53507934999999995</v>
      </c>
      <c r="I29" s="21">
        <v>3.8374899999999997E-2</v>
      </c>
      <c r="J29" s="22">
        <f t="shared" si="1"/>
        <v>0.65265029796914376</v>
      </c>
      <c r="K29" s="22">
        <f t="shared" si="2"/>
        <v>0.80913576087077299</v>
      </c>
      <c r="L29" s="23">
        <f t="shared" si="3"/>
        <v>0.82035860845460096</v>
      </c>
      <c r="M29" s="4"/>
      <c r="N29" t="s">
        <v>273</v>
      </c>
      <c r="O29" s="5">
        <v>4.0817306217722678</v>
      </c>
      <c r="P29" s="71">
        <v>0.81714790988363128</v>
      </c>
    </row>
    <row r="30" spans="1:16" x14ac:dyDescent="0.25">
      <c r="A30" s="17"/>
      <c r="B30" s="55">
        <v>24</v>
      </c>
      <c r="C30" s="19" t="s">
        <v>273</v>
      </c>
      <c r="D30" s="20">
        <v>3.9676589999999998</v>
      </c>
      <c r="E30" s="21">
        <v>4.9950940000000008</v>
      </c>
      <c r="F30" s="21">
        <f t="shared" si="0"/>
        <v>4.0817306217722678</v>
      </c>
      <c r="G30" s="21">
        <v>3.2192915817722678</v>
      </c>
      <c r="H30" s="21">
        <v>0.82014209000000005</v>
      </c>
      <c r="I30" s="21">
        <v>4.229695E-2</v>
      </c>
      <c r="J30" s="22">
        <f t="shared" si="1"/>
        <v>0.6444906906200899</v>
      </c>
      <c r="K30" s="22">
        <f t="shared" si="2"/>
        <v>0.80868021137785739</v>
      </c>
      <c r="L30" s="23">
        <f t="shared" si="3"/>
        <v>0.81714790988363128</v>
      </c>
      <c r="M30" s="4"/>
      <c r="N30" t="s">
        <v>256</v>
      </c>
      <c r="O30" s="5">
        <v>4.2466231712787073</v>
      </c>
      <c r="P30" s="71">
        <v>0.81672976602350933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8.0218439999999998</v>
      </c>
      <c r="E31" s="28">
        <v>12.812847</v>
      </c>
      <c r="F31" s="28">
        <f t="shared" si="0"/>
        <v>10.537723257235378</v>
      </c>
      <c r="G31" s="28">
        <v>8.3365434372353775</v>
      </c>
      <c r="H31" s="28">
        <v>2.1031213000000002</v>
      </c>
      <c r="I31" s="28">
        <v>9.8058519999999996E-2</v>
      </c>
      <c r="J31" s="29">
        <f t="shared" si="1"/>
        <v>0.65063942753982607</v>
      </c>
      <c r="K31" s="29">
        <f t="shared" si="2"/>
        <v>0.8147810347876141</v>
      </c>
      <c r="L31" s="30">
        <f t="shared" si="3"/>
        <v>0.82243417542060537</v>
      </c>
      <c r="M31" s="4"/>
      <c r="N31" t="s">
        <v>266</v>
      </c>
      <c r="O31" s="5">
        <v>1.3442216875201611</v>
      </c>
      <c r="P31" s="71">
        <v>0.80901864138589075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49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1553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755.42156400000022</v>
      </c>
      <c r="E6" s="14">
        <v>755.93092200000001</v>
      </c>
      <c r="F6" s="14">
        <v>624.9525007889423</v>
      </c>
      <c r="G6" s="14">
        <v>497.63949028894245</v>
      </c>
      <c r="H6" s="14">
        <v>123.26944968999997</v>
      </c>
      <c r="I6" s="14">
        <v>4.0435608100000007</v>
      </c>
      <c r="J6" s="15">
        <v>0.65831344611795417</v>
      </c>
      <c r="K6" s="15">
        <v>0.82138317392305638</v>
      </c>
      <c r="L6" s="16">
        <v>0.82673228809780375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755.42156399999999</v>
      </c>
      <c r="E7" s="38">
        <f ca="1">SUM(E8:OFFSET(E6,MATCH("PROYECTOS",$A$8:$A$50,0),0))</f>
        <v>755.93092200000001</v>
      </c>
      <c r="F7" s="38">
        <f ca="1">SUM(F8:OFFSET(F6,MATCH("PROYECTOS",$A$8:$A$50,0),0))</f>
        <v>624.95250078894242</v>
      </c>
      <c r="G7" s="38">
        <f ca="1">SUM(G8:OFFSET(G6,MATCH("PROYECTOS",$A$8:$A$50,0),0))</f>
        <v>497.63949028894245</v>
      </c>
      <c r="H7" s="38">
        <f ca="1">SUM(H8:OFFSET(H6,MATCH("PROYECTOS",$A$8:$A$50,0),0))</f>
        <v>123.26944968999997</v>
      </c>
      <c r="I7" s="38">
        <f ca="1">SUM(I8:OFFSET(I6,MATCH("PROYECTOS",$A$8:$A$50,0),0))</f>
        <v>4.0435608099999998</v>
      </c>
      <c r="J7" s="39">
        <f ca="1">IFERROR(G7/E7,0)</f>
        <v>0.65831344611795417</v>
      </c>
      <c r="K7" s="39">
        <f ca="1">IFERROR(SUM(G7,H7)/E7,0)</f>
        <v>0.82138317392305638</v>
      </c>
      <c r="L7" s="40">
        <f ca="1">IFERROR(SUM(G7,H7,I7)/E7,0)</f>
        <v>0.82673228809780375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24.757757000000005</v>
      </c>
      <c r="E8" s="21">
        <v>11.361934999999997</v>
      </c>
      <c r="F8" s="21">
        <f t="shared" ref="F8:F9" si="0">SUM(G8,H8,I8)</f>
        <v>8.5523356362383591</v>
      </c>
      <c r="G8" s="21">
        <v>7.181185356238359</v>
      </c>
      <c r="H8" s="21">
        <v>0.79353845000000001</v>
      </c>
      <c r="I8" s="21">
        <v>0.57761183000000005</v>
      </c>
      <c r="J8" s="22">
        <f t="shared" ref="J8:J10" si="1">IFERROR(G8/E8,0)</f>
        <v>0.63203894021910534</v>
      </c>
      <c r="K8" s="22">
        <f t="shared" ref="K8:K10" si="2">IFERROR(SUM(G8,H8)/E8,0)</f>
        <v>0.70188078053943814</v>
      </c>
      <c r="L8" s="23">
        <f t="shared" ref="L8:L10" si="3">IFERROR(SUM(G8,H8,I8)/E8,0)</f>
        <v>0.75271823296281493</v>
      </c>
      <c r="M8" s="4"/>
    </row>
    <row r="9" spans="1:13" ht="38.25" x14ac:dyDescent="0.25">
      <c r="A9" s="17"/>
      <c r="B9" s="19">
        <v>3000313</v>
      </c>
      <c r="C9" s="19" t="s">
        <v>1555</v>
      </c>
      <c r="D9" s="20">
        <v>730.66380700000002</v>
      </c>
      <c r="E9" s="21">
        <v>744.56898699999999</v>
      </c>
      <c r="F9" s="21">
        <f t="shared" si="0"/>
        <v>616.40016515270406</v>
      </c>
      <c r="G9" s="21">
        <v>490.4583049327041</v>
      </c>
      <c r="H9" s="21">
        <v>122.47591123999997</v>
      </c>
      <c r="I9" s="21">
        <v>3.4659489799999998</v>
      </c>
      <c r="J9" s="22">
        <f t="shared" si="1"/>
        <v>0.6587143884529052</v>
      </c>
      <c r="K9" s="22">
        <f t="shared" si="2"/>
        <v>0.82320675031379476</v>
      </c>
      <c r="L9" s="23">
        <f t="shared" si="3"/>
        <v>0.82786172391666379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1559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97</v>
      </c>
      <c r="B1" s="49" t="s">
        <v>61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1554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755.42156400000022</v>
      </c>
      <c r="I6" s="14">
        <v>755.93092200000001</v>
      </c>
      <c r="J6" s="14">
        <v>624.9525007889423</v>
      </c>
      <c r="K6" s="14">
        <v>497.63949028894245</v>
      </c>
      <c r="L6" s="14">
        <v>123.26944968999997</v>
      </c>
      <c r="M6" s="14">
        <v>4.0435608100000007</v>
      </c>
      <c r="N6" s="15">
        <v>0.65831344611795417</v>
      </c>
      <c r="O6" s="15">
        <v>0.82138317392305638</v>
      </c>
      <c r="P6" s="16">
        <v>0.82673228809780375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SUM(H8:OFFSET(H6,MATCH("PROYECTOS",$A$8:$A$12,0),0))</f>
        <v>755.42156399999999</v>
      </c>
      <c r="I7" s="13">
        <f ca="1">SUM(I8:OFFSET(I6,MATCH("PROYECTOS",$A$8:$A$12,0),0))</f>
        <v>755.93092200000012</v>
      </c>
      <c r="J7" s="13">
        <f ca="1">SUM(J8:OFFSET(J6,MATCH("PROYECTOS",$A$8:$A$12,0),0))</f>
        <v>624.95250078894242</v>
      </c>
      <c r="K7" s="13">
        <f ca="1">SUM(K8:OFFSET(K6,MATCH("PROYECTOS",$A$8:$A$12,0),0))</f>
        <v>497.63949028894245</v>
      </c>
      <c r="L7" s="13">
        <f ca="1">SUM(L8:OFFSET(L6,MATCH("PROYECTOS",$A$8:$A$12,0),0))</f>
        <v>123.26944968999999</v>
      </c>
      <c r="M7" s="13">
        <f ca="1">SUM(M8:OFFSET(M6,MATCH("PROYECTOS",$A$8:$A$12,0),0))</f>
        <v>4.0435608099999998</v>
      </c>
      <c r="N7" s="39">
        <f ca="1">IFERROR(K7/I7,0)</f>
        <v>0.65831344611795406</v>
      </c>
      <c r="O7" s="39">
        <f ca="1">IFERROR(SUM(K7,L7)/I7,0)</f>
        <v>0.82138317392305638</v>
      </c>
      <c r="P7" s="40">
        <f ca="1">IFERROR(SUM(K7,L7,M7)/I7,0)</f>
        <v>0.82673228809780375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7.9108809999999989</v>
      </c>
      <c r="I8" s="21">
        <v>6.42218</v>
      </c>
      <c r="J8" s="21">
        <f t="shared" ref="J8:J11" si="0">SUM(K8,L8,M8)</f>
        <v>5.1763472418160559</v>
      </c>
      <c r="K8" s="21">
        <v>4.3340409418160561</v>
      </c>
      <c r="L8" s="21">
        <v>0.37333879999999997</v>
      </c>
      <c r="M8" s="21">
        <v>0.46896750000000009</v>
      </c>
      <c r="N8" s="22">
        <f t="shared" ref="N8:N12" si="1">IFERROR(K8/I8,0)</f>
        <v>0.6748551024443501</v>
      </c>
      <c r="O8" s="22">
        <f t="shared" ref="O8:O12" si="2">IFERROR(SUM(K8,L8)/I8,0)</f>
        <v>0.73298782373213711</v>
      </c>
      <c r="P8" s="23">
        <f t="shared" ref="P8:P12" si="3">IFERROR(SUM(K8,L8,M8)/I8,0)</f>
        <v>0.80601092492207571</v>
      </c>
      <c r="Q8" s="70">
        <v>6</v>
      </c>
      <c r="R8" s="21">
        <v>6</v>
      </c>
      <c r="S8" s="23">
        <f>IFERROR(R8/Q8,0)</f>
        <v>1</v>
      </c>
    </row>
    <row r="9" spans="1:19" x14ac:dyDescent="0.25">
      <c r="A9" s="17"/>
      <c r="B9" s="19">
        <v>5000276</v>
      </c>
      <c r="C9" s="19" t="s">
        <v>514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16.846875999999998</v>
      </c>
      <c r="I9" s="21">
        <v>4.9397549999999999</v>
      </c>
      <c r="J9" s="21">
        <f t="shared" si="0"/>
        <v>3.3759883944223028</v>
      </c>
      <c r="K9" s="21">
        <v>2.8471444144223028</v>
      </c>
      <c r="L9" s="21">
        <v>0.42019965000000004</v>
      </c>
      <c r="M9" s="21">
        <v>0.10864433000000001</v>
      </c>
      <c r="N9" s="22">
        <f t="shared" si="1"/>
        <v>0.57637360849319508</v>
      </c>
      <c r="O9" s="22">
        <f t="shared" si="2"/>
        <v>0.66143848519254556</v>
      </c>
      <c r="P9" s="23">
        <f t="shared" si="3"/>
        <v>0.68343235533387847</v>
      </c>
      <c r="Q9" s="70">
        <v>50</v>
      </c>
      <c r="R9" s="21">
        <v>50</v>
      </c>
      <c r="S9" s="23">
        <f t="shared" ref="S9:S11" si="4">IFERROR(R9/Q9,0)</f>
        <v>1</v>
      </c>
    </row>
    <row r="10" spans="1:19" ht="38.25" x14ac:dyDescent="0.25">
      <c r="A10" s="17"/>
      <c r="B10" s="19">
        <v>5002952</v>
      </c>
      <c r="C10" s="19" t="s">
        <v>1556</v>
      </c>
      <c r="D10" s="68">
        <v>3000313</v>
      </c>
      <c r="E10" s="19" t="s">
        <v>1555</v>
      </c>
      <c r="F10" s="69">
        <v>86</v>
      </c>
      <c r="G10" s="19" t="s">
        <v>502</v>
      </c>
      <c r="H10" s="20">
        <v>720.61316199999999</v>
      </c>
      <c r="I10" s="21">
        <v>717.87057700000014</v>
      </c>
      <c r="J10" s="21">
        <f t="shared" si="0"/>
        <v>592.86931647986876</v>
      </c>
      <c r="K10" s="21">
        <v>470.97736473986879</v>
      </c>
      <c r="L10" s="21">
        <v>120.47783883999999</v>
      </c>
      <c r="M10" s="21">
        <v>1.4141129000000001</v>
      </c>
      <c r="N10" s="22">
        <f t="shared" si="1"/>
        <v>0.65607559333061882</v>
      </c>
      <c r="O10" s="22">
        <f t="shared" si="2"/>
        <v>0.82390227783338821</v>
      </c>
      <c r="P10" s="23">
        <f t="shared" si="3"/>
        <v>0.82587214948617216</v>
      </c>
      <c r="Q10" s="70">
        <v>469760</v>
      </c>
      <c r="R10" s="21">
        <v>469760</v>
      </c>
      <c r="S10" s="23">
        <f t="shared" si="4"/>
        <v>1</v>
      </c>
    </row>
    <row r="11" spans="1:19" ht="38.25" x14ac:dyDescent="0.25">
      <c r="A11" s="17"/>
      <c r="B11" s="19">
        <v>5004143</v>
      </c>
      <c r="C11" s="19" t="s">
        <v>1557</v>
      </c>
      <c r="D11" s="68">
        <v>3000313</v>
      </c>
      <c r="E11" s="19" t="s">
        <v>1555</v>
      </c>
      <c r="F11" s="69">
        <v>86</v>
      </c>
      <c r="G11" s="19" t="s">
        <v>502</v>
      </c>
      <c r="H11" s="20">
        <v>10.050644999999999</v>
      </c>
      <c r="I11" s="21">
        <v>26.698409999999999</v>
      </c>
      <c r="J11" s="21">
        <f t="shared" si="0"/>
        <v>23.530848672835308</v>
      </c>
      <c r="K11" s="21">
        <v>19.480940192835305</v>
      </c>
      <c r="L11" s="21">
        <v>1.9980724000000005</v>
      </c>
      <c r="M11" s="21">
        <v>2.0518360799999997</v>
      </c>
      <c r="N11" s="22">
        <f t="shared" si="1"/>
        <v>0.72966668025681325</v>
      </c>
      <c r="O11" s="22">
        <f t="shared" si="2"/>
        <v>0.80450530922385666</v>
      </c>
      <c r="P11" s="23">
        <f t="shared" si="3"/>
        <v>0.88135767908408436</v>
      </c>
      <c r="Q11" s="70">
        <v>275119</v>
      </c>
      <c r="R11" s="21">
        <v>275119</v>
      </c>
      <c r="S11" s="23">
        <f t="shared" si="4"/>
        <v>1</v>
      </c>
    </row>
    <row r="12" spans="1:19" ht="15.75" thickBot="1" x14ac:dyDescent="0.3">
      <c r="A12" s="41" t="s">
        <v>294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0</v>
      </c>
      <c r="I12" s="44">
        <f t="shared" ref="I12:M12" ca="1" si="5">OFFSET(I12,-MATCH("PROYECTOS",$A$8:$A$12,0)-1,0)-(OFFSET(I12,-MATCH("PROYECTOS",$A$8:$A$12,0),0))</f>
        <v>0</v>
      </c>
      <c r="J12" s="44">
        <f t="shared" ca="1" si="5"/>
        <v>0</v>
      </c>
      <c r="K12" s="44">
        <f t="shared" ca="1" si="5"/>
        <v>0</v>
      </c>
      <c r="L12" s="44">
        <f t="shared" ca="1" si="5"/>
        <v>0</v>
      </c>
      <c r="M12" s="44">
        <f t="shared" ca="1" si="5"/>
        <v>0</v>
      </c>
      <c r="N12" s="46">
        <f t="shared" ca="1" si="1"/>
        <v>0</v>
      </c>
      <c r="O12" s="46">
        <f t="shared" ca="1" si="2"/>
        <v>0</v>
      </c>
      <c r="P12" s="47">
        <f t="shared" ca="1" si="3"/>
        <v>0</v>
      </c>
      <c r="Q12" s="67"/>
      <c r="R12" s="45"/>
      <c r="S1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50" t="s">
        <v>1560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1561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338.84630900000002</v>
      </c>
      <c r="E6" s="14">
        <v>328.86985399999998</v>
      </c>
      <c r="F6" s="14">
        <v>253.90930142046753</v>
      </c>
      <c r="G6" s="14">
        <v>205.0907725404675</v>
      </c>
      <c r="H6" s="14">
        <v>31.389034280000008</v>
      </c>
      <c r="I6" s="14">
        <v>17.429494600000002</v>
      </c>
      <c r="J6" s="15">
        <v>0.62362290141822341</v>
      </c>
      <c r="K6" s="15">
        <v>0.71906805669232154</v>
      </c>
      <c r="L6" s="16">
        <v>0.7720662089644359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336.03376400000008</v>
      </c>
      <c r="E7" s="38">
        <f ca="1">SUM(E8:OFFSET(E6,MATCH("GOBIERNOS REGIONALES",$A$8:$A$50,0),0))</f>
        <v>326.03376399999996</v>
      </c>
      <c r="F7" s="38">
        <f ca="1">SUM(F8:OFFSET(F6,MATCH("GOBIERNOS REGIONALES",$A$8:$A$50,0),0))</f>
        <v>251.79651195618564</v>
      </c>
      <c r="G7" s="38">
        <f ca="1">SUM(G8:OFFSET(G6,MATCH("GOBIERNOS REGIONALES",$A$8:$A$50,0),0))</f>
        <v>203.43078475618566</v>
      </c>
      <c r="H7" s="38">
        <f ca="1">SUM(H8:OFFSET(H6,MATCH("GOBIERNOS REGIONALES",$A$8:$A$50,0),0))</f>
        <v>31.130137839999978</v>
      </c>
      <c r="I7" s="38">
        <f ca="1">SUM(I8:OFFSET(I6,MATCH("GOBIERNOS REGIONALES",$A$8:$A$50,0),0))</f>
        <v>17.235589359999995</v>
      </c>
      <c r="J7" s="39">
        <f ca="1">IFERROR(G7/E7,0)</f>
        <v>0.62395618864856484</v>
      </c>
      <c r="K7" s="39">
        <f ca="1">IFERROR(SUM(G7,H7)/E7,0)</f>
        <v>0.71943751996245908</v>
      </c>
      <c r="L7" s="40">
        <f ca="1">IFERROR(SUM(G7,H7,I7)/E7,0)</f>
        <v>0.7723019507764407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336.03376400000008</v>
      </c>
      <c r="E8" s="21">
        <v>326.03376399999996</v>
      </c>
      <c r="F8" s="21">
        <f t="shared" ref="F8:F10" si="0">SUM(G8,H8,I8)</f>
        <v>251.79651195618564</v>
      </c>
      <c r="G8" s="21">
        <v>203.43078475618566</v>
      </c>
      <c r="H8" s="21">
        <v>31.130137839999978</v>
      </c>
      <c r="I8" s="21">
        <v>17.235589359999995</v>
      </c>
      <c r="J8" s="22">
        <f t="shared" ref="J8:J10" si="1">IFERROR(G8/E8,0)</f>
        <v>0.62395618864856484</v>
      </c>
      <c r="K8" s="22">
        <f t="shared" ref="K8:K10" si="2">IFERROR(SUM(G8,H8)/E8,0)</f>
        <v>0.71943751996245908</v>
      </c>
      <c r="L8" s="23">
        <f t="shared" ref="L8:L10" si="3">IFERROR(SUM(G8,H8,I8)/E8,0)</f>
        <v>0.7723019507764407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2.8125450000000001</v>
      </c>
      <c r="E10" s="45">
        <v>2.8360900000000004</v>
      </c>
      <c r="F10" s="45">
        <f t="shared" si="0"/>
        <v>2.1127894642818386</v>
      </c>
      <c r="G10" s="45">
        <v>1.6599877842818387</v>
      </c>
      <c r="H10" s="45">
        <v>0.25889644000000001</v>
      </c>
      <c r="I10" s="45">
        <v>0.19390523999999998</v>
      </c>
      <c r="J10" s="46">
        <f t="shared" si="1"/>
        <v>0.58530857070186015</v>
      </c>
      <c r="K10" s="46">
        <f t="shared" si="2"/>
        <v>0.67659496852421408</v>
      </c>
      <c r="L10" s="47">
        <f t="shared" si="3"/>
        <v>0.74496559145931129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"/>
  <sheetViews>
    <sheetView topLeftCell="A115" workbookViewId="0">
      <selection activeCell="D114" sqref="D114"/>
    </sheetView>
  </sheetViews>
  <sheetFormatPr baseColWidth="10" defaultColWidth="11.7109375" defaultRowHeight="15" x14ac:dyDescent="0.25"/>
  <cols>
    <col min="1" max="1" width="4.28515625" customWidth="1"/>
    <col min="2" max="2" width="4.85546875" style="32" customWidth="1"/>
    <col min="3" max="3" width="35.7109375" customWidth="1"/>
    <col min="6" max="6" width="13.5703125" customWidth="1"/>
    <col min="7" max="9" width="0" hidden="1" customWidth="1"/>
  </cols>
  <sheetData>
    <row r="1" spans="1:13" x14ac:dyDescent="0.25">
      <c r="A1" s="1" t="s">
        <v>98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4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33"/>
      <c r="C6" s="12"/>
      <c r="D6" s="13">
        <v>60148.455566000026</v>
      </c>
      <c r="E6" s="14">
        <v>76462.745430000155</v>
      </c>
      <c r="F6" s="14">
        <v>56571.0755923131</v>
      </c>
      <c r="G6" s="14">
        <v>43609.578870083104</v>
      </c>
      <c r="H6" s="14">
        <v>6889.6252968500094</v>
      </c>
      <c r="I6" s="14">
        <v>6071.8714253800063</v>
      </c>
      <c r="J6" s="15">
        <v>0.57033760198954209</v>
      </c>
      <c r="K6" s="15">
        <v>0.66044194310501114</v>
      </c>
      <c r="L6" s="16">
        <v>0.739851482891137</v>
      </c>
      <c r="M6" s="4"/>
    </row>
    <row r="7" spans="1:13" x14ac:dyDescent="0.25">
      <c r="A7" s="34" t="s">
        <v>99</v>
      </c>
      <c r="B7" s="35"/>
      <c r="C7" s="36"/>
      <c r="D7" s="37">
        <f ca="1">SUM(D8:OFFSET(D6,MATCH("GOBIERNOS REGIONALES",$A$8:$A$500,0),0))</f>
        <v>42407.366648999996</v>
      </c>
      <c r="E7" s="38">
        <f ca="1">SUM(E8:OFFSET(E6,MATCH("GOBIERNOS REGIONALES",$A$8:$A$500,0),0))</f>
        <v>45489.000939999969</v>
      </c>
      <c r="F7" s="38">
        <f ca="1">SUM(F8:OFFSET(F6,MATCH("GOBIERNOS REGIONALES",$A$8:$A$500,0),0))</f>
        <v>35559.002763690027</v>
      </c>
      <c r="G7" s="38">
        <f ca="1">SUM(G8:OFFSET(G6,MATCH("GOBIERNOS REGIONALES",$A$8:$A$500,0),0))</f>
        <v>27514.557995330055</v>
      </c>
      <c r="H7" s="38">
        <f ca="1">SUM(H8:OFFSET(H6,MATCH("GOBIERNOS REGIONALES",$A$8:$A$500,0),0))</f>
        <v>4641.0778245399997</v>
      </c>
      <c r="I7" s="38">
        <f ca="1">SUM(I8:OFFSET(I6,MATCH("GOBIERNOS REGIONALES",$A$8:$A$500,0),0))</f>
        <v>3403.3669438199995</v>
      </c>
      <c r="J7" s="39">
        <f ca="1">IFERROR(G7/E7,0)</f>
        <v>0.60486177816087405</v>
      </c>
      <c r="K7" s="39">
        <f ca="1">IFERROR(SUM(G7,H7)/E7,0)</f>
        <v>0.70688815219932766</v>
      </c>
      <c r="L7" s="40">
        <f ca="1">IFERROR(SUM(G7,H7,I7)/E7,0)</f>
        <v>0.78170551185752379</v>
      </c>
      <c r="M7" s="4"/>
    </row>
    <row r="8" spans="1:13" x14ac:dyDescent="0.25">
      <c r="A8" s="17"/>
      <c r="B8" s="48">
        <v>1</v>
      </c>
      <c r="C8" s="19" t="s">
        <v>100</v>
      </c>
      <c r="D8" s="20">
        <v>16.451080000000001</v>
      </c>
      <c r="E8" s="21">
        <v>16.452279999999998</v>
      </c>
      <c r="F8" s="21">
        <f t="shared" ref="F8:F71" si="0">SUM(G8,H8,I8)</f>
        <v>9.3515581022249048</v>
      </c>
      <c r="G8" s="21">
        <v>7.6454678622249048</v>
      </c>
      <c r="H8" s="21">
        <v>0.71590912999999989</v>
      </c>
      <c r="I8" s="21">
        <v>0.99018110999999998</v>
      </c>
      <c r="J8" s="22">
        <f t="shared" ref="J8:J71" si="1">IFERROR(G8/E8,0)</f>
        <v>0.46470567375615451</v>
      </c>
      <c r="K8" s="22">
        <f t="shared" ref="K8:K71" si="2">IFERROR(SUM(G8,H8)/E8,0)</f>
        <v>0.50821995445159607</v>
      </c>
      <c r="L8" s="23">
        <f t="shared" ref="L8:L71" si="3">IFERROR(SUM(G8,H8,I8)/E8,0)</f>
        <v>0.56840499324257221</v>
      </c>
      <c r="M8" s="4"/>
    </row>
    <row r="9" spans="1:13" ht="25.5" x14ac:dyDescent="0.25">
      <c r="A9" s="17"/>
      <c r="B9" s="48">
        <v>2</v>
      </c>
      <c r="C9" s="19" t="s">
        <v>101</v>
      </c>
      <c r="D9" s="20">
        <v>0</v>
      </c>
      <c r="E9" s="21">
        <v>0.102892</v>
      </c>
      <c r="F9" s="21">
        <f t="shared" si="0"/>
        <v>8.3667790649564935E-2</v>
      </c>
      <c r="G9" s="21">
        <v>2.5706790649564937E-2</v>
      </c>
      <c r="H9" s="21">
        <v>3.8200999999999999E-2</v>
      </c>
      <c r="I9" s="21">
        <v>1.976E-2</v>
      </c>
      <c r="J9" s="22">
        <f t="shared" si="1"/>
        <v>0.24984246248070732</v>
      </c>
      <c r="K9" s="22">
        <f t="shared" si="2"/>
        <v>0.62111525336823992</v>
      </c>
      <c r="L9" s="23">
        <f t="shared" si="3"/>
        <v>0.81316128221401995</v>
      </c>
      <c r="M9" s="4"/>
    </row>
    <row r="10" spans="1:13" x14ac:dyDescent="0.25">
      <c r="A10" s="17"/>
      <c r="B10" s="48">
        <v>3</v>
      </c>
      <c r="C10" s="19" t="s">
        <v>102</v>
      </c>
      <c r="D10" s="20">
        <v>131.4478269999999</v>
      </c>
      <c r="E10" s="21">
        <v>150.45026000000004</v>
      </c>
      <c r="F10" s="21">
        <f t="shared" si="0"/>
        <v>127.2701505202447</v>
      </c>
      <c r="G10" s="21">
        <v>104.79960729024469</v>
      </c>
      <c r="H10" s="21">
        <v>10.840963410000004</v>
      </c>
      <c r="I10" s="21">
        <v>11.629579819999998</v>
      </c>
      <c r="J10" s="22">
        <f t="shared" si="1"/>
        <v>0.69657312184269182</v>
      </c>
      <c r="K10" s="22">
        <f t="shared" si="2"/>
        <v>0.76862991596189112</v>
      </c>
      <c r="L10" s="23">
        <f t="shared" si="3"/>
        <v>0.84592841860322909</v>
      </c>
      <c r="M10" s="4"/>
    </row>
    <row r="11" spans="1:13" x14ac:dyDescent="0.25">
      <c r="A11" s="17"/>
      <c r="B11" s="48">
        <v>4</v>
      </c>
      <c r="C11" s="19" t="s">
        <v>103</v>
      </c>
      <c r="D11" s="20">
        <v>306.63365400000004</v>
      </c>
      <c r="E11" s="21">
        <v>398.02926499999978</v>
      </c>
      <c r="F11" s="21">
        <f t="shared" si="0"/>
        <v>344.74234696247532</v>
      </c>
      <c r="G11" s="21">
        <v>282.14426031247535</v>
      </c>
      <c r="H11" s="21">
        <v>31.240204109999997</v>
      </c>
      <c r="I11" s="21">
        <v>31.357882539999995</v>
      </c>
      <c r="J11" s="22">
        <f t="shared" si="1"/>
        <v>0.70885305459254488</v>
      </c>
      <c r="K11" s="22">
        <f t="shared" si="2"/>
        <v>0.78734025856735812</v>
      </c>
      <c r="L11" s="23">
        <f t="shared" si="3"/>
        <v>0.86612311525001939</v>
      </c>
      <c r="M11" s="4"/>
    </row>
    <row r="12" spans="1:13" x14ac:dyDescent="0.25">
      <c r="A12" s="17"/>
      <c r="B12" s="48">
        <v>5</v>
      </c>
      <c r="C12" s="19" t="s">
        <v>104</v>
      </c>
      <c r="D12" s="20">
        <v>107.56725100000004</v>
      </c>
      <c r="E12" s="21">
        <v>106.79874599999995</v>
      </c>
      <c r="F12" s="21">
        <f t="shared" si="0"/>
        <v>32.600502280188991</v>
      </c>
      <c r="G12" s="21">
        <v>24.990620580188988</v>
      </c>
      <c r="H12" s="21">
        <v>3.2068563800000005</v>
      </c>
      <c r="I12" s="21">
        <v>4.4030253200000002</v>
      </c>
      <c r="J12" s="22">
        <f t="shared" si="1"/>
        <v>0.23399732221751929</v>
      </c>
      <c r="K12" s="22">
        <f t="shared" si="2"/>
        <v>0.26402441991396608</v>
      </c>
      <c r="L12" s="23">
        <f t="shared" si="3"/>
        <v>0.30525173282642293</v>
      </c>
      <c r="M12" s="4"/>
    </row>
    <row r="13" spans="1:13" x14ac:dyDescent="0.25">
      <c r="A13" s="17"/>
      <c r="B13" s="48">
        <v>6</v>
      </c>
      <c r="C13" s="19" t="s">
        <v>105</v>
      </c>
      <c r="D13" s="20">
        <v>57.160965000000004</v>
      </c>
      <c r="E13" s="21">
        <v>133.56823800000004</v>
      </c>
      <c r="F13" s="21">
        <f t="shared" si="0"/>
        <v>31.260567253473337</v>
      </c>
      <c r="G13" s="21">
        <v>24.863387703473336</v>
      </c>
      <c r="H13" s="21">
        <v>2.8955715400000002</v>
      </c>
      <c r="I13" s="21">
        <v>3.5016080100000004</v>
      </c>
      <c r="J13" s="22">
        <f t="shared" si="1"/>
        <v>0.18614745598031568</v>
      </c>
      <c r="K13" s="22">
        <f t="shared" si="2"/>
        <v>0.20782604950941502</v>
      </c>
      <c r="L13" s="23">
        <f t="shared" si="3"/>
        <v>0.23404192285199815</v>
      </c>
      <c r="M13" s="4"/>
    </row>
    <row r="14" spans="1:13" x14ac:dyDescent="0.25">
      <c r="A14" s="17"/>
      <c r="B14" s="48">
        <v>6</v>
      </c>
      <c r="C14" s="19" t="s">
        <v>106</v>
      </c>
      <c r="D14" s="20">
        <v>319.57484599999992</v>
      </c>
      <c r="E14" s="21">
        <v>332.34417200000013</v>
      </c>
      <c r="F14" s="21">
        <f t="shared" si="0"/>
        <v>85.09084863550018</v>
      </c>
      <c r="G14" s="21">
        <v>67.561602885500179</v>
      </c>
      <c r="H14" s="21">
        <v>7.4564834999999992</v>
      </c>
      <c r="I14" s="21">
        <v>10.072762249999998</v>
      </c>
      <c r="J14" s="22">
        <f t="shared" si="1"/>
        <v>0.20328806273004285</v>
      </c>
      <c r="K14" s="22">
        <f t="shared" si="2"/>
        <v>0.2257240917872938</v>
      </c>
      <c r="L14" s="23">
        <f t="shared" si="3"/>
        <v>0.25603231771279605</v>
      </c>
      <c r="M14" s="4"/>
    </row>
    <row r="15" spans="1:13" x14ac:dyDescent="0.25">
      <c r="A15" s="17"/>
      <c r="B15" s="48">
        <v>7</v>
      </c>
      <c r="C15" s="19" t="s">
        <v>107</v>
      </c>
      <c r="D15" s="20">
        <v>4513.7036919999973</v>
      </c>
      <c r="E15" s="21">
        <v>4845.8251570000039</v>
      </c>
      <c r="F15" s="21">
        <f t="shared" si="0"/>
        <v>4114.5225047063323</v>
      </c>
      <c r="G15" s="21">
        <v>3456.2087191663327</v>
      </c>
      <c r="H15" s="21">
        <v>332.07971014999998</v>
      </c>
      <c r="I15" s="21">
        <v>326.23407539000021</v>
      </c>
      <c r="J15" s="22">
        <f t="shared" si="1"/>
        <v>0.71323430111251329</v>
      </c>
      <c r="K15" s="22">
        <f t="shared" si="2"/>
        <v>0.78176333371087192</v>
      </c>
      <c r="L15" s="23">
        <f t="shared" si="3"/>
        <v>0.84908604239728436</v>
      </c>
      <c r="M15" s="4"/>
    </row>
    <row r="16" spans="1:13" x14ac:dyDescent="0.25">
      <c r="A16" s="17"/>
      <c r="B16" s="48">
        <v>8</v>
      </c>
      <c r="C16" s="19" t="s">
        <v>108</v>
      </c>
      <c r="D16" s="20">
        <v>405.46538499999991</v>
      </c>
      <c r="E16" s="21">
        <v>421.60475299999996</v>
      </c>
      <c r="F16" s="21">
        <f t="shared" si="0"/>
        <v>379.67877924962528</v>
      </c>
      <c r="G16" s="21">
        <v>322.73992634962531</v>
      </c>
      <c r="H16" s="21">
        <v>33.406394140000003</v>
      </c>
      <c r="I16" s="21">
        <v>23.532458760000001</v>
      </c>
      <c r="J16" s="22">
        <f t="shared" si="1"/>
        <v>0.76550352920149678</v>
      </c>
      <c r="K16" s="22">
        <f t="shared" si="2"/>
        <v>0.84473981366530115</v>
      </c>
      <c r="L16" s="23">
        <f t="shared" si="3"/>
        <v>0.90055621182625833</v>
      </c>
      <c r="M16" s="4"/>
    </row>
    <row r="17" spans="1:13" ht="25.5" x14ac:dyDescent="0.25">
      <c r="A17" s="17"/>
      <c r="B17" s="48">
        <v>8</v>
      </c>
      <c r="C17" s="19" t="s">
        <v>109</v>
      </c>
      <c r="D17" s="20">
        <v>126.9684</v>
      </c>
      <c r="E17" s="21">
        <v>159.71982600000004</v>
      </c>
      <c r="F17" s="21">
        <f t="shared" si="0"/>
        <v>134.46641837585278</v>
      </c>
      <c r="G17" s="21">
        <v>93.621428195852786</v>
      </c>
      <c r="H17" s="21">
        <v>21.010728670000002</v>
      </c>
      <c r="I17" s="21">
        <v>19.834261510000001</v>
      </c>
      <c r="J17" s="22">
        <f t="shared" si="1"/>
        <v>0.58616034427593711</v>
      </c>
      <c r="K17" s="22">
        <f t="shared" si="2"/>
        <v>0.71770774948034799</v>
      </c>
      <c r="L17" s="23">
        <f t="shared" si="3"/>
        <v>0.84188933674303368</v>
      </c>
      <c r="M17" s="4"/>
    </row>
    <row r="18" spans="1:13" x14ac:dyDescent="0.25">
      <c r="A18" s="17"/>
      <c r="B18" s="48">
        <v>10</v>
      </c>
      <c r="C18" s="19" t="s">
        <v>110</v>
      </c>
      <c r="D18" s="20">
        <v>6915.4579629999998</v>
      </c>
      <c r="E18" s="21">
        <v>4259.2316600000004</v>
      </c>
      <c r="F18" s="21">
        <f t="shared" si="0"/>
        <v>3523.5608383998042</v>
      </c>
      <c r="G18" s="21">
        <v>2751.5153380198044</v>
      </c>
      <c r="H18" s="21">
        <v>461.39055174999964</v>
      </c>
      <c r="I18" s="21">
        <v>310.65494863000004</v>
      </c>
      <c r="J18" s="22">
        <f t="shared" si="1"/>
        <v>0.64601213497267351</v>
      </c>
      <c r="K18" s="22">
        <f t="shared" si="2"/>
        <v>0.75433931428134715</v>
      </c>
      <c r="L18" s="23">
        <f t="shared" si="3"/>
        <v>0.82727616614302779</v>
      </c>
      <c r="M18" s="4"/>
    </row>
    <row r="19" spans="1:13" x14ac:dyDescent="0.25">
      <c r="A19" s="17"/>
      <c r="B19" s="48">
        <v>11</v>
      </c>
      <c r="C19" s="19" t="s">
        <v>111</v>
      </c>
      <c r="D19" s="20">
        <v>844.69505699999922</v>
      </c>
      <c r="E19" s="21">
        <v>859.72763100000009</v>
      </c>
      <c r="F19" s="21">
        <f t="shared" si="0"/>
        <v>591.11314532542633</v>
      </c>
      <c r="G19" s="21">
        <v>490.74198989542617</v>
      </c>
      <c r="H19" s="21">
        <v>35.199070350000007</v>
      </c>
      <c r="I19" s="21">
        <v>65.172085080000073</v>
      </c>
      <c r="J19" s="22">
        <f t="shared" si="1"/>
        <v>0.5708110012988824</v>
      </c>
      <c r="K19" s="22">
        <f t="shared" si="2"/>
        <v>0.6117531195707564</v>
      </c>
      <c r="L19" s="23">
        <f t="shared" si="3"/>
        <v>0.68755862206948926</v>
      </c>
      <c r="M19" s="4"/>
    </row>
    <row r="20" spans="1:13" ht="25.5" x14ac:dyDescent="0.25">
      <c r="A20" s="17"/>
      <c r="B20" s="48">
        <v>12</v>
      </c>
      <c r="C20" s="19" t="s">
        <v>112</v>
      </c>
      <c r="D20" s="20">
        <v>125.58404099999998</v>
      </c>
      <c r="E20" s="21">
        <v>254.82926799999998</v>
      </c>
      <c r="F20" s="21">
        <f t="shared" si="0"/>
        <v>109.1982435281902</v>
      </c>
      <c r="G20" s="21">
        <v>76.318387958190215</v>
      </c>
      <c r="H20" s="21">
        <v>22.592818920000003</v>
      </c>
      <c r="I20" s="21">
        <v>10.28703664999999</v>
      </c>
      <c r="J20" s="22">
        <f t="shared" si="1"/>
        <v>0.29948831449843594</v>
      </c>
      <c r="K20" s="22">
        <f t="shared" si="2"/>
        <v>0.38814696465003473</v>
      </c>
      <c r="L20" s="23">
        <f t="shared" si="3"/>
        <v>0.42851531295922496</v>
      </c>
      <c r="M20" s="4"/>
    </row>
    <row r="21" spans="1:13" ht="25.5" x14ac:dyDescent="0.25">
      <c r="A21" s="17"/>
      <c r="B21" s="48">
        <v>12</v>
      </c>
      <c r="C21" s="19" t="s">
        <v>113</v>
      </c>
      <c r="D21" s="20">
        <v>194.10295199999999</v>
      </c>
      <c r="E21" s="21">
        <v>256.60450100000003</v>
      </c>
      <c r="F21" s="21">
        <f t="shared" si="0"/>
        <v>226.85829524044783</v>
      </c>
      <c r="G21" s="21">
        <v>180.88962020044784</v>
      </c>
      <c r="H21" s="21">
        <v>41.842358150000003</v>
      </c>
      <c r="I21" s="21">
        <v>4.12631689</v>
      </c>
      <c r="J21" s="22">
        <f t="shared" si="1"/>
        <v>0.70493549215041951</v>
      </c>
      <c r="K21" s="22">
        <f t="shared" si="2"/>
        <v>0.86799716093229329</v>
      </c>
      <c r="L21" s="23">
        <f t="shared" si="3"/>
        <v>0.88407761499260606</v>
      </c>
      <c r="M21" s="4"/>
    </row>
    <row r="22" spans="1:13" x14ac:dyDescent="0.25">
      <c r="A22" s="17"/>
      <c r="B22" s="48">
        <v>13</v>
      </c>
      <c r="C22" s="19" t="s">
        <v>114</v>
      </c>
      <c r="D22" s="20">
        <v>591.68979199999978</v>
      </c>
      <c r="E22" s="21">
        <v>1769.2749159999998</v>
      </c>
      <c r="F22" s="21">
        <f t="shared" si="0"/>
        <v>1261.5576783219517</v>
      </c>
      <c r="G22" s="21">
        <v>917.60448239195205</v>
      </c>
      <c r="H22" s="21">
        <v>171.40577081999979</v>
      </c>
      <c r="I22" s="21">
        <v>172.54742510999986</v>
      </c>
      <c r="J22" s="22">
        <f t="shared" si="1"/>
        <v>0.51863307058378716</v>
      </c>
      <c r="K22" s="22">
        <f t="shared" si="2"/>
        <v>0.61551217584319828</v>
      </c>
      <c r="L22" s="23">
        <f t="shared" si="3"/>
        <v>0.7130365478611419</v>
      </c>
      <c r="M22" s="4"/>
    </row>
    <row r="23" spans="1:13" x14ac:dyDescent="0.25">
      <c r="A23" s="17"/>
      <c r="B23" s="48">
        <v>16</v>
      </c>
      <c r="C23" s="19" t="s">
        <v>115</v>
      </c>
      <c r="D23" s="20">
        <v>294.2953389999999</v>
      </c>
      <c r="E23" s="21">
        <v>289.42842700000006</v>
      </c>
      <c r="F23" s="21">
        <f t="shared" si="0"/>
        <v>175.83765666276861</v>
      </c>
      <c r="G23" s="21">
        <v>101.0331594727686</v>
      </c>
      <c r="H23" s="21">
        <v>12.313541290000002</v>
      </c>
      <c r="I23" s="21">
        <v>62.490955900000003</v>
      </c>
      <c r="J23" s="22">
        <f t="shared" si="1"/>
        <v>0.34907821778255588</v>
      </c>
      <c r="K23" s="22">
        <f t="shared" si="2"/>
        <v>0.39162255738883789</v>
      </c>
      <c r="L23" s="23">
        <f t="shared" si="3"/>
        <v>0.60753416133090676</v>
      </c>
      <c r="M23" s="4"/>
    </row>
    <row r="24" spans="1:13" ht="25.5" x14ac:dyDescent="0.25">
      <c r="A24" s="17"/>
      <c r="B24" s="48">
        <v>19</v>
      </c>
      <c r="C24" s="19" t="s">
        <v>116</v>
      </c>
      <c r="D24" s="20">
        <v>61.370684000000004</v>
      </c>
      <c r="E24" s="21">
        <v>66.079697999999993</v>
      </c>
      <c r="F24" s="21">
        <f t="shared" si="0"/>
        <v>43.864068764696682</v>
      </c>
      <c r="G24" s="21">
        <v>36.369627024696683</v>
      </c>
      <c r="H24" s="21">
        <v>3.2257534400000005</v>
      </c>
      <c r="I24" s="21">
        <v>4.2686883</v>
      </c>
      <c r="J24" s="22">
        <f t="shared" si="1"/>
        <v>0.5503903335741136</v>
      </c>
      <c r="K24" s="22">
        <f t="shared" si="2"/>
        <v>0.59920643803028106</v>
      </c>
      <c r="L24" s="23">
        <f t="shared" si="3"/>
        <v>0.66380552714839414</v>
      </c>
      <c r="M24" s="4"/>
    </row>
    <row r="25" spans="1:13" x14ac:dyDescent="0.25">
      <c r="A25" s="17"/>
      <c r="B25" s="48">
        <v>22</v>
      </c>
      <c r="C25" s="19" t="s">
        <v>117</v>
      </c>
      <c r="D25" s="20">
        <v>739.77003999999977</v>
      </c>
      <c r="E25" s="21">
        <v>827.57479999999953</v>
      </c>
      <c r="F25" s="21">
        <f t="shared" si="0"/>
        <v>685.93956204522658</v>
      </c>
      <c r="G25" s="21">
        <v>560.56088412522649</v>
      </c>
      <c r="H25" s="21">
        <v>62.530456239999999</v>
      </c>
      <c r="I25" s="21">
        <v>62.848221680000002</v>
      </c>
      <c r="J25" s="22">
        <f t="shared" si="1"/>
        <v>0.67735373784366903</v>
      </c>
      <c r="K25" s="22">
        <f t="shared" si="2"/>
        <v>0.75291241391742103</v>
      </c>
      <c r="L25" s="23">
        <f t="shared" si="3"/>
        <v>0.82885506185691848</v>
      </c>
      <c r="M25" s="4"/>
    </row>
    <row r="26" spans="1:13" ht="38.25" x14ac:dyDescent="0.25">
      <c r="A26" s="17"/>
      <c r="B26" s="48">
        <v>25</v>
      </c>
      <c r="C26" s="19" t="s">
        <v>118</v>
      </c>
      <c r="D26" s="20">
        <v>7.6720309999999996</v>
      </c>
      <c r="E26" s="21">
        <v>9.6352309999999992</v>
      </c>
      <c r="F26" s="21">
        <f t="shared" si="0"/>
        <v>5.6302973712916087</v>
      </c>
      <c r="G26" s="21">
        <v>4.120025091291609</v>
      </c>
      <c r="H26" s="21">
        <v>0.85897493999999996</v>
      </c>
      <c r="I26" s="21">
        <v>0.65129734000000006</v>
      </c>
      <c r="J26" s="22">
        <f t="shared" si="1"/>
        <v>0.42760003276430109</v>
      </c>
      <c r="K26" s="22">
        <f t="shared" si="2"/>
        <v>0.51674942004935942</v>
      </c>
      <c r="L26" s="23">
        <f t="shared" si="3"/>
        <v>0.58434482487151673</v>
      </c>
      <c r="M26" s="4"/>
    </row>
    <row r="27" spans="1:13" x14ac:dyDescent="0.25">
      <c r="A27" s="17"/>
      <c r="B27" s="48">
        <v>26</v>
      </c>
      <c r="C27" s="19" t="s">
        <v>119</v>
      </c>
      <c r="D27" s="20">
        <v>4912.2721450000035</v>
      </c>
      <c r="E27" s="21">
        <v>7490.4477560000032</v>
      </c>
      <c r="F27" s="21">
        <f t="shared" si="0"/>
        <v>6019.5289949768112</v>
      </c>
      <c r="G27" s="21">
        <v>4340.2498168868115</v>
      </c>
      <c r="H27" s="21">
        <v>991.05315505999988</v>
      </c>
      <c r="I27" s="21">
        <v>688.22602302999985</v>
      </c>
      <c r="J27" s="22">
        <f t="shared" si="1"/>
        <v>0.57943796663025671</v>
      </c>
      <c r="K27" s="22">
        <f t="shared" si="2"/>
        <v>0.71174690026725407</v>
      </c>
      <c r="L27" s="23">
        <f t="shared" si="3"/>
        <v>0.80362739198802158</v>
      </c>
      <c r="M27" s="4"/>
    </row>
    <row r="28" spans="1:13" x14ac:dyDescent="0.25">
      <c r="A28" s="17"/>
      <c r="B28" s="48">
        <v>32</v>
      </c>
      <c r="C28" s="19" t="s">
        <v>120</v>
      </c>
      <c r="D28" s="20">
        <v>147.55197100000001</v>
      </c>
      <c r="E28" s="21">
        <v>166.53900499999992</v>
      </c>
      <c r="F28" s="21">
        <f t="shared" si="0"/>
        <v>82.337759116007845</v>
      </c>
      <c r="G28" s="21">
        <v>62.285467826007853</v>
      </c>
      <c r="H28" s="21">
        <v>12.779968259999999</v>
      </c>
      <c r="I28" s="21">
        <v>7.2723230299999999</v>
      </c>
      <c r="J28" s="22">
        <f t="shared" si="1"/>
        <v>0.37399927918392384</v>
      </c>
      <c r="K28" s="22">
        <f t="shared" si="2"/>
        <v>0.45073786820095318</v>
      </c>
      <c r="L28" s="23">
        <f t="shared" si="3"/>
        <v>0.49440525428867482</v>
      </c>
      <c r="M28" s="4"/>
    </row>
    <row r="29" spans="1:13" ht="25.5" x14ac:dyDescent="0.25">
      <c r="A29" s="17"/>
      <c r="B29" s="48">
        <v>33</v>
      </c>
      <c r="C29" s="19" t="s">
        <v>121</v>
      </c>
      <c r="D29" s="20">
        <v>134.33611799999997</v>
      </c>
      <c r="E29" s="21">
        <v>197.78148900000005</v>
      </c>
      <c r="F29" s="21">
        <f t="shared" si="0"/>
        <v>165.7984521640476</v>
      </c>
      <c r="G29" s="21">
        <v>129.92126303404763</v>
      </c>
      <c r="H29" s="21">
        <v>16.605911809999991</v>
      </c>
      <c r="I29" s="21">
        <v>19.271277319999989</v>
      </c>
      <c r="J29" s="22">
        <f t="shared" si="1"/>
        <v>0.65689293619408229</v>
      </c>
      <c r="K29" s="22">
        <f t="shared" si="2"/>
        <v>0.74085383614463318</v>
      </c>
      <c r="L29" s="23">
        <f t="shared" si="3"/>
        <v>0.83829105040283902</v>
      </c>
      <c r="M29" s="4"/>
    </row>
    <row r="30" spans="1:13" x14ac:dyDescent="0.25">
      <c r="A30" s="17"/>
      <c r="B30" s="48">
        <v>35</v>
      </c>
      <c r="C30" s="19" t="s">
        <v>122</v>
      </c>
      <c r="D30" s="20">
        <v>203.96780400000009</v>
      </c>
      <c r="E30" s="21">
        <v>249.56707400000002</v>
      </c>
      <c r="F30" s="21">
        <f t="shared" si="0"/>
        <v>213.3441674593511</v>
      </c>
      <c r="G30" s="21">
        <v>148.51374202935108</v>
      </c>
      <c r="H30" s="21">
        <v>55.072584690000021</v>
      </c>
      <c r="I30" s="21">
        <v>9.7578407399999989</v>
      </c>
      <c r="J30" s="22">
        <f t="shared" si="1"/>
        <v>0.59508548002350292</v>
      </c>
      <c r="K30" s="22">
        <f t="shared" si="2"/>
        <v>0.81575795819664532</v>
      </c>
      <c r="L30" s="23">
        <f t="shared" si="3"/>
        <v>0.85485702917425355</v>
      </c>
      <c r="M30" s="4"/>
    </row>
    <row r="31" spans="1:13" ht="25.5" x14ac:dyDescent="0.25">
      <c r="A31" s="17"/>
      <c r="B31" s="48">
        <v>36</v>
      </c>
      <c r="C31" s="19" t="s">
        <v>123</v>
      </c>
      <c r="D31" s="20">
        <v>6578.3229650000012</v>
      </c>
      <c r="E31" s="21">
        <v>7274.0009029999892</v>
      </c>
      <c r="F31" s="21">
        <f t="shared" si="0"/>
        <v>6351.9986760838501</v>
      </c>
      <c r="G31" s="21">
        <v>4516.9454424838495</v>
      </c>
      <c r="H31" s="21">
        <v>1231.3344607400004</v>
      </c>
      <c r="I31" s="21">
        <v>603.71877286000017</v>
      </c>
      <c r="J31" s="22">
        <f t="shared" si="1"/>
        <v>0.62097125127121477</v>
      </c>
      <c r="K31" s="22">
        <f t="shared" si="2"/>
        <v>0.79025009480726183</v>
      </c>
      <c r="L31" s="23">
        <f t="shared" si="3"/>
        <v>0.87324689133103062</v>
      </c>
      <c r="M31" s="4"/>
    </row>
    <row r="32" spans="1:13" ht="25.5" x14ac:dyDescent="0.25">
      <c r="A32" s="17"/>
      <c r="B32" s="48">
        <v>37</v>
      </c>
      <c r="C32" s="19" t="s">
        <v>124</v>
      </c>
      <c r="D32" s="20">
        <v>4399.4936049999978</v>
      </c>
      <c r="E32" s="21">
        <v>3313.9096370000116</v>
      </c>
      <c r="F32" s="21">
        <f t="shared" si="0"/>
        <v>2337.1907710536043</v>
      </c>
      <c r="G32" s="21">
        <v>2081.037864843604</v>
      </c>
      <c r="H32" s="21">
        <v>69.748829370000067</v>
      </c>
      <c r="I32" s="21">
        <v>186.40407684000013</v>
      </c>
      <c r="J32" s="22">
        <f t="shared" si="1"/>
        <v>0.62797061259869125</v>
      </c>
      <c r="K32" s="22">
        <f t="shared" si="2"/>
        <v>0.64901790628203448</v>
      </c>
      <c r="L32" s="23">
        <f t="shared" si="3"/>
        <v>0.70526689833624945</v>
      </c>
      <c r="M32" s="4"/>
    </row>
    <row r="33" spans="1:13" x14ac:dyDescent="0.25">
      <c r="A33" s="17"/>
      <c r="B33" s="48">
        <v>38</v>
      </c>
      <c r="C33" s="19" t="s">
        <v>125</v>
      </c>
      <c r="D33" s="20">
        <v>42.239807999999996</v>
      </c>
      <c r="E33" s="21">
        <v>39.485799000000007</v>
      </c>
      <c r="F33" s="21">
        <f t="shared" si="0"/>
        <v>24.366347505120721</v>
      </c>
      <c r="G33" s="21">
        <v>16.776042965120723</v>
      </c>
      <c r="H33" s="21">
        <v>2.9223564999999998</v>
      </c>
      <c r="I33" s="21">
        <v>4.6679480399999997</v>
      </c>
      <c r="J33" s="22">
        <f t="shared" si="1"/>
        <v>0.42486269468982307</v>
      </c>
      <c r="K33" s="22">
        <f t="shared" si="2"/>
        <v>0.4988730116647942</v>
      </c>
      <c r="L33" s="23">
        <f t="shared" si="3"/>
        <v>0.61709141317162453</v>
      </c>
      <c r="M33" s="4"/>
    </row>
    <row r="34" spans="1:13" ht="25.5" x14ac:dyDescent="0.25">
      <c r="A34" s="17"/>
      <c r="B34" s="48">
        <v>39</v>
      </c>
      <c r="C34" s="19" t="s">
        <v>126</v>
      </c>
      <c r="D34" s="20">
        <v>189.76843599999995</v>
      </c>
      <c r="E34" s="21">
        <v>195.59975600000004</v>
      </c>
      <c r="F34" s="21">
        <f t="shared" si="0"/>
        <v>158.78198892824719</v>
      </c>
      <c r="G34" s="21">
        <v>121.74744322824719</v>
      </c>
      <c r="H34" s="21">
        <v>19.959738889999993</v>
      </c>
      <c r="I34" s="21">
        <v>17.074806809999998</v>
      </c>
      <c r="J34" s="22">
        <f t="shared" si="1"/>
        <v>0.6224314677992091</v>
      </c>
      <c r="K34" s="22">
        <f t="shared" si="2"/>
        <v>0.72447524994993928</v>
      </c>
      <c r="L34" s="23">
        <f t="shared" si="3"/>
        <v>0.81176987218862973</v>
      </c>
      <c r="M34" s="4"/>
    </row>
    <row r="35" spans="1:13" x14ac:dyDescent="0.25">
      <c r="A35" s="17"/>
      <c r="B35" s="48">
        <v>40</v>
      </c>
      <c r="C35" s="19" t="s">
        <v>127</v>
      </c>
      <c r="D35" s="20">
        <v>3744.6616010000016</v>
      </c>
      <c r="E35" s="21">
        <v>3738.6707579999961</v>
      </c>
      <c r="F35" s="21">
        <f t="shared" si="0"/>
        <v>2926.8271156919504</v>
      </c>
      <c r="G35" s="21">
        <v>2187.4471677119504</v>
      </c>
      <c r="H35" s="21">
        <v>508.61162711000003</v>
      </c>
      <c r="I35" s="21">
        <v>230.7683208700002</v>
      </c>
      <c r="J35" s="22">
        <f t="shared" si="1"/>
        <v>0.58508686891758466</v>
      </c>
      <c r="K35" s="22">
        <f t="shared" si="2"/>
        <v>0.72112763314419492</v>
      </c>
      <c r="L35" s="23">
        <f t="shared" si="3"/>
        <v>0.78285233045170799</v>
      </c>
      <c r="M35" s="4"/>
    </row>
    <row r="36" spans="1:13" ht="25.5" x14ac:dyDescent="0.25">
      <c r="A36" s="17"/>
      <c r="B36" s="48">
        <v>50</v>
      </c>
      <c r="C36" s="19" t="s">
        <v>128</v>
      </c>
      <c r="D36" s="20">
        <v>53.886044000000027</v>
      </c>
      <c r="E36" s="21">
        <v>55.66451600000002</v>
      </c>
      <c r="F36" s="21">
        <f t="shared" si="0"/>
        <v>39.893852770413453</v>
      </c>
      <c r="G36" s="21">
        <v>31.403934110413456</v>
      </c>
      <c r="H36" s="21">
        <v>3.771923939999998</v>
      </c>
      <c r="I36" s="21">
        <v>4.717994720000001</v>
      </c>
      <c r="J36" s="22">
        <f t="shared" si="1"/>
        <v>0.56416432526626914</v>
      </c>
      <c r="K36" s="22">
        <f t="shared" si="2"/>
        <v>0.63192605591708439</v>
      </c>
      <c r="L36" s="23">
        <f t="shared" si="3"/>
        <v>0.71668372667451985</v>
      </c>
      <c r="M36" s="4"/>
    </row>
    <row r="37" spans="1:13" ht="25.5" x14ac:dyDescent="0.25">
      <c r="A37" s="17"/>
      <c r="B37" s="48">
        <v>51</v>
      </c>
      <c r="C37" s="19" t="s">
        <v>129</v>
      </c>
      <c r="D37" s="20">
        <v>122.28569400000001</v>
      </c>
      <c r="E37" s="21">
        <v>149.12323800000001</v>
      </c>
      <c r="F37" s="21">
        <f t="shared" si="0"/>
        <v>89.794631358212243</v>
      </c>
      <c r="G37" s="21">
        <v>68.746921628212249</v>
      </c>
      <c r="H37" s="21">
        <v>11.112473489999999</v>
      </c>
      <c r="I37" s="21">
        <v>9.9352362399999965</v>
      </c>
      <c r="J37" s="22">
        <f t="shared" si="1"/>
        <v>0.46100743619993179</v>
      </c>
      <c r="K37" s="22">
        <f t="shared" si="2"/>
        <v>0.53552616070616865</v>
      </c>
      <c r="L37" s="23">
        <f t="shared" si="3"/>
        <v>0.60215049352812622</v>
      </c>
      <c r="M37" s="4"/>
    </row>
    <row r="38" spans="1:13" ht="25.5" x14ac:dyDescent="0.25">
      <c r="A38" s="17"/>
      <c r="B38" s="48">
        <v>55</v>
      </c>
      <c r="C38" s="19" t="s">
        <v>130</v>
      </c>
      <c r="D38" s="20">
        <v>0.15000000000000002</v>
      </c>
      <c r="E38" s="21">
        <v>0.10989</v>
      </c>
      <c r="F38" s="21">
        <f t="shared" si="0"/>
        <v>7.5644299555805025E-2</v>
      </c>
      <c r="G38" s="21">
        <v>6.4791529555805027E-2</v>
      </c>
      <c r="H38" s="21">
        <v>7.8869300000000003E-3</v>
      </c>
      <c r="I38" s="21">
        <v>2.96584E-3</v>
      </c>
      <c r="J38" s="22">
        <f t="shared" si="1"/>
        <v>0.58960350856133426</v>
      </c>
      <c r="K38" s="22">
        <f t="shared" si="2"/>
        <v>0.66137464333246909</v>
      </c>
      <c r="L38" s="23">
        <f t="shared" si="3"/>
        <v>0.68836381432164007</v>
      </c>
      <c r="M38" s="4"/>
    </row>
    <row r="39" spans="1:13" ht="25.5" x14ac:dyDescent="0.25">
      <c r="A39" s="17"/>
      <c r="B39" s="48">
        <v>55</v>
      </c>
      <c r="C39" s="19" t="s">
        <v>131</v>
      </c>
      <c r="D39" s="20">
        <v>102.82792200000003</v>
      </c>
      <c r="E39" s="21">
        <v>101.05214499999995</v>
      </c>
      <c r="F39" s="21">
        <f t="shared" si="0"/>
        <v>45.901095722746405</v>
      </c>
      <c r="G39" s="21">
        <v>34.994876692746402</v>
      </c>
      <c r="H39" s="21">
        <v>5.7962788000000023</v>
      </c>
      <c r="I39" s="21">
        <v>5.1099402299999994</v>
      </c>
      <c r="J39" s="22">
        <f t="shared" si="1"/>
        <v>0.3463051347672671</v>
      </c>
      <c r="K39" s="22">
        <f t="shared" si="2"/>
        <v>0.40366441991653346</v>
      </c>
      <c r="L39" s="23">
        <f t="shared" si="3"/>
        <v>0.45423178026301597</v>
      </c>
      <c r="M39" s="4"/>
    </row>
    <row r="40" spans="1:13" ht="25.5" x14ac:dyDescent="0.25">
      <c r="A40" s="17"/>
      <c r="B40" s="48">
        <v>57</v>
      </c>
      <c r="C40" s="19" t="s">
        <v>132</v>
      </c>
      <c r="D40" s="20">
        <v>18.745369999999998</v>
      </c>
      <c r="E40" s="21">
        <v>20.064585999999995</v>
      </c>
      <c r="F40" s="21">
        <f t="shared" si="0"/>
        <v>6.8116732271591136</v>
      </c>
      <c r="G40" s="21">
        <v>4.5514428171591135</v>
      </c>
      <c r="H40" s="21">
        <v>1.0757696400000001</v>
      </c>
      <c r="I40" s="21">
        <v>1.1844607700000001</v>
      </c>
      <c r="J40" s="22">
        <f t="shared" si="1"/>
        <v>0.2268396077127689</v>
      </c>
      <c r="K40" s="22">
        <f t="shared" si="2"/>
        <v>0.28045494968892531</v>
      </c>
      <c r="L40" s="23">
        <f t="shared" si="3"/>
        <v>0.33948735484296139</v>
      </c>
      <c r="M40" s="4"/>
    </row>
    <row r="41" spans="1:13" ht="25.5" x14ac:dyDescent="0.25">
      <c r="A41" s="17"/>
      <c r="B41" s="48">
        <v>59</v>
      </c>
      <c r="C41" s="19" t="s">
        <v>133</v>
      </c>
      <c r="D41" s="20">
        <v>40.579332999999998</v>
      </c>
      <c r="E41" s="21">
        <v>65.336283999999992</v>
      </c>
      <c r="F41" s="21">
        <f t="shared" si="0"/>
        <v>43.681219684875494</v>
      </c>
      <c r="G41" s="21">
        <v>34.966779364875492</v>
      </c>
      <c r="H41" s="21">
        <v>4.1180786100000004</v>
      </c>
      <c r="I41" s="21">
        <v>4.5963617100000009</v>
      </c>
      <c r="J41" s="22">
        <f t="shared" si="1"/>
        <v>0.53518163605502111</v>
      </c>
      <c r="K41" s="22">
        <f t="shared" si="2"/>
        <v>0.59821060492016187</v>
      </c>
      <c r="L41" s="23">
        <f t="shared" si="3"/>
        <v>0.66855990286921585</v>
      </c>
      <c r="M41" s="4"/>
    </row>
    <row r="42" spans="1:13" ht="25.5" x14ac:dyDescent="0.25">
      <c r="A42" s="17"/>
      <c r="B42" s="48">
        <v>59</v>
      </c>
      <c r="C42" s="19" t="s">
        <v>134</v>
      </c>
      <c r="D42" s="20">
        <v>73.951163000000008</v>
      </c>
      <c r="E42" s="21">
        <v>108.58748900000001</v>
      </c>
      <c r="F42" s="21">
        <f t="shared" si="0"/>
        <v>63.265736388146962</v>
      </c>
      <c r="G42" s="21">
        <v>48.380464408146963</v>
      </c>
      <c r="H42" s="21">
        <v>6.6331991599999975</v>
      </c>
      <c r="I42" s="21">
        <v>8.2520728200000004</v>
      </c>
      <c r="J42" s="22">
        <f t="shared" si="1"/>
        <v>0.44554363355935933</v>
      </c>
      <c r="K42" s="22">
        <f t="shared" si="2"/>
        <v>0.50662985280143058</v>
      </c>
      <c r="L42" s="23">
        <f t="shared" si="3"/>
        <v>0.58262454515498519</v>
      </c>
      <c r="M42" s="4"/>
    </row>
    <row r="43" spans="1:13" x14ac:dyDescent="0.25">
      <c r="A43" s="17"/>
      <c r="B43" s="48">
        <v>61</v>
      </c>
      <c r="C43" s="19" t="s">
        <v>135</v>
      </c>
      <c r="D43" s="20">
        <v>586.81548999999961</v>
      </c>
      <c r="E43" s="21">
        <v>626.30600600000002</v>
      </c>
      <c r="F43" s="21">
        <f t="shared" si="0"/>
        <v>501.68211439966257</v>
      </c>
      <c r="G43" s="21">
        <v>401.78577786966252</v>
      </c>
      <c r="H43" s="21">
        <v>54.112402039999992</v>
      </c>
      <c r="I43" s="21">
        <v>45.783934490000014</v>
      </c>
      <c r="J43" s="22">
        <f t="shared" si="1"/>
        <v>0.64151672508416357</v>
      </c>
      <c r="K43" s="22">
        <f t="shared" si="2"/>
        <v>0.72791602753632623</v>
      </c>
      <c r="L43" s="23">
        <f t="shared" si="3"/>
        <v>0.80101756903743082</v>
      </c>
      <c r="M43" s="4"/>
    </row>
    <row r="44" spans="1:13" ht="25.5" x14ac:dyDescent="0.25">
      <c r="A44" s="17"/>
      <c r="B44" s="48">
        <v>67</v>
      </c>
      <c r="C44" s="19" t="s">
        <v>136</v>
      </c>
      <c r="D44" s="20">
        <v>529.31417999999996</v>
      </c>
      <c r="E44" s="21">
        <v>605.82938699999988</v>
      </c>
      <c r="F44" s="21">
        <f t="shared" si="0"/>
        <v>415.82446568687334</v>
      </c>
      <c r="G44" s="21">
        <v>329.75589564687334</v>
      </c>
      <c r="H44" s="21">
        <v>37.379656310000001</v>
      </c>
      <c r="I44" s="21">
        <v>48.688913730000003</v>
      </c>
      <c r="J44" s="22">
        <f t="shared" si="1"/>
        <v>0.54430488636377983</v>
      </c>
      <c r="K44" s="22">
        <f t="shared" si="2"/>
        <v>0.60600485852112251</v>
      </c>
      <c r="L44" s="23">
        <f t="shared" si="3"/>
        <v>0.68637222724699787</v>
      </c>
      <c r="M44" s="4"/>
    </row>
    <row r="45" spans="1:13" ht="25.5" x14ac:dyDescent="0.25">
      <c r="A45" s="17"/>
      <c r="B45" s="48">
        <v>70</v>
      </c>
      <c r="C45" s="19" t="s">
        <v>137</v>
      </c>
      <c r="D45" s="20">
        <v>47.725332999999992</v>
      </c>
      <c r="E45" s="21">
        <v>69.846604000000013</v>
      </c>
      <c r="F45" s="21">
        <f t="shared" si="0"/>
        <v>39.734304647363849</v>
      </c>
      <c r="G45" s="21">
        <v>31.565568897363846</v>
      </c>
      <c r="H45" s="21">
        <v>4.6181058999999998</v>
      </c>
      <c r="I45" s="21">
        <v>3.55062985</v>
      </c>
      <c r="J45" s="22">
        <f t="shared" si="1"/>
        <v>0.45192703853381105</v>
      </c>
      <c r="K45" s="22">
        <f t="shared" si="2"/>
        <v>0.51804486868629784</v>
      </c>
      <c r="L45" s="23">
        <f t="shared" si="3"/>
        <v>0.56887954992577505</v>
      </c>
      <c r="M45" s="4"/>
    </row>
    <row r="46" spans="1:13" ht="38.25" x14ac:dyDescent="0.25">
      <c r="A46" s="17"/>
      <c r="B46" s="48">
        <v>72</v>
      </c>
      <c r="C46" s="19" t="s">
        <v>138</v>
      </c>
      <c r="D46" s="20">
        <v>1.2013499999999997</v>
      </c>
      <c r="E46" s="21">
        <v>1.2013500000000001</v>
      </c>
      <c r="F46" s="21">
        <f t="shared" si="0"/>
        <v>0.57482374550705329</v>
      </c>
      <c r="G46" s="21">
        <v>0.43536502550705336</v>
      </c>
      <c r="H46" s="21">
        <v>6.2077530000000006E-2</v>
      </c>
      <c r="I46" s="21">
        <v>7.7381189999999989E-2</v>
      </c>
      <c r="J46" s="22">
        <f t="shared" si="1"/>
        <v>0.36239649186919159</v>
      </c>
      <c r="K46" s="22">
        <f t="shared" si="2"/>
        <v>0.41406963458363782</v>
      </c>
      <c r="L46" s="23">
        <f t="shared" si="3"/>
        <v>0.47848149623927516</v>
      </c>
      <c r="M46" s="4"/>
    </row>
    <row r="47" spans="1:13" x14ac:dyDescent="0.25">
      <c r="A47" s="17"/>
      <c r="B47" s="48">
        <v>112</v>
      </c>
      <c r="C47" s="19" t="s">
        <v>139</v>
      </c>
      <c r="D47" s="20">
        <v>13.123148999999998</v>
      </c>
      <c r="E47" s="21">
        <v>14.320082999999997</v>
      </c>
      <c r="F47" s="21">
        <f t="shared" si="0"/>
        <v>11.485591387922637</v>
      </c>
      <c r="G47" s="21">
        <v>10.013921497922638</v>
      </c>
      <c r="H47" s="21">
        <v>0.78190563999999996</v>
      </c>
      <c r="I47" s="21">
        <v>0.68976424999999997</v>
      </c>
      <c r="J47" s="22">
        <f t="shared" si="1"/>
        <v>0.69929214082925639</v>
      </c>
      <c r="K47" s="22">
        <f t="shared" si="2"/>
        <v>0.75389417351300547</v>
      </c>
      <c r="L47" s="23">
        <f t="shared" si="3"/>
        <v>0.80206178888227397</v>
      </c>
      <c r="M47" s="4"/>
    </row>
    <row r="48" spans="1:13" ht="25.5" x14ac:dyDescent="0.25">
      <c r="A48" s="17"/>
      <c r="B48" s="48">
        <v>114</v>
      </c>
      <c r="C48" s="19" t="s">
        <v>140</v>
      </c>
      <c r="D48" s="20">
        <v>62.750074000000012</v>
      </c>
      <c r="E48" s="21">
        <v>111.15426600000001</v>
      </c>
      <c r="F48" s="21">
        <f t="shared" si="0"/>
        <v>45.930483740314898</v>
      </c>
      <c r="G48" s="21">
        <v>22.208128860314901</v>
      </c>
      <c r="H48" s="21">
        <v>3.6285163599999999</v>
      </c>
      <c r="I48" s="21">
        <v>20.093838520000002</v>
      </c>
      <c r="J48" s="22">
        <f t="shared" si="1"/>
        <v>0.19979556034596907</v>
      </c>
      <c r="K48" s="22">
        <f t="shared" si="2"/>
        <v>0.23243952886446029</v>
      </c>
      <c r="L48" s="23">
        <f t="shared" si="3"/>
        <v>0.41321386387738729</v>
      </c>
      <c r="M48" s="4"/>
    </row>
    <row r="49" spans="1:13" ht="38.25" x14ac:dyDescent="0.25">
      <c r="A49" s="17"/>
      <c r="B49" s="48">
        <v>117</v>
      </c>
      <c r="C49" s="19" t="s">
        <v>141</v>
      </c>
      <c r="D49" s="20">
        <v>6.5815399999999995</v>
      </c>
      <c r="E49" s="21">
        <v>6.5815399999999986</v>
      </c>
      <c r="F49" s="21">
        <f t="shared" si="0"/>
        <v>4.1537888142739279</v>
      </c>
      <c r="G49" s="21">
        <v>3.2995491842739284</v>
      </c>
      <c r="H49" s="21">
        <v>0.39818602999999997</v>
      </c>
      <c r="I49" s="21">
        <v>0.45605359999999995</v>
      </c>
      <c r="J49" s="22">
        <f t="shared" si="1"/>
        <v>0.5013339103422495</v>
      </c>
      <c r="K49" s="22">
        <f t="shared" si="2"/>
        <v>0.56183434489100259</v>
      </c>
      <c r="L49" s="23">
        <f t="shared" si="3"/>
        <v>0.63112718516850597</v>
      </c>
      <c r="M49" s="4"/>
    </row>
    <row r="50" spans="1:13" ht="25.5" x14ac:dyDescent="0.25">
      <c r="A50" s="17"/>
      <c r="B50" s="48">
        <v>121</v>
      </c>
      <c r="C50" s="19" t="s">
        <v>142</v>
      </c>
      <c r="D50" s="20">
        <v>54.816431000000009</v>
      </c>
      <c r="E50" s="21">
        <v>63.982533999999987</v>
      </c>
      <c r="F50" s="21">
        <f t="shared" si="0"/>
        <v>50.88769765718645</v>
      </c>
      <c r="G50" s="21">
        <v>42.379679377186449</v>
      </c>
      <c r="H50" s="21">
        <v>4.1943878999999997</v>
      </c>
      <c r="I50" s="21">
        <v>4.3136303800000002</v>
      </c>
      <c r="J50" s="22">
        <f t="shared" si="1"/>
        <v>0.66236325334014523</v>
      </c>
      <c r="K50" s="22">
        <f t="shared" si="2"/>
        <v>0.72791845470181693</v>
      </c>
      <c r="L50" s="23">
        <f t="shared" si="3"/>
        <v>0.79533732842132288</v>
      </c>
      <c r="M50" s="4"/>
    </row>
    <row r="51" spans="1:13" x14ac:dyDescent="0.25">
      <c r="A51" s="17"/>
      <c r="B51" s="48">
        <v>131</v>
      </c>
      <c r="C51" s="19" t="s">
        <v>143</v>
      </c>
      <c r="D51" s="20">
        <v>61.489707999999979</v>
      </c>
      <c r="E51" s="21">
        <v>65.503153999999995</v>
      </c>
      <c r="F51" s="21">
        <f t="shared" si="0"/>
        <v>43.042225665272213</v>
      </c>
      <c r="G51" s="21">
        <v>35.631220295272215</v>
      </c>
      <c r="H51" s="21">
        <v>2.87267472</v>
      </c>
      <c r="I51" s="21">
        <v>4.5383306500000016</v>
      </c>
      <c r="J51" s="22">
        <f t="shared" si="1"/>
        <v>0.54396190289206858</v>
      </c>
      <c r="K51" s="22">
        <f t="shared" si="2"/>
        <v>0.58781742044470431</v>
      </c>
      <c r="L51" s="23">
        <f t="shared" si="3"/>
        <v>0.65710157506724354</v>
      </c>
      <c r="M51" s="4"/>
    </row>
    <row r="52" spans="1:13" x14ac:dyDescent="0.25">
      <c r="A52" s="17"/>
      <c r="B52" s="48">
        <v>135</v>
      </c>
      <c r="C52" s="19" t="s">
        <v>144</v>
      </c>
      <c r="D52" s="20">
        <v>747.22112699999991</v>
      </c>
      <c r="E52" s="21">
        <v>784.87001699999905</v>
      </c>
      <c r="F52" s="21">
        <f t="shared" si="0"/>
        <v>777.43191057859997</v>
      </c>
      <c r="G52" s="21">
        <v>770.77048563859989</v>
      </c>
      <c r="H52" s="21">
        <v>4.7546087999999997</v>
      </c>
      <c r="I52" s="21">
        <v>1.9068161399999999</v>
      </c>
      <c r="J52" s="22">
        <f t="shared" si="1"/>
        <v>0.9820358389847893</v>
      </c>
      <c r="K52" s="22">
        <f t="shared" si="2"/>
        <v>0.98809366855786118</v>
      </c>
      <c r="L52" s="23">
        <f t="shared" si="3"/>
        <v>0.9905231359839306</v>
      </c>
      <c r="M52" s="4"/>
    </row>
    <row r="53" spans="1:13" ht="25.5" x14ac:dyDescent="0.25">
      <c r="A53" s="17"/>
      <c r="B53" s="48">
        <v>136</v>
      </c>
      <c r="C53" s="19" t="s">
        <v>145</v>
      </c>
      <c r="D53" s="20">
        <v>107.61070000000002</v>
      </c>
      <c r="E53" s="21">
        <v>173.97083499999999</v>
      </c>
      <c r="F53" s="21">
        <f t="shared" si="0"/>
        <v>81.423192695141552</v>
      </c>
      <c r="G53" s="21">
        <v>60.37186069514155</v>
      </c>
      <c r="H53" s="21">
        <v>7.0413968300000009</v>
      </c>
      <c r="I53" s="21">
        <v>14.009935169999999</v>
      </c>
      <c r="J53" s="22">
        <f t="shared" si="1"/>
        <v>0.34702288285931115</v>
      </c>
      <c r="K53" s="22">
        <f t="shared" si="2"/>
        <v>0.38749746487761322</v>
      </c>
      <c r="L53" s="23">
        <f t="shared" si="3"/>
        <v>0.46802783176353413</v>
      </c>
      <c r="M53" s="4"/>
    </row>
    <row r="54" spans="1:13" x14ac:dyDescent="0.25">
      <c r="A54" s="17"/>
      <c r="B54" s="48">
        <v>137</v>
      </c>
      <c r="C54" s="19" t="s">
        <v>146</v>
      </c>
      <c r="D54" s="20">
        <v>848.65724999999838</v>
      </c>
      <c r="E54" s="21">
        <v>1173.4728480000006</v>
      </c>
      <c r="F54" s="21">
        <f t="shared" si="0"/>
        <v>950.55943511153043</v>
      </c>
      <c r="G54" s="21">
        <v>743.20768494153049</v>
      </c>
      <c r="H54" s="21">
        <v>107.00705804999988</v>
      </c>
      <c r="I54" s="21">
        <v>100.34469212000012</v>
      </c>
      <c r="J54" s="22">
        <f t="shared" si="1"/>
        <v>0.63334033353069119</v>
      </c>
      <c r="K54" s="22">
        <f t="shared" si="2"/>
        <v>0.72452868802255399</v>
      </c>
      <c r="L54" s="23">
        <f t="shared" si="3"/>
        <v>0.81003956481107264</v>
      </c>
      <c r="M54" s="4"/>
    </row>
    <row r="55" spans="1:13" ht="25.5" x14ac:dyDescent="0.25">
      <c r="A55" s="17"/>
      <c r="B55" s="48">
        <v>160</v>
      </c>
      <c r="C55" s="19" t="s">
        <v>147</v>
      </c>
      <c r="D55" s="20">
        <v>150.61623599999999</v>
      </c>
      <c r="E55" s="21">
        <v>171.95081100000013</v>
      </c>
      <c r="F55" s="21">
        <f t="shared" si="0"/>
        <v>135.62271761773704</v>
      </c>
      <c r="G55" s="21">
        <v>106.20165692773702</v>
      </c>
      <c r="H55" s="21">
        <v>16.031919130000006</v>
      </c>
      <c r="I55" s="21">
        <v>13.389141560000008</v>
      </c>
      <c r="J55" s="22">
        <f t="shared" si="1"/>
        <v>0.61762812463697503</v>
      </c>
      <c r="K55" s="22">
        <f t="shared" si="2"/>
        <v>0.71086362051375807</v>
      </c>
      <c r="L55" s="23">
        <f t="shared" si="3"/>
        <v>0.78872973514348199</v>
      </c>
      <c r="M55" s="4"/>
    </row>
    <row r="56" spans="1:13" x14ac:dyDescent="0.25">
      <c r="A56" s="17"/>
      <c r="B56" s="48">
        <v>163</v>
      </c>
      <c r="C56" s="19" t="s">
        <v>148</v>
      </c>
      <c r="D56" s="20">
        <v>31.440664000000012</v>
      </c>
      <c r="E56" s="21">
        <v>55.087246999999969</v>
      </c>
      <c r="F56" s="21">
        <f t="shared" si="0"/>
        <v>39.105564605033905</v>
      </c>
      <c r="G56" s="21">
        <v>37.370802935033907</v>
      </c>
      <c r="H56" s="21">
        <v>1.4263578599999989</v>
      </c>
      <c r="I56" s="21">
        <v>0.30840381000000017</v>
      </c>
      <c r="J56" s="22">
        <f t="shared" si="1"/>
        <v>0.67839300328502394</v>
      </c>
      <c r="K56" s="22">
        <f t="shared" si="2"/>
        <v>0.70428570872372553</v>
      </c>
      <c r="L56" s="23">
        <f t="shared" si="3"/>
        <v>0.70988416983397129</v>
      </c>
      <c r="M56" s="4"/>
    </row>
    <row r="57" spans="1:13" x14ac:dyDescent="0.25">
      <c r="A57" s="17"/>
      <c r="B57" s="48">
        <v>164</v>
      </c>
      <c r="C57" s="19" t="s">
        <v>149</v>
      </c>
      <c r="D57" s="20">
        <v>3.5511400000000002</v>
      </c>
      <c r="E57" s="21">
        <v>26.763647000000006</v>
      </c>
      <c r="F57" s="21">
        <f t="shared" si="0"/>
        <v>3.8634813144453526</v>
      </c>
      <c r="G57" s="21">
        <v>2.7695008344453527</v>
      </c>
      <c r="H57" s="21">
        <v>0.52156324999999992</v>
      </c>
      <c r="I57" s="21">
        <v>0.57241722999999989</v>
      </c>
      <c r="J57" s="22">
        <f t="shared" si="1"/>
        <v>0.10347994929261144</v>
      </c>
      <c r="K57" s="22">
        <f t="shared" si="2"/>
        <v>0.12296769885080877</v>
      </c>
      <c r="L57" s="23">
        <f t="shared" si="3"/>
        <v>0.14435556239571354</v>
      </c>
      <c r="M57" s="4"/>
    </row>
    <row r="58" spans="1:13" ht="25.5" x14ac:dyDescent="0.25">
      <c r="A58" s="17"/>
      <c r="B58" s="48">
        <v>165</v>
      </c>
      <c r="C58" s="19" t="s">
        <v>150</v>
      </c>
      <c r="D58" s="20">
        <v>45.338812999999995</v>
      </c>
      <c r="E58" s="21">
        <v>70.681961000000001</v>
      </c>
      <c r="F58" s="21">
        <f t="shared" si="0"/>
        <v>38.560795737879552</v>
      </c>
      <c r="G58" s="21">
        <v>25.192056167879553</v>
      </c>
      <c r="H58" s="21">
        <v>3.9286377199999993</v>
      </c>
      <c r="I58" s="21">
        <v>9.4401018499999978</v>
      </c>
      <c r="J58" s="22">
        <f t="shared" si="1"/>
        <v>0.35641422240505682</v>
      </c>
      <c r="K58" s="22">
        <f t="shared" si="2"/>
        <v>0.41199612285629078</v>
      </c>
      <c r="L58" s="23">
        <f t="shared" si="3"/>
        <v>0.54555356405405264</v>
      </c>
      <c r="M58" s="4"/>
    </row>
    <row r="59" spans="1:13" x14ac:dyDescent="0.25">
      <c r="A59" s="17"/>
      <c r="B59" s="48">
        <v>180</v>
      </c>
      <c r="C59" s="19" t="s">
        <v>151</v>
      </c>
      <c r="D59" s="20">
        <v>15.597477000000001</v>
      </c>
      <c r="E59" s="21">
        <v>18.864785999999995</v>
      </c>
      <c r="F59" s="21">
        <f t="shared" si="0"/>
        <v>12.780860710555038</v>
      </c>
      <c r="G59" s="21">
        <v>9.2356298605550364</v>
      </c>
      <c r="H59" s="21">
        <v>2.1159628500000003</v>
      </c>
      <c r="I59" s="21">
        <v>1.429268</v>
      </c>
      <c r="J59" s="22">
        <f t="shared" si="1"/>
        <v>0.48956981863218796</v>
      </c>
      <c r="K59" s="22">
        <f t="shared" si="2"/>
        <v>0.60173450738084389</v>
      </c>
      <c r="L59" s="23">
        <f t="shared" si="3"/>
        <v>0.67749831408397854</v>
      </c>
      <c r="M59" s="4"/>
    </row>
    <row r="60" spans="1:13" ht="38.25" x14ac:dyDescent="0.25">
      <c r="A60" s="17"/>
      <c r="B60" s="48">
        <v>183</v>
      </c>
      <c r="C60" s="19" t="s">
        <v>152</v>
      </c>
      <c r="D60" s="20">
        <v>31.071805999999999</v>
      </c>
      <c r="E60" s="21">
        <v>31.071806000000002</v>
      </c>
      <c r="F60" s="21">
        <f t="shared" si="0"/>
        <v>22.579177411171095</v>
      </c>
      <c r="G60" s="21">
        <v>17.388547421171097</v>
      </c>
      <c r="H60" s="21">
        <v>2.5578088699999997</v>
      </c>
      <c r="I60" s="21">
        <v>2.63282112</v>
      </c>
      <c r="J60" s="22">
        <f t="shared" si="1"/>
        <v>0.5596246134251448</v>
      </c>
      <c r="K60" s="22">
        <f t="shared" si="2"/>
        <v>0.64194389895363968</v>
      </c>
      <c r="L60" s="23">
        <f t="shared" si="3"/>
        <v>0.72667734251337346</v>
      </c>
      <c r="M60" s="4"/>
    </row>
    <row r="61" spans="1:13" ht="25.5" x14ac:dyDescent="0.25">
      <c r="A61" s="17"/>
      <c r="B61" s="48">
        <v>202</v>
      </c>
      <c r="C61" s="19" t="s">
        <v>153</v>
      </c>
      <c r="D61" s="20">
        <v>74.33324300000001</v>
      </c>
      <c r="E61" s="21">
        <v>56.037197999999989</v>
      </c>
      <c r="F61" s="21">
        <f t="shared" si="0"/>
        <v>38.282706979308422</v>
      </c>
      <c r="G61" s="21">
        <v>30.90532560930842</v>
      </c>
      <c r="H61" s="21">
        <v>3.5495457700000004</v>
      </c>
      <c r="I61" s="21">
        <v>3.8278355999999993</v>
      </c>
      <c r="J61" s="22">
        <f t="shared" si="1"/>
        <v>0.55151447096459794</v>
      </c>
      <c r="K61" s="22">
        <f t="shared" si="2"/>
        <v>0.61485714148855963</v>
      </c>
      <c r="L61" s="23">
        <f t="shared" si="3"/>
        <v>0.68316597448909611</v>
      </c>
      <c r="M61" s="4"/>
    </row>
    <row r="62" spans="1:13" ht="25.5" x14ac:dyDescent="0.25">
      <c r="A62" s="17"/>
      <c r="B62" s="48">
        <v>211</v>
      </c>
      <c r="C62" s="19" t="s">
        <v>154</v>
      </c>
      <c r="D62" s="20">
        <v>50.201284000000001</v>
      </c>
      <c r="E62" s="21">
        <v>52.278731999999984</v>
      </c>
      <c r="F62" s="21">
        <f t="shared" si="0"/>
        <v>43.618062796050793</v>
      </c>
      <c r="G62" s="21">
        <v>34.399803896050798</v>
      </c>
      <c r="H62" s="21">
        <v>4.6146475999999996</v>
      </c>
      <c r="I62" s="21">
        <v>4.603611299999999</v>
      </c>
      <c r="J62" s="22">
        <f t="shared" si="1"/>
        <v>0.6580076176302595</v>
      </c>
      <c r="K62" s="22">
        <f t="shared" si="2"/>
        <v>0.74627769273460587</v>
      </c>
      <c r="L62" s="23">
        <f t="shared" si="3"/>
        <v>0.83433666287183106</v>
      </c>
      <c r="M62" s="4"/>
    </row>
    <row r="63" spans="1:13" x14ac:dyDescent="0.25">
      <c r="A63" s="17"/>
      <c r="B63" s="48">
        <v>221</v>
      </c>
      <c r="C63" s="19" t="s">
        <v>155</v>
      </c>
      <c r="D63" s="20">
        <v>3.7157239999999998</v>
      </c>
      <c r="E63" s="21">
        <v>3.9422309999999996</v>
      </c>
      <c r="F63" s="21">
        <f t="shared" si="0"/>
        <v>3.3344662612463232</v>
      </c>
      <c r="G63" s="21">
        <v>2.2574395712463229</v>
      </c>
      <c r="H63" s="21">
        <v>0.48084374999999996</v>
      </c>
      <c r="I63" s="21">
        <v>0.59618294000000005</v>
      </c>
      <c r="J63" s="22">
        <f t="shared" si="1"/>
        <v>0.57262995781990533</v>
      </c>
      <c r="K63" s="22">
        <f t="shared" si="2"/>
        <v>0.69460245258238884</v>
      </c>
      <c r="L63" s="23">
        <f t="shared" si="3"/>
        <v>0.84583228665350241</v>
      </c>
      <c r="M63" s="4"/>
    </row>
    <row r="64" spans="1:13" x14ac:dyDescent="0.25">
      <c r="A64" s="17"/>
      <c r="B64" s="48">
        <v>240</v>
      </c>
      <c r="C64" s="19" t="s">
        <v>156</v>
      </c>
      <c r="D64" s="20">
        <v>13.782512000000001</v>
      </c>
      <c r="E64" s="21">
        <v>15.007595999999999</v>
      </c>
      <c r="F64" s="21">
        <f t="shared" si="0"/>
        <v>8.6996460629034917</v>
      </c>
      <c r="G64" s="21">
        <v>6.0930726229034917</v>
      </c>
      <c r="H64" s="21">
        <v>1.0585838700000001</v>
      </c>
      <c r="I64" s="21">
        <v>1.5479895699999997</v>
      </c>
      <c r="J64" s="22">
        <f t="shared" si="1"/>
        <v>0.40599924350998601</v>
      </c>
      <c r="K64" s="22">
        <f t="shared" si="2"/>
        <v>0.47653578180699235</v>
      </c>
      <c r="L64" s="23">
        <f t="shared" si="3"/>
        <v>0.57968285279690979</v>
      </c>
      <c r="M64" s="4"/>
    </row>
    <row r="65" spans="1:13" x14ac:dyDescent="0.25">
      <c r="A65" s="17"/>
      <c r="B65" s="48">
        <v>241</v>
      </c>
      <c r="C65" s="19" t="s">
        <v>157</v>
      </c>
      <c r="D65" s="20">
        <v>21.174931999999998</v>
      </c>
      <c r="E65" s="21">
        <v>92.587094999999977</v>
      </c>
      <c r="F65" s="21">
        <f t="shared" si="0"/>
        <v>21.821724072949038</v>
      </c>
      <c r="G65" s="21">
        <v>15.06033712294904</v>
      </c>
      <c r="H65" s="21">
        <v>1.6846114500000002</v>
      </c>
      <c r="I65" s="21">
        <v>5.0767754999999983</v>
      </c>
      <c r="J65" s="22">
        <f t="shared" si="1"/>
        <v>0.16266129877980343</v>
      </c>
      <c r="K65" s="22">
        <f t="shared" si="2"/>
        <v>0.18085618274284387</v>
      </c>
      <c r="L65" s="23">
        <f t="shared" si="3"/>
        <v>0.23568861376360328</v>
      </c>
      <c r="M65" s="4"/>
    </row>
    <row r="66" spans="1:13" ht="25.5" x14ac:dyDescent="0.25">
      <c r="A66" s="17"/>
      <c r="B66" s="48">
        <v>243</v>
      </c>
      <c r="C66" s="19" t="s">
        <v>158</v>
      </c>
      <c r="D66" s="20">
        <v>1.5570000000000002</v>
      </c>
      <c r="E66" s="21">
        <v>2.530983</v>
      </c>
      <c r="F66" s="21">
        <f t="shared" si="0"/>
        <v>1.5038916416888219</v>
      </c>
      <c r="G66" s="21">
        <v>1.0763151216888218</v>
      </c>
      <c r="H66" s="21">
        <v>0.31870412000000004</v>
      </c>
      <c r="I66" s="21">
        <v>0.10887240000000001</v>
      </c>
      <c r="J66" s="22">
        <f t="shared" si="1"/>
        <v>0.42525576888063721</v>
      </c>
      <c r="K66" s="22">
        <f t="shared" si="2"/>
        <v>0.55117685171683173</v>
      </c>
      <c r="L66" s="23">
        <f t="shared" si="3"/>
        <v>0.59419270761155718</v>
      </c>
      <c r="M66" s="4"/>
    </row>
    <row r="67" spans="1:13" ht="25.5" x14ac:dyDescent="0.25">
      <c r="A67" s="17"/>
      <c r="B67" s="48">
        <v>331</v>
      </c>
      <c r="C67" s="19" t="s">
        <v>159</v>
      </c>
      <c r="D67" s="20">
        <v>21.288118999999998</v>
      </c>
      <c r="E67" s="21">
        <v>22.777402000000009</v>
      </c>
      <c r="F67" s="21">
        <f t="shared" si="0"/>
        <v>16.132347411914672</v>
      </c>
      <c r="G67" s="21">
        <v>10.502535851914672</v>
      </c>
      <c r="H67" s="21">
        <v>1.8590305899999999</v>
      </c>
      <c r="I67" s="21">
        <v>3.7707809699999997</v>
      </c>
      <c r="J67" s="22">
        <f t="shared" si="1"/>
        <v>0.46109454677555711</v>
      </c>
      <c r="K67" s="22">
        <f t="shared" si="2"/>
        <v>0.54271187038428115</v>
      </c>
      <c r="L67" s="23">
        <f t="shared" si="3"/>
        <v>0.70826108315226932</v>
      </c>
      <c r="M67" s="4"/>
    </row>
    <row r="68" spans="1:13" x14ac:dyDescent="0.25">
      <c r="A68" s="17"/>
      <c r="B68" s="48">
        <v>332</v>
      </c>
      <c r="C68" s="19" t="s">
        <v>160</v>
      </c>
      <c r="D68" s="20">
        <v>0</v>
      </c>
      <c r="E68" s="21">
        <v>1.9559E-2</v>
      </c>
      <c r="F68" s="21">
        <f t="shared" si="0"/>
        <v>1.6490730000000002E-2</v>
      </c>
      <c r="G68" s="21">
        <v>0</v>
      </c>
      <c r="H68" s="21">
        <v>1.7056000000000002E-2</v>
      </c>
      <c r="I68" s="21">
        <v>-5.6526999999999999E-4</v>
      </c>
      <c r="J68" s="22">
        <f t="shared" si="1"/>
        <v>0</v>
      </c>
      <c r="K68" s="22">
        <f t="shared" si="2"/>
        <v>0.87202822230175381</v>
      </c>
      <c r="L68" s="23">
        <f t="shared" si="3"/>
        <v>0.84312746050411591</v>
      </c>
      <c r="M68" s="4"/>
    </row>
    <row r="69" spans="1:13" x14ac:dyDescent="0.25">
      <c r="A69" s="17"/>
      <c r="B69" s="48">
        <v>342</v>
      </c>
      <c r="C69" s="19" t="s">
        <v>161</v>
      </c>
      <c r="D69" s="20">
        <v>155.22619499999999</v>
      </c>
      <c r="E69" s="21">
        <v>152.28419700000003</v>
      </c>
      <c r="F69" s="21">
        <f t="shared" si="0"/>
        <v>117.12512573719991</v>
      </c>
      <c r="G69" s="21">
        <v>100.24881182719992</v>
      </c>
      <c r="H69" s="21">
        <v>10.912238369999999</v>
      </c>
      <c r="I69" s="21">
        <v>5.9640755400000005</v>
      </c>
      <c r="J69" s="22">
        <f t="shared" si="1"/>
        <v>0.65830082045348337</v>
      </c>
      <c r="K69" s="22">
        <f t="shared" si="2"/>
        <v>0.72995788392409411</v>
      </c>
      <c r="L69" s="23">
        <f t="shared" si="3"/>
        <v>0.76912199719055474</v>
      </c>
      <c r="M69" s="4"/>
    </row>
    <row r="70" spans="1:13" ht="25.5" x14ac:dyDescent="0.25">
      <c r="A70" s="17"/>
      <c r="B70" s="48">
        <v>510</v>
      </c>
      <c r="C70" s="19" t="s">
        <v>162</v>
      </c>
      <c r="D70" s="20">
        <v>243.65247700000003</v>
      </c>
      <c r="E70" s="21">
        <v>250.85405300000005</v>
      </c>
      <c r="F70" s="21">
        <f t="shared" si="0"/>
        <v>196.35789296806689</v>
      </c>
      <c r="G70" s="21">
        <v>154.51656848806689</v>
      </c>
      <c r="H70" s="21">
        <v>17.02294405</v>
      </c>
      <c r="I70" s="21">
        <v>24.818380429999994</v>
      </c>
      <c r="J70" s="22">
        <f t="shared" si="1"/>
        <v>0.61596201711784526</v>
      </c>
      <c r="K70" s="22">
        <f t="shared" si="2"/>
        <v>0.68382196933476247</v>
      </c>
      <c r="L70" s="23">
        <f t="shared" si="3"/>
        <v>0.78275750628620244</v>
      </c>
      <c r="M70" s="4"/>
    </row>
    <row r="71" spans="1:13" ht="25.5" x14ac:dyDescent="0.25">
      <c r="A71" s="17"/>
      <c r="B71" s="48">
        <v>511</v>
      </c>
      <c r="C71" s="19" t="s">
        <v>163</v>
      </c>
      <c r="D71" s="20">
        <v>99.257818000000015</v>
      </c>
      <c r="E71" s="21">
        <v>126.47828800000003</v>
      </c>
      <c r="F71" s="21">
        <f t="shared" si="0"/>
        <v>74.757160415987272</v>
      </c>
      <c r="G71" s="21">
        <v>61.755767675987258</v>
      </c>
      <c r="H71" s="21">
        <v>6.0342517300000011</v>
      </c>
      <c r="I71" s="21">
        <v>6.9671410099999997</v>
      </c>
      <c r="J71" s="22">
        <f t="shared" si="1"/>
        <v>0.48827169194436948</v>
      </c>
      <c r="K71" s="22">
        <f t="shared" si="2"/>
        <v>0.53598147538166585</v>
      </c>
      <c r="L71" s="23">
        <f t="shared" si="3"/>
        <v>0.59106714360323453</v>
      </c>
      <c r="M71" s="4"/>
    </row>
    <row r="72" spans="1:13" x14ac:dyDescent="0.25">
      <c r="A72" s="17"/>
      <c r="B72" s="48">
        <v>512</v>
      </c>
      <c r="C72" s="19" t="s">
        <v>164</v>
      </c>
      <c r="D72" s="20">
        <v>89.029878999999994</v>
      </c>
      <c r="E72" s="21">
        <v>92.247998000000038</v>
      </c>
      <c r="F72" s="21">
        <f t="shared" ref="F72:F135" si="4">SUM(G72,H72,I72)</f>
        <v>73.384291241589921</v>
      </c>
      <c r="G72" s="21">
        <v>59.586020051589912</v>
      </c>
      <c r="H72" s="21">
        <v>6.1076351100000004</v>
      </c>
      <c r="I72" s="21">
        <v>7.6906360800000009</v>
      </c>
      <c r="J72" s="22">
        <f t="shared" ref="J72:J135" si="5">IFERROR(G72/E72,0)</f>
        <v>0.64593293451842593</v>
      </c>
      <c r="K72" s="22">
        <f t="shared" ref="K72:K135" si="6">IFERROR(SUM(G72,H72)/E72,0)</f>
        <v>0.71214179804303057</v>
      </c>
      <c r="L72" s="23">
        <f t="shared" ref="L72:L135" si="7">IFERROR(SUM(G72,H72,I72)/E72,0)</f>
        <v>0.79551093609196688</v>
      </c>
      <c r="M72" s="4"/>
    </row>
    <row r="73" spans="1:13" x14ac:dyDescent="0.25">
      <c r="A73" s="17"/>
      <c r="B73" s="48">
        <v>513</v>
      </c>
      <c r="C73" s="19" t="s">
        <v>165</v>
      </c>
      <c r="D73" s="20">
        <v>112.85907299999998</v>
      </c>
      <c r="E73" s="21">
        <v>114.32568599999998</v>
      </c>
      <c r="F73" s="21">
        <f t="shared" si="4"/>
        <v>78.298937754961983</v>
      </c>
      <c r="G73" s="21">
        <v>64.55156805496199</v>
      </c>
      <c r="H73" s="21">
        <v>6.9996302300000002</v>
      </c>
      <c r="I73" s="21">
        <v>6.7477394699999973</v>
      </c>
      <c r="J73" s="22">
        <f t="shared" si="5"/>
        <v>0.56462874016747211</v>
      </c>
      <c r="K73" s="22">
        <f t="shared" si="6"/>
        <v>0.62585409096046885</v>
      </c>
      <c r="L73" s="23">
        <f t="shared" si="7"/>
        <v>0.68487616820389774</v>
      </c>
      <c r="M73" s="4"/>
    </row>
    <row r="74" spans="1:13" x14ac:dyDescent="0.25">
      <c r="A74" s="17"/>
      <c r="B74" s="48">
        <v>514</v>
      </c>
      <c r="C74" s="19" t="s">
        <v>166</v>
      </c>
      <c r="D74" s="20">
        <v>112.67809699999994</v>
      </c>
      <c r="E74" s="21">
        <v>125.67464099999997</v>
      </c>
      <c r="F74" s="21">
        <f t="shared" si="4"/>
        <v>85.203394648476319</v>
      </c>
      <c r="G74" s="21">
        <v>66.782251978476324</v>
      </c>
      <c r="H74" s="21">
        <v>9.4140228200000031</v>
      </c>
      <c r="I74" s="21">
        <v>9.0071198500000005</v>
      </c>
      <c r="J74" s="22">
        <f t="shared" si="5"/>
        <v>0.53139003578674515</v>
      </c>
      <c r="K74" s="22">
        <f t="shared" si="6"/>
        <v>0.60629793084888417</v>
      </c>
      <c r="L74" s="23">
        <f t="shared" si="7"/>
        <v>0.677968076697958</v>
      </c>
      <c r="M74" s="4"/>
    </row>
    <row r="75" spans="1:13" ht="25.5" x14ac:dyDescent="0.25">
      <c r="A75" s="17"/>
      <c r="B75" s="48">
        <v>515</v>
      </c>
      <c r="C75" s="19" t="s">
        <v>167</v>
      </c>
      <c r="D75" s="20">
        <v>86.651529999999994</v>
      </c>
      <c r="E75" s="21">
        <v>125.600769</v>
      </c>
      <c r="F75" s="21">
        <f t="shared" si="4"/>
        <v>101.89360964543009</v>
      </c>
      <c r="G75" s="21">
        <v>75.168247015430097</v>
      </c>
      <c r="H75" s="21">
        <v>12.839198970000002</v>
      </c>
      <c r="I75" s="21">
        <v>13.886163659999999</v>
      </c>
      <c r="J75" s="22">
        <f t="shared" si="5"/>
        <v>0.59846964006589876</v>
      </c>
      <c r="K75" s="22">
        <f t="shared" si="6"/>
        <v>0.7006919359341669</v>
      </c>
      <c r="L75" s="23">
        <f t="shared" si="7"/>
        <v>0.81124988689703081</v>
      </c>
      <c r="M75" s="4"/>
    </row>
    <row r="76" spans="1:13" ht="25.5" x14ac:dyDescent="0.25">
      <c r="A76" s="17"/>
      <c r="B76" s="48">
        <v>516</v>
      </c>
      <c r="C76" s="19" t="s">
        <v>168</v>
      </c>
      <c r="D76" s="20">
        <v>48.662029000000011</v>
      </c>
      <c r="E76" s="21">
        <v>101.60343799999997</v>
      </c>
      <c r="F76" s="21">
        <f t="shared" si="4"/>
        <v>43.255207708899427</v>
      </c>
      <c r="G76" s="21">
        <v>35.123896528899422</v>
      </c>
      <c r="H76" s="21">
        <v>4.7078034600000001</v>
      </c>
      <c r="I76" s="21">
        <v>3.4235077200000004</v>
      </c>
      <c r="J76" s="22">
        <f t="shared" si="5"/>
        <v>0.34569594514015789</v>
      </c>
      <c r="K76" s="22">
        <f t="shared" si="6"/>
        <v>0.3920310254550583</v>
      </c>
      <c r="L76" s="23">
        <f t="shared" si="7"/>
        <v>0.42572582739670128</v>
      </c>
      <c r="M76" s="4"/>
    </row>
    <row r="77" spans="1:13" x14ac:dyDescent="0.25">
      <c r="A77" s="17"/>
      <c r="B77" s="48">
        <v>517</v>
      </c>
      <c r="C77" s="19" t="s">
        <v>169</v>
      </c>
      <c r="D77" s="20">
        <v>58.440656000000011</v>
      </c>
      <c r="E77" s="21">
        <v>83.568106000000029</v>
      </c>
      <c r="F77" s="21">
        <f t="shared" si="4"/>
        <v>47.25575089039998</v>
      </c>
      <c r="G77" s="21">
        <v>38.860315740399983</v>
      </c>
      <c r="H77" s="21">
        <v>4.1652987100000001</v>
      </c>
      <c r="I77" s="21">
        <v>4.230136439999999</v>
      </c>
      <c r="J77" s="22">
        <f t="shared" si="5"/>
        <v>0.46501371875533437</v>
      </c>
      <c r="K77" s="22">
        <f t="shared" si="6"/>
        <v>0.51485688152846221</v>
      </c>
      <c r="L77" s="23">
        <f t="shared" si="7"/>
        <v>0.56547591123340724</v>
      </c>
      <c r="M77" s="4"/>
    </row>
    <row r="78" spans="1:13" x14ac:dyDescent="0.25">
      <c r="A78" s="17"/>
      <c r="B78" s="48">
        <v>518</v>
      </c>
      <c r="C78" s="19" t="s">
        <v>170</v>
      </c>
      <c r="D78" s="20">
        <v>71.4208</v>
      </c>
      <c r="E78" s="21">
        <v>73.840748000000019</v>
      </c>
      <c r="F78" s="21">
        <f t="shared" si="4"/>
        <v>50.35030265273253</v>
      </c>
      <c r="G78" s="21">
        <v>41.863897142732526</v>
      </c>
      <c r="H78" s="21">
        <v>4.3545397000000001</v>
      </c>
      <c r="I78" s="21">
        <v>4.1318658100000007</v>
      </c>
      <c r="J78" s="22">
        <f t="shared" si="5"/>
        <v>0.56694844346284945</v>
      </c>
      <c r="K78" s="22">
        <f t="shared" si="6"/>
        <v>0.62592048556621493</v>
      </c>
      <c r="L78" s="23">
        <f t="shared" si="7"/>
        <v>0.68187693132161276</v>
      </c>
      <c r="M78" s="4"/>
    </row>
    <row r="79" spans="1:13" ht="25.5" x14ac:dyDescent="0.25">
      <c r="A79" s="17"/>
      <c r="B79" s="48">
        <v>519</v>
      </c>
      <c r="C79" s="19" t="s">
        <v>171</v>
      </c>
      <c r="D79" s="20">
        <v>55.887765999999985</v>
      </c>
      <c r="E79" s="21">
        <v>60.889718999999999</v>
      </c>
      <c r="F79" s="21">
        <f t="shared" si="4"/>
        <v>46.937588439751288</v>
      </c>
      <c r="G79" s="21">
        <v>37.535162739751286</v>
      </c>
      <c r="H79" s="21">
        <v>4.8945470900000005</v>
      </c>
      <c r="I79" s="21">
        <v>4.5078786100000015</v>
      </c>
      <c r="J79" s="22">
        <f t="shared" si="5"/>
        <v>0.61644499853499546</v>
      </c>
      <c r="K79" s="22">
        <f t="shared" si="6"/>
        <v>0.69682880010911674</v>
      </c>
      <c r="L79" s="23">
        <f t="shared" si="7"/>
        <v>0.77086229351380797</v>
      </c>
      <c r="M79" s="4"/>
    </row>
    <row r="80" spans="1:13" x14ac:dyDescent="0.25">
      <c r="A80" s="17"/>
      <c r="B80" s="48">
        <v>520</v>
      </c>
      <c r="C80" s="19" t="s">
        <v>172</v>
      </c>
      <c r="D80" s="20">
        <v>120.74197599999997</v>
      </c>
      <c r="E80" s="21">
        <v>133.98311899999999</v>
      </c>
      <c r="F80" s="21">
        <f t="shared" si="4"/>
        <v>88.263764176612</v>
      </c>
      <c r="G80" s="21">
        <v>60.102979246611994</v>
      </c>
      <c r="H80" s="21">
        <v>15.075462539999998</v>
      </c>
      <c r="I80" s="21">
        <v>13.085322389999996</v>
      </c>
      <c r="J80" s="22">
        <f t="shared" si="5"/>
        <v>0.44858620768943286</v>
      </c>
      <c r="K80" s="22">
        <f t="shared" si="6"/>
        <v>0.56110383418236442</v>
      </c>
      <c r="L80" s="23">
        <f t="shared" si="7"/>
        <v>0.65876779728207413</v>
      </c>
      <c r="M80" s="4"/>
    </row>
    <row r="81" spans="1:13" x14ac:dyDescent="0.25">
      <c r="A81" s="17"/>
      <c r="B81" s="48">
        <v>521</v>
      </c>
      <c r="C81" s="19" t="s">
        <v>173</v>
      </c>
      <c r="D81" s="20">
        <v>68.793936000000002</v>
      </c>
      <c r="E81" s="21">
        <v>88.831598</v>
      </c>
      <c r="F81" s="21">
        <f t="shared" si="4"/>
        <v>70.559320795955387</v>
      </c>
      <c r="G81" s="21">
        <v>58.804177345955395</v>
      </c>
      <c r="H81" s="21">
        <v>6.2630198699999999</v>
      </c>
      <c r="I81" s="21">
        <v>5.4921235800000003</v>
      </c>
      <c r="J81" s="22">
        <f t="shared" si="5"/>
        <v>0.6619736520551549</v>
      </c>
      <c r="K81" s="22">
        <f t="shared" si="6"/>
        <v>0.73247806727461318</v>
      </c>
      <c r="L81" s="23">
        <f t="shared" si="7"/>
        <v>0.79430430595153079</v>
      </c>
      <c r="M81" s="4"/>
    </row>
    <row r="82" spans="1:13" x14ac:dyDescent="0.25">
      <c r="A82" s="17"/>
      <c r="B82" s="48">
        <v>522</v>
      </c>
      <c r="C82" s="19" t="s">
        <v>174</v>
      </c>
      <c r="D82" s="20">
        <v>43.040734999999998</v>
      </c>
      <c r="E82" s="21">
        <v>45.455908999999984</v>
      </c>
      <c r="F82" s="21">
        <f t="shared" si="4"/>
        <v>32.82907343298335</v>
      </c>
      <c r="G82" s="21">
        <v>26.620271262983351</v>
      </c>
      <c r="H82" s="21">
        <v>2.7243974399999997</v>
      </c>
      <c r="I82" s="21">
        <v>3.4844047299999996</v>
      </c>
      <c r="J82" s="22">
        <f t="shared" si="5"/>
        <v>0.58562840010488759</v>
      </c>
      <c r="K82" s="22">
        <f t="shared" si="6"/>
        <v>0.64556334585638497</v>
      </c>
      <c r="L82" s="23">
        <f t="shared" si="7"/>
        <v>0.7222179504315569</v>
      </c>
      <c r="M82" s="4"/>
    </row>
    <row r="83" spans="1:13" x14ac:dyDescent="0.25">
      <c r="A83" s="17"/>
      <c r="B83" s="48">
        <v>523</v>
      </c>
      <c r="C83" s="19" t="s">
        <v>175</v>
      </c>
      <c r="D83" s="20">
        <v>88.071165999999977</v>
      </c>
      <c r="E83" s="21">
        <v>105.33654000000003</v>
      </c>
      <c r="F83" s="21">
        <f t="shared" si="4"/>
        <v>60.781214529397161</v>
      </c>
      <c r="G83" s="21">
        <v>49.868211089397164</v>
      </c>
      <c r="H83" s="21">
        <v>4.1494696899999992</v>
      </c>
      <c r="I83" s="21">
        <v>6.7635337499999997</v>
      </c>
      <c r="J83" s="22">
        <f t="shared" si="5"/>
        <v>0.47341797147881592</v>
      </c>
      <c r="K83" s="22">
        <f t="shared" si="6"/>
        <v>0.51281047184003903</v>
      </c>
      <c r="L83" s="23">
        <f t="shared" si="7"/>
        <v>0.5770192805782034</v>
      </c>
      <c r="M83" s="4"/>
    </row>
    <row r="84" spans="1:13" x14ac:dyDescent="0.25">
      <c r="A84" s="17"/>
      <c r="B84" s="48">
        <v>524</v>
      </c>
      <c r="C84" s="19" t="s">
        <v>176</v>
      </c>
      <c r="D84" s="20">
        <v>116.92862399999999</v>
      </c>
      <c r="E84" s="21">
        <v>131.079396</v>
      </c>
      <c r="F84" s="21">
        <f t="shared" si="4"/>
        <v>85.83215200773185</v>
      </c>
      <c r="G84" s="21">
        <v>68.839200447731855</v>
      </c>
      <c r="H84" s="21">
        <v>8.1345420399999977</v>
      </c>
      <c r="I84" s="21">
        <v>8.8584095199999986</v>
      </c>
      <c r="J84" s="22">
        <f t="shared" si="5"/>
        <v>0.52517178556217836</v>
      </c>
      <c r="K84" s="22">
        <f t="shared" si="6"/>
        <v>0.58722991436222249</v>
      </c>
      <c r="L84" s="23">
        <f t="shared" si="7"/>
        <v>0.65481040214536723</v>
      </c>
      <c r="M84" s="4"/>
    </row>
    <row r="85" spans="1:13" x14ac:dyDescent="0.25">
      <c r="A85" s="17"/>
      <c r="B85" s="48">
        <v>525</v>
      </c>
      <c r="C85" s="19" t="s">
        <v>177</v>
      </c>
      <c r="D85" s="20">
        <v>45.52950899999999</v>
      </c>
      <c r="E85" s="21">
        <v>50.368413000000018</v>
      </c>
      <c r="F85" s="21">
        <f t="shared" si="4"/>
        <v>40.569308963255104</v>
      </c>
      <c r="G85" s="21">
        <v>34.737090223255109</v>
      </c>
      <c r="H85" s="21">
        <v>3.1145446299999997</v>
      </c>
      <c r="I85" s="21">
        <v>2.7176741099999999</v>
      </c>
      <c r="J85" s="22">
        <f t="shared" si="5"/>
        <v>0.68966020873548461</v>
      </c>
      <c r="K85" s="22">
        <f t="shared" si="6"/>
        <v>0.75149548295784285</v>
      </c>
      <c r="L85" s="23">
        <f t="shared" si="7"/>
        <v>0.80545140390377379</v>
      </c>
      <c r="M85" s="4"/>
    </row>
    <row r="86" spans="1:13" x14ac:dyDescent="0.25">
      <c r="A86" s="17"/>
      <c r="B86" s="48">
        <v>526</v>
      </c>
      <c r="C86" s="19" t="s">
        <v>178</v>
      </c>
      <c r="D86" s="20">
        <v>44.423856999999998</v>
      </c>
      <c r="E86" s="21">
        <v>47.117900999999996</v>
      </c>
      <c r="F86" s="21">
        <f t="shared" si="4"/>
        <v>22.37617163030189</v>
      </c>
      <c r="G86" s="21">
        <v>17.407218210301892</v>
      </c>
      <c r="H86" s="21">
        <v>2.4258835799999998</v>
      </c>
      <c r="I86" s="21">
        <v>2.5430698399999994</v>
      </c>
      <c r="J86" s="22">
        <f t="shared" si="5"/>
        <v>0.36943959388814651</v>
      </c>
      <c r="K86" s="22">
        <f t="shared" si="6"/>
        <v>0.42092498539571815</v>
      </c>
      <c r="L86" s="23">
        <f t="shared" si="7"/>
        <v>0.47489746265016969</v>
      </c>
      <c r="M86" s="4"/>
    </row>
    <row r="87" spans="1:13" ht="25.5" x14ac:dyDescent="0.25">
      <c r="A87" s="17"/>
      <c r="B87" s="48">
        <v>527</v>
      </c>
      <c r="C87" s="19" t="s">
        <v>179</v>
      </c>
      <c r="D87" s="20">
        <v>41.116135999999997</v>
      </c>
      <c r="E87" s="21">
        <v>67.336106999999998</v>
      </c>
      <c r="F87" s="21">
        <f t="shared" si="4"/>
        <v>35.515278164967903</v>
      </c>
      <c r="G87" s="21">
        <v>27.459771824967902</v>
      </c>
      <c r="H87" s="21">
        <v>4.2556383100000001</v>
      </c>
      <c r="I87" s="21">
        <v>3.7998680299999998</v>
      </c>
      <c r="J87" s="22">
        <f t="shared" si="5"/>
        <v>0.40780159484075762</v>
      </c>
      <c r="K87" s="22">
        <f t="shared" si="6"/>
        <v>0.47100154059942767</v>
      </c>
      <c r="L87" s="23">
        <f t="shared" si="7"/>
        <v>0.52743289963240525</v>
      </c>
      <c r="M87" s="4"/>
    </row>
    <row r="88" spans="1:13" ht="25.5" x14ac:dyDescent="0.25">
      <c r="A88" s="17"/>
      <c r="B88" s="48">
        <v>528</v>
      </c>
      <c r="C88" s="19" t="s">
        <v>180</v>
      </c>
      <c r="D88" s="20">
        <v>68.714285999999973</v>
      </c>
      <c r="E88" s="21">
        <v>69.248314000000008</v>
      </c>
      <c r="F88" s="21">
        <f t="shared" si="4"/>
        <v>41.515500555842735</v>
      </c>
      <c r="G88" s="21">
        <v>32.07141173584273</v>
      </c>
      <c r="H88" s="21">
        <v>4.5680560399999983</v>
      </c>
      <c r="I88" s="21">
        <v>4.8760327800000001</v>
      </c>
      <c r="J88" s="22">
        <f t="shared" si="5"/>
        <v>0.46313635499981598</v>
      </c>
      <c r="K88" s="22">
        <f t="shared" si="6"/>
        <v>0.52910266921217353</v>
      </c>
      <c r="L88" s="23">
        <f t="shared" si="7"/>
        <v>0.59951640924922345</v>
      </c>
      <c r="M88" s="4"/>
    </row>
    <row r="89" spans="1:13" x14ac:dyDescent="0.25">
      <c r="A89" s="17"/>
      <c r="B89" s="48">
        <v>529</v>
      </c>
      <c r="C89" s="19" t="s">
        <v>181</v>
      </c>
      <c r="D89" s="20">
        <v>76.415937000000028</v>
      </c>
      <c r="E89" s="21">
        <v>76.365088000000014</v>
      </c>
      <c r="F89" s="21">
        <f t="shared" si="4"/>
        <v>55.567244980064828</v>
      </c>
      <c r="G89" s="21">
        <v>44.345703230064828</v>
      </c>
      <c r="H89" s="21">
        <v>6.2181625900000004</v>
      </c>
      <c r="I89" s="21">
        <v>5.0033791599999997</v>
      </c>
      <c r="J89" s="22">
        <f t="shared" si="5"/>
        <v>0.58070650334436624</v>
      </c>
      <c r="K89" s="22">
        <f t="shared" si="6"/>
        <v>0.66213327509116227</v>
      </c>
      <c r="L89" s="23">
        <f t="shared" si="7"/>
        <v>0.72765247098340036</v>
      </c>
      <c r="M89" s="4"/>
    </row>
    <row r="90" spans="1:13" ht="25.5" x14ac:dyDescent="0.25">
      <c r="A90" s="17"/>
      <c r="B90" s="48">
        <v>530</v>
      </c>
      <c r="C90" s="19" t="s">
        <v>182</v>
      </c>
      <c r="D90" s="20">
        <v>69.812943000000004</v>
      </c>
      <c r="E90" s="21">
        <v>84.699208000000013</v>
      </c>
      <c r="F90" s="21">
        <f t="shared" si="4"/>
        <v>45.71535707362866</v>
      </c>
      <c r="G90" s="21">
        <v>35.430620033628657</v>
      </c>
      <c r="H90" s="21">
        <v>4.4227159199999999</v>
      </c>
      <c r="I90" s="21">
        <v>5.8620211199999988</v>
      </c>
      <c r="J90" s="22">
        <f t="shared" si="5"/>
        <v>0.41831111376659685</v>
      </c>
      <c r="K90" s="22">
        <f t="shared" si="6"/>
        <v>0.47052784665505554</v>
      </c>
      <c r="L90" s="23">
        <f t="shared" si="7"/>
        <v>0.53973771600826126</v>
      </c>
      <c r="M90" s="4"/>
    </row>
    <row r="91" spans="1:13" ht="25.5" x14ac:dyDescent="0.25">
      <c r="A91" s="17"/>
      <c r="B91" s="48">
        <v>531</v>
      </c>
      <c r="C91" s="19" t="s">
        <v>183</v>
      </c>
      <c r="D91" s="20">
        <v>44.533156999999996</v>
      </c>
      <c r="E91" s="21">
        <v>48.813446000000006</v>
      </c>
      <c r="F91" s="21">
        <f t="shared" si="4"/>
        <v>33.560356495736244</v>
      </c>
      <c r="G91" s="21">
        <v>27.574912175736245</v>
      </c>
      <c r="H91" s="21">
        <v>3.0240772300000001</v>
      </c>
      <c r="I91" s="21">
        <v>2.96136709</v>
      </c>
      <c r="J91" s="22">
        <f t="shared" si="5"/>
        <v>0.56490402615165181</v>
      </c>
      <c r="K91" s="22">
        <f t="shared" si="6"/>
        <v>0.62685575211666555</v>
      </c>
      <c r="L91" s="23">
        <f t="shared" si="7"/>
        <v>0.68752278820340285</v>
      </c>
      <c r="M91" s="4"/>
    </row>
    <row r="92" spans="1:13" ht="25.5" x14ac:dyDescent="0.25">
      <c r="A92" s="17"/>
      <c r="B92" s="48">
        <v>532</v>
      </c>
      <c r="C92" s="19" t="s">
        <v>184</v>
      </c>
      <c r="D92" s="20">
        <v>40.064</v>
      </c>
      <c r="E92" s="21">
        <v>69.202141999999995</v>
      </c>
      <c r="F92" s="21">
        <f t="shared" si="4"/>
        <v>26.97710870624174</v>
      </c>
      <c r="G92" s="21">
        <v>22.537496526241739</v>
      </c>
      <c r="H92" s="21">
        <v>2.1845519599999998</v>
      </c>
      <c r="I92" s="21">
        <v>2.2550602200000003</v>
      </c>
      <c r="J92" s="22">
        <f t="shared" si="5"/>
        <v>0.32567628508148982</v>
      </c>
      <c r="K92" s="22">
        <f t="shared" si="6"/>
        <v>0.35724397788498718</v>
      </c>
      <c r="L92" s="23">
        <f t="shared" si="7"/>
        <v>0.38983054464183697</v>
      </c>
      <c r="M92" s="4"/>
    </row>
    <row r="93" spans="1:13" x14ac:dyDescent="0.25">
      <c r="A93" s="17"/>
      <c r="B93" s="48">
        <v>533</v>
      </c>
      <c r="C93" s="19" t="s">
        <v>185</v>
      </c>
      <c r="D93" s="20">
        <v>47.117865999999999</v>
      </c>
      <c r="E93" s="21">
        <v>48.155805000000001</v>
      </c>
      <c r="F93" s="21">
        <f t="shared" si="4"/>
        <v>26.244468970197367</v>
      </c>
      <c r="G93" s="21">
        <v>19.365975230197364</v>
      </c>
      <c r="H93" s="21">
        <v>3.1534562600000013</v>
      </c>
      <c r="I93" s="21">
        <v>3.7250374800000006</v>
      </c>
      <c r="J93" s="22">
        <f t="shared" si="5"/>
        <v>0.40215245555956053</v>
      </c>
      <c r="K93" s="22">
        <f t="shared" si="6"/>
        <v>0.46763690255406104</v>
      </c>
      <c r="L93" s="23">
        <f t="shared" si="7"/>
        <v>0.54499076425360071</v>
      </c>
      <c r="M93" s="4"/>
    </row>
    <row r="94" spans="1:13" x14ac:dyDescent="0.25">
      <c r="A94" s="17"/>
      <c r="B94" s="48">
        <v>534</v>
      </c>
      <c r="C94" s="19" t="s">
        <v>186</v>
      </c>
      <c r="D94" s="20">
        <v>24.518181999999999</v>
      </c>
      <c r="E94" s="21">
        <v>34.768289000000003</v>
      </c>
      <c r="F94" s="21">
        <f t="shared" si="4"/>
        <v>21.708247947878419</v>
      </c>
      <c r="G94" s="21">
        <v>15.96321133787842</v>
      </c>
      <c r="H94" s="21">
        <v>3.7252852300000003</v>
      </c>
      <c r="I94" s="21">
        <v>2.0197513800000002</v>
      </c>
      <c r="J94" s="22">
        <f t="shared" si="5"/>
        <v>0.45913134632188596</v>
      </c>
      <c r="K94" s="22">
        <f t="shared" si="6"/>
        <v>0.5662774077803604</v>
      </c>
      <c r="L94" s="23">
        <f t="shared" si="7"/>
        <v>0.62436917582796259</v>
      </c>
      <c r="M94" s="4"/>
    </row>
    <row r="95" spans="1:13" x14ac:dyDescent="0.25">
      <c r="A95" s="17"/>
      <c r="B95" s="48">
        <v>535</v>
      </c>
      <c r="C95" s="19" t="s">
        <v>187</v>
      </c>
      <c r="D95" s="20">
        <v>47.344182000000004</v>
      </c>
      <c r="E95" s="21">
        <v>53.885711000000008</v>
      </c>
      <c r="F95" s="21">
        <f t="shared" si="4"/>
        <v>36.554575918887693</v>
      </c>
      <c r="G95" s="21">
        <v>29.999609908887695</v>
      </c>
      <c r="H95" s="21">
        <v>2.8220824299999996</v>
      </c>
      <c r="I95" s="21">
        <v>3.7328835799999998</v>
      </c>
      <c r="J95" s="22">
        <f t="shared" si="5"/>
        <v>0.55672662292398245</v>
      </c>
      <c r="K95" s="22">
        <f t="shared" si="6"/>
        <v>0.60909825127644113</v>
      </c>
      <c r="L95" s="23">
        <f t="shared" si="7"/>
        <v>0.67837234102539146</v>
      </c>
      <c r="M95" s="4"/>
    </row>
    <row r="96" spans="1:13" x14ac:dyDescent="0.25">
      <c r="A96" s="17"/>
      <c r="B96" s="48">
        <v>536</v>
      </c>
      <c r="C96" s="19" t="s">
        <v>188</v>
      </c>
      <c r="D96" s="20">
        <v>13.023967000000001</v>
      </c>
      <c r="E96" s="21">
        <v>13.170467</v>
      </c>
      <c r="F96" s="21">
        <f t="shared" si="4"/>
        <v>10.854346627508464</v>
      </c>
      <c r="G96" s="21">
        <v>8.6613444775084645</v>
      </c>
      <c r="H96" s="21">
        <v>1.2088493499999999</v>
      </c>
      <c r="I96" s="21">
        <v>0.98415279999999994</v>
      </c>
      <c r="J96" s="22">
        <f t="shared" si="5"/>
        <v>0.65763381644010532</v>
      </c>
      <c r="K96" s="22">
        <f t="shared" si="6"/>
        <v>0.74941866734934026</v>
      </c>
      <c r="L96" s="23">
        <f t="shared" si="7"/>
        <v>0.8241428817602644</v>
      </c>
      <c r="M96" s="4"/>
    </row>
    <row r="97" spans="1:13" x14ac:dyDescent="0.25">
      <c r="A97" s="17"/>
      <c r="B97" s="48">
        <v>537</v>
      </c>
      <c r="C97" s="19" t="s">
        <v>189</v>
      </c>
      <c r="D97" s="20">
        <v>27.514019000000001</v>
      </c>
      <c r="E97" s="21">
        <v>68.298541</v>
      </c>
      <c r="F97" s="21">
        <f t="shared" si="4"/>
        <v>25.461844736942812</v>
      </c>
      <c r="G97" s="21">
        <v>21.037845876942811</v>
      </c>
      <c r="H97" s="21">
        <v>1.8490998400000001</v>
      </c>
      <c r="I97" s="21">
        <v>2.5748990199999993</v>
      </c>
      <c r="J97" s="22">
        <f t="shared" si="5"/>
        <v>0.30802774947919914</v>
      </c>
      <c r="K97" s="22">
        <f t="shared" si="6"/>
        <v>0.3351015319191491</v>
      </c>
      <c r="L97" s="23">
        <f t="shared" si="7"/>
        <v>0.37280217650539288</v>
      </c>
      <c r="M97" s="4"/>
    </row>
    <row r="98" spans="1:13" ht="25.5" x14ac:dyDescent="0.25">
      <c r="A98" s="17"/>
      <c r="B98" s="48">
        <v>538</v>
      </c>
      <c r="C98" s="19" t="s">
        <v>190</v>
      </c>
      <c r="D98" s="20">
        <v>26.163712999999994</v>
      </c>
      <c r="E98" s="21">
        <v>27.805807999999995</v>
      </c>
      <c r="F98" s="21">
        <f t="shared" si="4"/>
        <v>16.288748651916947</v>
      </c>
      <c r="G98" s="21">
        <v>11.979968941916948</v>
      </c>
      <c r="H98" s="21">
        <v>1.5345753800000002</v>
      </c>
      <c r="I98" s="21">
        <v>2.7742043300000003</v>
      </c>
      <c r="J98" s="22">
        <f t="shared" si="5"/>
        <v>0.43084412227535157</v>
      </c>
      <c r="K98" s="22">
        <f t="shared" si="6"/>
        <v>0.48603314537441061</v>
      </c>
      <c r="L98" s="23">
        <f t="shared" si="7"/>
        <v>0.58580382385999896</v>
      </c>
      <c r="M98" s="4"/>
    </row>
    <row r="99" spans="1:13" ht="25.5" x14ac:dyDescent="0.25">
      <c r="A99" s="17"/>
      <c r="B99" s="48">
        <v>539</v>
      </c>
      <c r="C99" s="19" t="s">
        <v>191</v>
      </c>
      <c r="D99" s="20">
        <v>18.231728</v>
      </c>
      <c r="E99" s="21">
        <v>32.208686999999991</v>
      </c>
      <c r="F99" s="21">
        <f t="shared" si="4"/>
        <v>9.5544302201026952</v>
      </c>
      <c r="G99" s="21">
        <v>7.4791067601026953</v>
      </c>
      <c r="H99" s="21">
        <v>1.1613238900000002</v>
      </c>
      <c r="I99" s="21">
        <v>0.91399957000000009</v>
      </c>
      <c r="J99" s="22">
        <f t="shared" si="5"/>
        <v>0.23220775066374788</v>
      </c>
      <c r="K99" s="22">
        <f t="shared" si="6"/>
        <v>0.26826398263619683</v>
      </c>
      <c r="L99" s="23">
        <f t="shared" si="7"/>
        <v>0.29664140671436556</v>
      </c>
      <c r="M99" s="4"/>
    </row>
    <row r="100" spans="1:13" ht="25.5" x14ac:dyDescent="0.25">
      <c r="A100" s="17"/>
      <c r="B100" s="48">
        <v>541</v>
      </c>
      <c r="C100" s="19" t="s">
        <v>192</v>
      </c>
      <c r="D100" s="20">
        <v>30.943989999999996</v>
      </c>
      <c r="E100" s="21">
        <v>32.781709999999997</v>
      </c>
      <c r="F100" s="21">
        <f t="shared" si="4"/>
        <v>26.632932434964726</v>
      </c>
      <c r="G100" s="21">
        <v>21.304558264964726</v>
      </c>
      <c r="H100" s="21">
        <v>2.08537098</v>
      </c>
      <c r="I100" s="21">
        <v>3.2430031899999991</v>
      </c>
      <c r="J100" s="22">
        <f t="shared" si="5"/>
        <v>0.6498916092224819</v>
      </c>
      <c r="K100" s="22">
        <f t="shared" si="6"/>
        <v>0.71350546524158531</v>
      </c>
      <c r="L100" s="23">
        <f t="shared" si="7"/>
        <v>0.81243267770243621</v>
      </c>
      <c r="M100" s="4"/>
    </row>
    <row r="101" spans="1:13" ht="25.5" x14ac:dyDescent="0.25">
      <c r="A101" s="17"/>
      <c r="B101" s="48">
        <v>542</v>
      </c>
      <c r="C101" s="19" t="s">
        <v>193</v>
      </c>
      <c r="D101" s="20">
        <v>9.8161760000000005</v>
      </c>
      <c r="E101" s="21">
        <v>23.232839999999999</v>
      </c>
      <c r="F101" s="21">
        <f t="shared" si="4"/>
        <v>9.9103049569503874</v>
      </c>
      <c r="G101" s="21">
        <v>8.628451566950389</v>
      </c>
      <c r="H101" s="21">
        <v>0.68944543000000014</v>
      </c>
      <c r="I101" s="21">
        <v>0.59240795999999996</v>
      </c>
      <c r="J101" s="22">
        <f t="shared" si="5"/>
        <v>0.37139030643478754</v>
      </c>
      <c r="K101" s="22">
        <f t="shared" si="6"/>
        <v>0.40106577572739227</v>
      </c>
      <c r="L101" s="23">
        <f t="shared" si="7"/>
        <v>0.42656450769472815</v>
      </c>
      <c r="M101" s="4"/>
    </row>
    <row r="102" spans="1:13" x14ac:dyDescent="0.25">
      <c r="A102" s="17"/>
      <c r="B102" s="48">
        <v>543</v>
      </c>
      <c r="C102" s="19" t="s">
        <v>194</v>
      </c>
      <c r="D102" s="20">
        <v>5.8678409999999994</v>
      </c>
      <c r="E102" s="21">
        <v>7.3657810000000001</v>
      </c>
      <c r="F102" s="21">
        <f t="shared" si="4"/>
        <v>4.9277388730684084</v>
      </c>
      <c r="G102" s="21">
        <v>4.1752957130684081</v>
      </c>
      <c r="H102" s="21">
        <v>0.43361035000000003</v>
      </c>
      <c r="I102" s="21">
        <v>0.31883281000000002</v>
      </c>
      <c r="J102" s="22">
        <f t="shared" si="5"/>
        <v>0.56685037378499414</v>
      </c>
      <c r="K102" s="22">
        <f t="shared" si="6"/>
        <v>0.6257185847730754</v>
      </c>
      <c r="L102" s="23">
        <f t="shared" si="7"/>
        <v>0.66900426079303854</v>
      </c>
      <c r="M102" s="4"/>
    </row>
    <row r="103" spans="1:13" x14ac:dyDescent="0.25">
      <c r="A103" s="17"/>
      <c r="B103" s="48">
        <v>544</v>
      </c>
      <c r="C103" s="19" t="s">
        <v>195</v>
      </c>
      <c r="D103" s="20">
        <v>11.276948999999998</v>
      </c>
      <c r="E103" s="21">
        <v>11.714772</v>
      </c>
      <c r="F103" s="21">
        <f t="shared" si="4"/>
        <v>8.8679611867157551</v>
      </c>
      <c r="G103" s="21">
        <v>7.175466316715756</v>
      </c>
      <c r="H103" s="21">
        <v>1.0540146500000001</v>
      </c>
      <c r="I103" s="21">
        <v>0.63848021999999993</v>
      </c>
      <c r="J103" s="22">
        <f t="shared" si="5"/>
        <v>0.61251438070802877</v>
      </c>
      <c r="K103" s="22">
        <f t="shared" si="6"/>
        <v>0.70248750609194577</v>
      </c>
      <c r="L103" s="23">
        <f t="shared" si="7"/>
        <v>0.75698965261259499</v>
      </c>
      <c r="M103" s="4"/>
    </row>
    <row r="104" spans="1:13" x14ac:dyDescent="0.25">
      <c r="A104" s="17"/>
      <c r="B104" s="48">
        <v>545</v>
      </c>
      <c r="C104" s="19" t="s">
        <v>196</v>
      </c>
      <c r="D104" s="20">
        <v>13.404955999999997</v>
      </c>
      <c r="E104" s="21">
        <v>49.060402000000003</v>
      </c>
      <c r="F104" s="21">
        <f t="shared" si="4"/>
        <v>9.7366986861422493</v>
      </c>
      <c r="G104" s="21">
        <v>7.4102224361422486</v>
      </c>
      <c r="H104" s="21">
        <v>1.16945506</v>
      </c>
      <c r="I104" s="21">
        <v>1.1570211899999998</v>
      </c>
      <c r="J104" s="22">
        <f t="shared" si="5"/>
        <v>0.15104283972524823</v>
      </c>
      <c r="K104" s="22">
        <f t="shared" si="6"/>
        <v>0.17487988574048474</v>
      </c>
      <c r="L104" s="23">
        <f t="shared" si="7"/>
        <v>0.19846349172072109</v>
      </c>
      <c r="M104" s="4"/>
    </row>
    <row r="105" spans="1:13" x14ac:dyDescent="0.25">
      <c r="A105" s="17"/>
      <c r="B105" s="48">
        <v>546</v>
      </c>
      <c r="C105" s="19" t="s">
        <v>197</v>
      </c>
      <c r="D105" s="20">
        <v>18.284731000000001</v>
      </c>
      <c r="E105" s="21">
        <v>30.266885000000006</v>
      </c>
      <c r="F105" s="21">
        <f t="shared" si="4"/>
        <v>5.3603795425692731</v>
      </c>
      <c r="G105" s="21">
        <v>4.1121544725692729</v>
      </c>
      <c r="H105" s="21">
        <v>0.49448342999999989</v>
      </c>
      <c r="I105" s="21">
        <v>0.75374163999999999</v>
      </c>
      <c r="J105" s="22">
        <f t="shared" si="5"/>
        <v>0.13586315448614128</v>
      </c>
      <c r="K105" s="22">
        <f t="shared" si="6"/>
        <v>0.15220059489337182</v>
      </c>
      <c r="L105" s="23">
        <f t="shared" si="7"/>
        <v>0.17710377340017885</v>
      </c>
      <c r="M105" s="4"/>
    </row>
    <row r="106" spans="1:13" x14ac:dyDescent="0.25">
      <c r="A106" s="17"/>
      <c r="B106" s="48">
        <v>547</v>
      </c>
      <c r="C106" s="19" t="s">
        <v>198</v>
      </c>
      <c r="D106" s="20">
        <v>7.1944089999999994</v>
      </c>
      <c r="E106" s="21">
        <v>6.249998999999999</v>
      </c>
      <c r="F106" s="21">
        <f t="shared" si="4"/>
        <v>2.4832620849358937</v>
      </c>
      <c r="G106" s="21">
        <v>1.6179179049358936</v>
      </c>
      <c r="H106" s="21">
        <v>0.37352695000000002</v>
      </c>
      <c r="I106" s="21">
        <v>0.49181722999999999</v>
      </c>
      <c r="J106" s="22">
        <f t="shared" si="5"/>
        <v>0.25886690620844799</v>
      </c>
      <c r="K106" s="22">
        <f t="shared" si="6"/>
        <v>0.31863122777073949</v>
      </c>
      <c r="L106" s="23">
        <f t="shared" si="7"/>
        <v>0.3973219971612626</v>
      </c>
      <c r="M106" s="4"/>
    </row>
    <row r="107" spans="1:13" x14ac:dyDescent="0.25">
      <c r="A107" s="17"/>
      <c r="B107" s="48">
        <v>548</v>
      </c>
      <c r="C107" s="19" t="s">
        <v>199</v>
      </c>
      <c r="D107" s="20">
        <v>6.2443700000000009</v>
      </c>
      <c r="E107" s="21">
        <v>5.1161190000000003</v>
      </c>
      <c r="F107" s="21">
        <f t="shared" si="4"/>
        <v>2.4515021832427211</v>
      </c>
      <c r="G107" s="21">
        <v>1.7834915832427214</v>
      </c>
      <c r="H107" s="21">
        <v>0.31691549999999991</v>
      </c>
      <c r="I107" s="21">
        <v>0.35109509999999999</v>
      </c>
      <c r="J107" s="22">
        <f t="shared" si="5"/>
        <v>0.34860244322751704</v>
      </c>
      <c r="K107" s="22">
        <f t="shared" si="6"/>
        <v>0.41054695624607662</v>
      </c>
      <c r="L107" s="23">
        <f t="shared" si="7"/>
        <v>0.47917223646336626</v>
      </c>
      <c r="M107" s="4"/>
    </row>
    <row r="108" spans="1:13" x14ac:dyDescent="0.25">
      <c r="A108" s="17"/>
      <c r="B108" s="48">
        <v>549</v>
      </c>
      <c r="C108" s="19" t="s">
        <v>200</v>
      </c>
      <c r="D108" s="20">
        <v>8.0086110000000001</v>
      </c>
      <c r="E108" s="21">
        <v>17.824670000000001</v>
      </c>
      <c r="F108" s="21">
        <f t="shared" si="4"/>
        <v>6.4255703422723469</v>
      </c>
      <c r="G108" s="21">
        <v>5.3310200122723472</v>
      </c>
      <c r="H108" s="21">
        <v>0.2385921</v>
      </c>
      <c r="I108" s="21">
        <v>0.85595822999999993</v>
      </c>
      <c r="J108" s="22">
        <f t="shared" si="5"/>
        <v>0.29908099349229728</v>
      </c>
      <c r="K108" s="22">
        <f t="shared" si="6"/>
        <v>0.31246649235426782</v>
      </c>
      <c r="L108" s="23">
        <f t="shared" si="7"/>
        <v>0.3604874784370396</v>
      </c>
      <c r="M108" s="4"/>
    </row>
    <row r="109" spans="1:13" x14ac:dyDescent="0.25">
      <c r="A109" s="17"/>
      <c r="B109" s="48">
        <v>550</v>
      </c>
      <c r="C109" s="19" t="s">
        <v>201</v>
      </c>
      <c r="D109" s="20">
        <v>9.8656549999999985</v>
      </c>
      <c r="E109" s="21">
        <v>22.663658000000005</v>
      </c>
      <c r="F109" s="21">
        <f t="shared" si="4"/>
        <v>4.4508907045463113</v>
      </c>
      <c r="G109" s="21">
        <v>3.3133996845463116</v>
      </c>
      <c r="H109" s="21">
        <v>0.62668838000000004</v>
      </c>
      <c r="I109" s="21">
        <v>0.51080263999999986</v>
      </c>
      <c r="J109" s="22">
        <f t="shared" si="5"/>
        <v>0.14619880358882537</v>
      </c>
      <c r="K109" s="22">
        <f t="shared" si="6"/>
        <v>0.1738504907083539</v>
      </c>
      <c r="L109" s="23">
        <f t="shared" si="7"/>
        <v>0.19638889293803807</v>
      </c>
      <c r="M109" s="4"/>
    </row>
    <row r="110" spans="1:13" ht="25.5" x14ac:dyDescent="0.25">
      <c r="A110" s="17"/>
      <c r="B110" s="48">
        <v>551</v>
      </c>
      <c r="C110" s="19" t="s">
        <v>202</v>
      </c>
      <c r="D110" s="20">
        <v>2.384944</v>
      </c>
      <c r="E110" s="21">
        <v>2.1839599999999999</v>
      </c>
      <c r="F110" s="21">
        <f t="shared" si="4"/>
        <v>1.1798160690232717</v>
      </c>
      <c r="G110" s="21">
        <v>1.0369223490232717</v>
      </c>
      <c r="H110" s="21">
        <v>7.7873720000000007E-2</v>
      </c>
      <c r="I110" s="21">
        <v>6.5020000000000008E-2</v>
      </c>
      <c r="J110" s="22">
        <f t="shared" si="5"/>
        <v>0.4747899911277092</v>
      </c>
      <c r="K110" s="22">
        <f t="shared" si="6"/>
        <v>0.51044710938994842</v>
      </c>
      <c r="L110" s="23">
        <f t="shared" si="7"/>
        <v>0.54021871692854806</v>
      </c>
      <c r="M110" s="4"/>
    </row>
    <row r="111" spans="1:13" x14ac:dyDescent="0.25">
      <c r="A111" s="17"/>
      <c r="B111" s="48">
        <v>552</v>
      </c>
      <c r="C111" s="19" t="s">
        <v>203</v>
      </c>
      <c r="D111" s="20">
        <v>14.197220999999999</v>
      </c>
      <c r="E111" s="21">
        <v>24.263996000000002</v>
      </c>
      <c r="F111" s="21">
        <f t="shared" si="4"/>
        <v>13.662839244260534</v>
      </c>
      <c r="G111" s="21">
        <v>10.442436674260534</v>
      </c>
      <c r="H111" s="21">
        <v>2.16716014</v>
      </c>
      <c r="I111" s="21">
        <v>1.0532424299999998</v>
      </c>
      <c r="J111" s="22">
        <f t="shared" si="5"/>
        <v>0.43036755669843224</v>
      </c>
      <c r="K111" s="22">
        <f t="shared" si="6"/>
        <v>0.51968343607790457</v>
      </c>
      <c r="L111" s="23">
        <f t="shared" si="7"/>
        <v>0.5630910606917563</v>
      </c>
      <c r="M111" s="4"/>
    </row>
    <row r="112" spans="1:13" x14ac:dyDescent="0.25">
      <c r="A112" s="17"/>
      <c r="B112" s="48">
        <v>553</v>
      </c>
      <c r="C112" s="19" t="s">
        <v>204</v>
      </c>
      <c r="D112" s="20">
        <v>1.280897</v>
      </c>
      <c r="E112" s="21">
        <v>1.9902960000000001</v>
      </c>
      <c r="F112" s="21">
        <f t="shared" si="4"/>
        <v>0.27580287153209149</v>
      </c>
      <c r="G112" s="21">
        <v>0.1160784715320915</v>
      </c>
      <c r="H112" s="21">
        <v>6.6299999999999996E-4</v>
      </c>
      <c r="I112" s="21">
        <v>0.15906139999999999</v>
      </c>
      <c r="J112" s="22">
        <f t="shared" si="5"/>
        <v>5.8322215153972824E-2</v>
      </c>
      <c r="K112" s="22">
        <f t="shared" si="6"/>
        <v>5.8655331434164314E-2</v>
      </c>
      <c r="L112" s="23">
        <f t="shared" si="7"/>
        <v>0.13857379582338078</v>
      </c>
      <c r="M112" s="4"/>
    </row>
    <row r="113" spans="1:13" x14ac:dyDescent="0.25">
      <c r="A113" s="17"/>
      <c r="B113" s="48">
        <v>554</v>
      </c>
      <c r="C113" s="19" t="s">
        <v>205</v>
      </c>
      <c r="D113" s="20">
        <v>7.1033999999999988</v>
      </c>
      <c r="E113" s="21">
        <v>10.925996000000001</v>
      </c>
      <c r="F113" s="21">
        <f t="shared" si="4"/>
        <v>0.21206437117480009</v>
      </c>
      <c r="G113" s="21">
        <v>0.1660820011748001</v>
      </c>
      <c r="H113" s="21">
        <v>1.1910520000000001E-2</v>
      </c>
      <c r="I113" s="21">
        <v>3.4071850000000001E-2</v>
      </c>
      <c r="J113" s="22">
        <f t="shared" si="5"/>
        <v>1.5200628041123215E-2</v>
      </c>
      <c r="K113" s="22">
        <f t="shared" si="6"/>
        <v>1.6290736439478842E-2</v>
      </c>
      <c r="L113" s="23">
        <f t="shared" si="7"/>
        <v>1.9409156947778498E-2</v>
      </c>
      <c r="M113" s="4"/>
    </row>
    <row r="114" spans="1:13" x14ac:dyDescent="0.25">
      <c r="A114" s="34" t="s">
        <v>206</v>
      </c>
      <c r="B114" s="35"/>
      <c r="C114" s="36"/>
      <c r="D114" s="37">
        <f ca="1">SUM(D115:OFFSET(D113,(MATCH("GOBIERNOS LOCALES",$A$8:$A$500,0)-MATCH("GOBIERNOS REGIONALES",$A$8:$A$500,0)),0))</f>
        <v>12466.511009999991</v>
      </c>
      <c r="E114" s="38">
        <f ca="1">SUM(E115:OFFSET(E113,(MATCH("GOBIERNOS LOCALES",$A$8:$A$500,0)-MATCH("GOBIERNOS REGIONALES",$A$8:$A$500,0)),0))</f>
        <v>17783.151855999986</v>
      </c>
      <c r="F114" s="38">
        <f ca="1">SUM(F115:OFFSET(F113,(MATCH("GOBIERNOS LOCALES",$A$8:$A$500,0)-MATCH("GOBIERNOS REGIONALES",$A$8:$A$500,0)),0))</f>
        <v>13793.081578965484</v>
      </c>
      <c r="G114" s="38">
        <f ca="1">SUM(G115:OFFSET(G113,(MATCH("GOBIERNOS LOCALES",$A$8:$A$500,0)-MATCH("GOBIERNOS REGIONALES",$A$8:$A$500,0)),0))</f>
        <v>10738.407157135482</v>
      </c>
      <c r="H114" s="38">
        <f ca="1">SUM(H115:OFFSET(H113,(MATCH("GOBIERNOS LOCALES",$A$8:$A$500,0)-MATCH("GOBIERNOS REGIONALES",$A$8:$A$500,0)),0))</f>
        <v>1401.3836536800006</v>
      </c>
      <c r="I114" s="38">
        <f ca="1">SUM(I115:OFFSET(I113,(MATCH("GOBIERNOS LOCALES",$A$8:$A$500,0)-MATCH("GOBIERNOS REGIONALES",$A$8:$A$500,0)),0))</f>
        <v>1653.2907681499998</v>
      </c>
      <c r="J114" s="39">
        <f t="shared" ca="1" si="5"/>
        <v>0.60385286275966721</v>
      </c>
      <c r="K114" s="39">
        <f t="shared" ca="1" si="6"/>
        <v>0.68265687146564802</v>
      </c>
      <c r="L114" s="40">
        <f t="shared" ca="1" si="7"/>
        <v>0.7756263732467501</v>
      </c>
      <c r="M114" s="4"/>
    </row>
    <row r="115" spans="1:13" x14ac:dyDescent="0.25">
      <c r="A115" s="17"/>
      <c r="B115" s="48">
        <v>440</v>
      </c>
      <c r="C115" s="19" t="s">
        <v>207</v>
      </c>
      <c r="D115" s="20">
        <v>345.69243800000032</v>
      </c>
      <c r="E115" s="21">
        <v>532.83372899999995</v>
      </c>
      <c r="F115" s="21">
        <f t="shared" si="4"/>
        <v>411.8270995380924</v>
      </c>
      <c r="G115" s="21">
        <v>311.96875110809242</v>
      </c>
      <c r="H115" s="21">
        <v>45.736602819999995</v>
      </c>
      <c r="I115" s="21">
        <v>54.121745610000026</v>
      </c>
      <c r="J115" s="22">
        <f t="shared" si="5"/>
        <v>0.58548987072117664</v>
      </c>
      <c r="K115" s="22">
        <f t="shared" si="6"/>
        <v>0.67132640908340924</v>
      </c>
      <c r="L115" s="23">
        <f t="shared" si="7"/>
        <v>0.77289983183120237</v>
      </c>
      <c r="M115" s="4"/>
    </row>
    <row r="116" spans="1:13" x14ac:dyDescent="0.25">
      <c r="A116" s="17"/>
      <c r="B116" s="48">
        <v>441</v>
      </c>
      <c r="C116" s="19" t="s">
        <v>208</v>
      </c>
      <c r="D116" s="20">
        <v>508.46727899999991</v>
      </c>
      <c r="E116" s="21">
        <v>762.47411600000021</v>
      </c>
      <c r="F116" s="21">
        <f t="shared" si="4"/>
        <v>563.95328790444614</v>
      </c>
      <c r="G116" s="21">
        <v>442.68955340444603</v>
      </c>
      <c r="H116" s="21">
        <v>60.456045370000012</v>
      </c>
      <c r="I116" s="21">
        <v>60.807689130000057</v>
      </c>
      <c r="J116" s="22">
        <f t="shared" si="5"/>
        <v>0.58059617253216489</v>
      </c>
      <c r="K116" s="22">
        <f t="shared" si="6"/>
        <v>0.65988548098391564</v>
      </c>
      <c r="L116" s="23">
        <f t="shared" si="7"/>
        <v>0.73963597723551577</v>
      </c>
      <c r="M116" s="4"/>
    </row>
    <row r="117" spans="1:13" x14ac:dyDescent="0.25">
      <c r="A117" s="17"/>
      <c r="B117" s="48">
        <v>442</v>
      </c>
      <c r="C117" s="19" t="s">
        <v>209</v>
      </c>
      <c r="D117" s="20">
        <v>500.6153969999994</v>
      </c>
      <c r="E117" s="21">
        <v>694.06678799999895</v>
      </c>
      <c r="F117" s="21">
        <f t="shared" si="4"/>
        <v>526.44331994747688</v>
      </c>
      <c r="G117" s="21">
        <v>408.36155619747689</v>
      </c>
      <c r="H117" s="21">
        <v>52.421922639999998</v>
      </c>
      <c r="I117" s="21">
        <v>65.659841109999974</v>
      </c>
      <c r="J117" s="22">
        <f t="shared" si="5"/>
        <v>0.58836060629582743</v>
      </c>
      <c r="K117" s="22">
        <f t="shared" si="6"/>
        <v>0.66388924928284798</v>
      </c>
      <c r="L117" s="23">
        <f t="shared" si="7"/>
        <v>0.75849086723261805</v>
      </c>
      <c r="M117" s="4"/>
    </row>
    <row r="118" spans="1:13" x14ac:dyDescent="0.25">
      <c r="A118" s="17"/>
      <c r="B118" s="48">
        <v>443</v>
      </c>
      <c r="C118" s="19" t="s">
        <v>210</v>
      </c>
      <c r="D118" s="20">
        <v>685.34963699999855</v>
      </c>
      <c r="E118" s="21">
        <v>935.82312299999933</v>
      </c>
      <c r="F118" s="21">
        <f t="shared" si="4"/>
        <v>625.5665477472761</v>
      </c>
      <c r="G118" s="21">
        <v>542.78429899727621</v>
      </c>
      <c r="H118" s="21">
        <v>19.392846480000006</v>
      </c>
      <c r="I118" s="21">
        <v>63.389402269999934</v>
      </c>
      <c r="J118" s="22">
        <f t="shared" si="5"/>
        <v>0.58000735999902897</v>
      </c>
      <c r="K118" s="22">
        <f t="shared" si="6"/>
        <v>0.60073012908153656</v>
      </c>
      <c r="L118" s="23">
        <f t="shared" si="7"/>
        <v>0.66846664970392755</v>
      </c>
      <c r="M118" s="4"/>
    </row>
    <row r="119" spans="1:13" x14ac:dyDescent="0.25">
      <c r="A119" s="17"/>
      <c r="B119" s="48">
        <v>444</v>
      </c>
      <c r="C119" s="19" t="s">
        <v>211</v>
      </c>
      <c r="D119" s="20">
        <v>552.09179899999958</v>
      </c>
      <c r="E119" s="21">
        <v>922.48733399999867</v>
      </c>
      <c r="F119" s="21">
        <f t="shared" si="4"/>
        <v>719.05839163451378</v>
      </c>
      <c r="G119" s="21">
        <v>583.6497039245138</v>
      </c>
      <c r="H119" s="21">
        <v>64.646432380000007</v>
      </c>
      <c r="I119" s="21">
        <v>70.762255330000016</v>
      </c>
      <c r="J119" s="22">
        <f t="shared" si="5"/>
        <v>0.63269129278312086</v>
      </c>
      <c r="K119" s="22">
        <f t="shared" si="6"/>
        <v>0.70276968843944554</v>
      </c>
      <c r="L119" s="23">
        <f t="shared" si="7"/>
        <v>0.77947779349620294</v>
      </c>
      <c r="M119" s="4"/>
    </row>
    <row r="120" spans="1:13" x14ac:dyDescent="0.25">
      <c r="A120" s="17"/>
      <c r="B120" s="48">
        <v>445</v>
      </c>
      <c r="C120" s="19" t="s">
        <v>212</v>
      </c>
      <c r="D120" s="20">
        <v>767.82834100000036</v>
      </c>
      <c r="E120" s="21">
        <v>1186.2577469999987</v>
      </c>
      <c r="F120" s="21">
        <f t="shared" si="4"/>
        <v>952.18279692756175</v>
      </c>
      <c r="G120" s="21">
        <v>744.30510026756156</v>
      </c>
      <c r="H120" s="21">
        <v>102.27141231000009</v>
      </c>
      <c r="I120" s="21">
        <v>105.60628435000008</v>
      </c>
      <c r="J120" s="22">
        <f t="shared" si="5"/>
        <v>0.62743961179590291</v>
      </c>
      <c r="K120" s="22">
        <f t="shared" si="6"/>
        <v>0.71365309496905016</v>
      </c>
      <c r="L120" s="23">
        <f t="shared" si="7"/>
        <v>0.80267783231392698</v>
      </c>
      <c r="M120" s="4"/>
    </row>
    <row r="121" spans="1:13" x14ac:dyDescent="0.25">
      <c r="A121" s="17"/>
      <c r="B121" s="48">
        <v>446</v>
      </c>
      <c r="C121" s="19" t="s">
        <v>213</v>
      </c>
      <c r="D121" s="20">
        <v>764.5298589999984</v>
      </c>
      <c r="E121" s="21">
        <v>1123.3744359999987</v>
      </c>
      <c r="F121" s="21">
        <f t="shared" si="4"/>
        <v>875.16101344878996</v>
      </c>
      <c r="G121" s="21">
        <v>676.19252000879021</v>
      </c>
      <c r="H121" s="21">
        <v>149.27894219999988</v>
      </c>
      <c r="I121" s="21">
        <v>49.689551239999943</v>
      </c>
      <c r="J121" s="22">
        <f t="shared" si="5"/>
        <v>0.60192977367057598</v>
      </c>
      <c r="K121" s="22">
        <f t="shared" si="6"/>
        <v>0.73481417749548206</v>
      </c>
      <c r="L121" s="23">
        <f t="shared" si="7"/>
        <v>0.77904658091114953</v>
      </c>
      <c r="M121" s="4"/>
    </row>
    <row r="122" spans="1:13" x14ac:dyDescent="0.25">
      <c r="A122" s="17"/>
      <c r="B122" s="48">
        <v>447</v>
      </c>
      <c r="C122" s="19" t="s">
        <v>214</v>
      </c>
      <c r="D122" s="20">
        <v>465.12121799999898</v>
      </c>
      <c r="E122" s="21">
        <v>608.21185499999876</v>
      </c>
      <c r="F122" s="21">
        <f t="shared" si="4"/>
        <v>503.54939002773642</v>
      </c>
      <c r="G122" s="21">
        <v>394.28289723773645</v>
      </c>
      <c r="H122" s="21">
        <v>54.901492680000032</v>
      </c>
      <c r="I122" s="21">
        <v>54.36500010999994</v>
      </c>
      <c r="J122" s="22">
        <f t="shared" si="5"/>
        <v>0.64826572188030973</v>
      </c>
      <c r="K122" s="22">
        <f t="shared" si="6"/>
        <v>0.73853277640853843</v>
      </c>
      <c r="L122" s="23">
        <f t="shared" si="7"/>
        <v>0.82791774919898176</v>
      </c>
      <c r="M122" s="4"/>
    </row>
    <row r="123" spans="1:13" x14ac:dyDescent="0.25">
      <c r="A123" s="17"/>
      <c r="B123" s="48">
        <v>448</v>
      </c>
      <c r="C123" s="19" t="s">
        <v>215</v>
      </c>
      <c r="D123" s="20">
        <v>459.26120599999967</v>
      </c>
      <c r="E123" s="21">
        <v>661.96853699999906</v>
      </c>
      <c r="F123" s="21">
        <f t="shared" si="4"/>
        <v>522.29081777967883</v>
      </c>
      <c r="G123" s="21">
        <v>416.08410475967884</v>
      </c>
      <c r="H123" s="21">
        <v>49.47544225</v>
      </c>
      <c r="I123" s="21">
        <v>56.73127077000003</v>
      </c>
      <c r="J123" s="22">
        <f t="shared" si="5"/>
        <v>0.62855571149249267</v>
      </c>
      <c r="K123" s="22">
        <f t="shared" si="6"/>
        <v>0.70329558126669622</v>
      </c>
      <c r="L123" s="23">
        <f t="shared" si="7"/>
        <v>0.7889964380281107</v>
      </c>
      <c r="M123" s="4"/>
    </row>
    <row r="124" spans="1:13" x14ac:dyDescent="0.25">
      <c r="A124" s="17"/>
      <c r="B124" s="48">
        <v>449</v>
      </c>
      <c r="C124" s="19" t="s">
        <v>216</v>
      </c>
      <c r="D124" s="20">
        <v>367.66157899999973</v>
      </c>
      <c r="E124" s="21">
        <v>437.93785499999973</v>
      </c>
      <c r="F124" s="21">
        <f t="shared" si="4"/>
        <v>360.1198306491217</v>
      </c>
      <c r="G124" s="21">
        <v>281.79601212912166</v>
      </c>
      <c r="H124" s="21">
        <v>36.166505739999991</v>
      </c>
      <c r="I124" s="21">
        <v>42.157312780000069</v>
      </c>
      <c r="J124" s="22">
        <f t="shared" si="5"/>
        <v>0.64346118727078716</v>
      </c>
      <c r="K124" s="22">
        <f t="shared" si="6"/>
        <v>0.72604483544616583</v>
      </c>
      <c r="L124" s="23">
        <f t="shared" si="7"/>
        <v>0.82230806617327457</v>
      </c>
      <c r="M124" s="4"/>
    </row>
    <row r="125" spans="1:13" x14ac:dyDescent="0.25">
      <c r="A125" s="17"/>
      <c r="B125" s="48">
        <v>450</v>
      </c>
      <c r="C125" s="19" t="s">
        <v>217</v>
      </c>
      <c r="D125" s="20">
        <v>579.18089399999974</v>
      </c>
      <c r="E125" s="21">
        <v>894.18398799999989</v>
      </c>
      <c r="F125" s="21">
        <f t="shared" si="4"/>
        <v>663.88501871404776</v>
      </c>
      <c r="G125" s="21">
        <v>492.5338058240477</v>
      </c>
      <c r="H125" s="21">
        <v>85.268511980000099</v>
      </c>
      <c r="I125" s="21">
        <v>86.082700909999943</v>
      </c>
      <c r="J125" s="22">
        <f t="shared" si="5"/>
        <v>0.55081930836816528</v>
      </c>
      <c r="K125" s="22">
        <f t="shared" si="6"/>
        <v>0.64617833192965635</v>
      </c>
      <c r="L125" s="23">
        <f t="shared" si="7"/>
        <v>0.74244789397195943</v>
      </c>
      <c r="M125" s="4"/>
    </row>
    <row r="126" spans="1:13" x14ac:dyDescent="0.25">
      <c r="A126" s="17"/>
      <c r="B126" s="48">
        <v>451</v>
      </c>
      <c r="C126" s="19" t="s">
        <v>218</v>
      </c>
      <c r="D126" s="20">
        <v>984.85653099999865</v>
      </c>
      <c r="E126" s="21">
        <v>1440.9076979999973</v>
      </c>
      <c r="F126" s="21">
        <f t="shared" si="4"/>
        <v>1137.3112621259802</v>
      </c>
      <c r="G126" s="21">
        <v>795.13620086598007</v>
      </c>
      <c r="H126" s="21">
        <v>78.652610780000018</v>
      </c>
      <c r="I126" s="21">
        <v>263.52245048000003</v>
      </c>
      <c r="J126" s="22">
        <f t="shared" si="5"/>
        <v>0.55183007348051627</v>
      </c>
      <c r="K126" s="22">
        <f t="shared" si="6"/>
        <v>0.60641553435991269</v>
      </c>
      <c r="L126" s="23">
        <f t="shared" si="7"/>
        <v>0.78930195438929662</v>
      </c>
      <c r="M126" s="4"/>
    </row>
    <row r="127" spans="1:13" x14ac:dyDescent="0.25">
      <c r="A127" s="17"/>
      <c r="B127" s="48">
        <v>452</v>
      </c>
      <c r="C127" s="19" t="s">
        <v>219</v>
      </c>
      <c r="D127" s="20">
        <v>501.30365899999936</v>
      </c>
      <c r="E127" s="21">
        <v>843.15943399999992</v>
      </c>
      <c r="F127" s="21">
        <f t="shared" si="4"/>
        <v>661.14528682784089</v>
      </c>
      <c r="G127" s="21">
        <v>544.44037175784092</v>
      </c>
      <c r="H127" s="21">
        <v>54.645625130000013</v>
      </c>
      <c r="I127" s="21">
        <v>62.059289939999999</v>
      </c>
      <c r="J127" s="22">
        <f t="shared" si="5"/>
        <v>0.6457146179044484</v>
      </c>
      <c r="K127" s="22">
        <f t="shared" si="6"/>
        <v>0.71052516609550376</v>
      </c>
      <c r="L127" s="23">
        <f t="shared" si="7"/>
        <v>0.78412843427645373</v>
      </c>
      <c r="M127" s="4"/>
    </row>
    <row r="128" spans="1:13" x14ac:dyDescent="0.25">
      <c r="A128" s="17"/>
      <c r="B128" s="48">
        <v>453</v>
      </c>
      <c r="C128" s="19" t="s">
        <v>220</v>
      </c>
      <c r="D128" s="20">
        <v>627.97437899999977</v>
      </c>
      <c r="E128" s="21">
        <v>825.27343700000017</v>
      </c>
      <c r="F128" s="21">
        <f t="shared" si="4"/>
        <v>712.81669128361511</v>
      </c>
      <c r="G128" s="21">
        <v>540.78027844361498</v>
      </c>
      <c r="H128" s="21">
        <v>72.718419540000085</v>
      </c>
      <c r="I128" s="21">
        <v>99.317993300000012</v>
      </c>
      <c r="J128" s="22">
        <f t="shared" si="5"/>
        <v>0.65527406335703353</v>
      </c>
      <c r="K128" s="22">
        <f t="shared" si="6"/>
        <v>0.7433883976852329</v>
      </c>
      <c r="L128" s="23">
        <f t="shared" si="7"/>
        <v>0.86373395692319488</v>
      </c>
      <c r="M128" s="4"/>
    </row>
    <row r="129" spans="1:13" x14ac:dyDescent="0.25">
      <c r="A129" s="17"/>
      <c r="B129" s="48">
        <v>454</v>
      </c>
      <c r="C129" s="19" t="s">
        <v>221</v>
      </c>
      <c r="D129" s="20">
        <v>173.12535700000012</v>
      </c>
      <c r="E129" s="21">
        <v>243.48056600000024</v>
      </c>
      <c r="F129" s="21">
        <f t="shared" si="4"/>
        <v>151.57933565331552</v>
      </c>
      <c r="G129" s="21">
        <v>115.85815205331552</v>
      </c>
      <c r="H129" s="21">
        <v>19.033703919999986</v>
      </c>
      <c r="I129" s="21">
        <v>16.68747968000001</v>
      </c>
      <c r="J129" s="22">
        <f t="shared" si="5"/>
        <v>0.47584147661836557</v>
      </c>
      <c r="K129" s="22">
        <f t="shared" si="6"/>
        <v>0.55401487761169144</v>
      </c>
      <c r="L129" s="23">
        <f t="shared" si="7"/>
        <v>0.62255209170704562</v>
      </c>
      <c r="M129" s="4"/>
    </row>
    <row r="130" spans="1:13" x14ac:dyDescent="0.25">
      <c r="A130" s="17"/>
      <c r="B130" s="48">
        <v>455</v>
      </c>
      <c r="C130" s="19" t="s">
        <v>222</v>
      </c>
      <c r="D130" s="20">
        <v>162.75856799999988</v>
      </c>
      <c r="E130" s="21">
        <v>235.06720000000001</v>
      </c>
      <c r="F130" s="21">
        <f t="shared" si="4"/>
        <v>177.78951639649486</v>
      </c>
      <c r="G130" s="21">
        <v>138.00147301649486</v>
      </c>
      <c r="H130" s="21">
        <v>18.853288090000014</v>
      </c>
      <c r="I130" s="21">
        <v>20.934755289999995</v>
      </c>
      <c r="J130" s="22">
        <f t="shared" si="5"/>
        <v>0.58707243297446365</v>
      </c>
      <c r="K130" s="22">
        <f t="shared" si="6"/>
        <v>0.66727625592381601</v>
      </c>
      <c r="L130" s="23">
        <f t="shared" si="7"/>
        <v>0.75633485401831835</v>
      </c>
      <c r="M130" s="4"/>
    </row>
    <row r="131" spans="1:13" x14ac:dyDescent="0.25">
      <c r="A131" s="17"/>
      <c r="B131" s="48">
        <v>456</v>
      </c>
      <c r="C131" s="19" t="s">
        <v>223</v>
      </c>
      <c r="D131" s="20">
        <v>233.99152799999985</v>
      </c>
      <c r="E131" s="21">
        <v>338.95738300000022</v>
      </c>
      <c r="F131" s="21">
        <f t="shared" si="4"/>
        <v>249.48163359422423</v>
      </c>
      <c r="G131" s="21">
        <v>201.05284241422424</v>
      </c>
      <c r="H131" s="21">
        <v>24.157712449999995</v>
      </c>
      <c r="I131" s="21">
        <v>24.271078729999996</v>
      </c>
      <c r="J131" s="22">
        <f t="shared" si="5"/>
        <v>0.59315079858940289</v>
      </c>
      <c r="K131" s="22">
        <f t="shared" si="6"/>
        <v>0.66442144694108662</v>
      </c>
      <c r="L131" s="23">
        <f t="shared" si="7"/>
        <v>0.73602655114381765</v>
      </c>
      <c r="M131" s="4"/>
    </row>
    <row r="132" spans="1:13" x14ac:dyDescent="0.25">
      <c r="A132" s="17"/>
      <c r="B132" s="48">
        <v>457</v>
      </c>
      <c r="C132" s="19" t="s">
        <v>224</v>
      </c>
      <c r="D132" s="20">
        <v>836.13305499999979</v>
      </c>
      <c r="E132" s="21">
        <v>1088.0987479999983</v>
      </c>
      <c r="F132" s="21">
        <f t="shared" si="4"/>
        <v>805.11004790364461</v>
      </c>
      <c r="G132" s="21">
        <v>620.63967966364453</v>
      </c>
      <c r="H132" s="21">
        <v>91.995511359999938</v>
      </c>
      <c r="I132" s="21">
        <v>92.474856880000132</v>
      </c>
      <c r="J132" s="22">
        <f t="shared" si="5"/>
        <v>0.57038911294073602</v>
      </c>
      <c r="K132" s="22">
        <f t="shared" si="6"/>
        <v>0.65493613730694744</v>
      </c>
      <c r="L132" s="23">
        <f t="shared" si="7"/>
        <v>0.7399236966162247</v>
      </c>
      <c r="M132" s="4"/>
    </row>
    <row r="133" spans="1:13" x14ac:dyDescent="0.25">
      <c r="A133" s="17"/>
      <c r="B133" s="48">
        <v>458</v>
      </c>
      <c r="C133" s="19" t="s">
        <v>225</v>
      </c>
      <c r="D133" s="20">
        <v>785.06089999999995</v>
      </c>
      <c r="E133" s="21">
        <v>1040.9019269999978</v>
      </c>
      <c r="F133" s="21">
        <f t="shared" si="4"/>
        <v>802.11388380201322</v>
      </c>
      <c r="G133" s="21">
        <v>615.38410781201299</v>
      </c>
      <c r="H133" s="21">
        <v>88.889386880000217</v>
      </c>
      <c r="I133" s="21">
        <v>97.840389110000018</v>
      </c>
      <c r="J133" s="22">
        <f t="shared" si="5"/>
        <v>0.5912027750641432</v>
      </c>
      <c r="K133" s="22">
        <f t="shared" si="6"/>
        <v>0.67659928032010896</v>
      </c>
      <c r="L133" s="23">
        <f t="shared" si="7"/>
        <v>0.77059506087552365</v>
      </c>
      <c r="M133" s="4"/>
    </row>
    <row r="134" spans="1:13" x14ac:dyDescent="0.25">
      <c r="A134" s="17"/>
      <c r="B134" s="48">
        <v>459</v>
      </c>
      <c r="C134" s="19" t="s">
        <v>226</v>
      </c>
      <c r="D134" s="20">
        <v>499.45812800000027</v>
      </c>
      <c r="E134" s="21">
        <v>964.45326299999954</v>
      </c>
      <c r="F134" s="21">
        <f t="shared" si="4"/>
        <v>734.24840259375378</v>
      </c>
      <c r="G134" s="21">
        <v>559.05135328375377</v>
      </c>
      <c r="H134" s="21">
        <v>76.686925210000069</v>
      </c>
      <c r="I134" s="21">
        <v>98.51012409999997</v>
      </c>
      <c r="J134" s="22">
        <f t="shared" si="5"/>
        <v>0.57965624124157689</v>
      </c>
      <c r="K134" s="22">
        <f t="shared" si="6"/>
        <v>0.65916960715778516</v>
      </c>
      <c r="L134" s="23">
        <f t="shared" si="7"/>
        <v>0.7613105069599978</v>
      </c>
      <c r="M134" s="4"/>
    </row>
    <row r="135" spans="1:13" x14ac:dyDescent="0.25">
      <c r="A135" s="17"/>
      <c r="B135" s="48">
        <v>460</v>
      </c>
      <c r="C135" s="19" t="s">
        <v>227</v>
      </c>
      <c r="D135" s="20">
        <v>197.42497999999989</v>
      </c>
      <c r="E135" s="21">
        <v>245.04635499999975</v>
      </c>
      <c r="F135" s="21">
        <f t="shared" si="4"/>
        <v>196.75343518123236</v>
      </c>
      <c r="G135" s="21">
        <v>155.54720780123236</v>
      </c>
      <c r="H135" s="21">
        <v>19.908529790000003</v>
      </c>
      <c r="I135" s="21">
        <v>21.297697589999991</v>
      </c>
      <c r="J135" s="22">
        <f t="shared" si="5"/>
        <v>0.63476646204850717</v>
      </c>
      <c r="K135" s="22">
        <f t="shared" si="6"/>
        <v>0.71601039562997193</v>
      </c>
      <c r="L135" s="23">
        <f t="shared" si="7"/>
        <v>0.80292332926654864</v>
      </c>
      <c r="M135" s="4"/>
    </row>
    <row r="136" spans="1:13" x14ac:dyDescent="0.25">
      <c r="A136" s="17"/>
      <c r="B136" s="48">
        <v>461</v>
      </c>
      <c r="C136" s="19" t="s">
        <v>228</v>
      </c>
      <c r="D136" s="20">
        <v>243.5871710000001</v>
      </c>
      <c r="E136" s="21">
        <v>267.14363400000019</v>
      </c>
      <c r="F136" s="21">
        <f t="shared" ref="F136:F141" si="8">SUM(G136,H136,I136)</f>
        <v>194.09974295774782</v>
      </c>
      <c r="G136" s="21">
        <v>153.71267869774783</v>
      </c>
      <c r="H136" s="21">
        <v>17.32047123000001</v>
      </c>
      <c r="I136" s="21">
        <v>23.066593029999986</v>
      </c>
      <c r="J136" s="22">
        <f t="shared" ref="J136:J141" si="9">IFERROR(G136/E136,0)</f>
        <v>0.57539338069252932</v>
      </c>
      <c r="K136" s="22">
        <f t="shared" ref="K136:K141" si="10">IFERROR(SUM(G136,H136)/E136,0)</f>
        <v>0.64022918071013335</v>
      </c>
      <c r="L136" s="23">
        <f t="shared" ref="L136:L141" si="11">IFERROR(SUM(G136,H136,I136)/E136,0)</f>
        <v>0.72657446502261658</v>
      </c>
      <c r="M136" s="4"/>
    </row>
    <row r="137" spans="1:13" x14ac:dyDescent="0.25">
      <c r="A137" s="17"/>
      <c r="B137" s="48">
        <v>462</v>
      </c>
      <c r="C137" s="19" t="s">
        <v>229</v>
      </c>
      <c r="D137" s="20">
        <v>329.8696769999994</v>
      </c>
      <c r="E137" s="21">
        <v>404.92771299999953</v>
      </c>
      <c r="F137" s="21">
        <f t="shared" si="8"/>
        <v>348.42466796803348</v>
      </c>
      <c r="G137" s="21">
        <v>289.56280070803348</v>
      </c>
      <c r="H137" s="21">
        <v>32.677179969999983</v>
      </c>
      <c r="I137" s="21">
        <v>26.18468729000001</v>
      </c>
      <c r="J137" s="22">
        <f t="shared" si="9"/>
        <v>0.71509751348639805</v>
      </c>
      <c r="K137" s="22">
        <f t="shared" si="10"/>
        <v>0.79579631211369783</v>
      </c>
      <c r="L137" s="23">
        <f t="shared" si="11"/>
        <v>0.86046140281841832</v>
      </c>
      <c r="M137" s="4"/>
    </row>
    <row r="138" spans="1:13" x14ac:dyDescent="0.25">
      <c r="A138" s="17"/>
      <c r="B138" s="48">
        <v>463</v>
      </c>
      <c r="C138" s="19" t="s">
        <v>230</v>
      </c>
      <c r="D138" s="20">
        <v>466.80319499999939</v>
      </c>
      <c r="E138" s="21">
        <v>647.58095200000116</v>
      </c>
      <c r="F138" s="21">
        <f t="shared" si="8"/>
        <v>536.63850279281985</v>
      </c>
      <c r="G138" s="21">
        <v>423.67485885281985</v>
      </c>
      <c r="H138" s="21">
        <v>41.436074090000076</v>
      </c>
      <c r="I138" s="21">
        <v>71.527569849999907</v>
      </c>
      <c r="J138" s="22">
        <f t="shared" si="9"/>
        <v>0.65424231139648947</v>
      </c>
      <c r="K138" s="22">
        <f t="shared" si="10"/>
        <v>0.71822824853998968</v>
      </c>
      <c r="L138" s="23">
        <f t="shared" si="11"/>
        <v>0.82868172872511991</v>
      </c>
      <c r="M138" s="4"/>
    </row>
    <row r="139" spans="1:13" x14ac:dyDescent="0.25">
      <c r="A139" s="17"/>
      <c r="B139" s="48">
        <v>464</v>
      </c>
      <c r="C139" s="19" t="s">
        <v>231</v>
      </c>
      <c r="D139" s="20">
        <v>424.17503000000005</v>
      </c>
      <c r="E139" s="21">
        <v>418.97185899999982</v>
      </c>
      <c r="F139" s="21">
        <f t="shared" si="8"/>
        <v>360.56325982182824</v>
      </c>
      <c r="G139" s="21">
        <v>290.56560699182825</v>
      </c>
      <c r="H139" s="21">
        <v>44.354217809999952</v>
      </c>
      <c r="I139" s="21">
        <v>25.643435020000016</v>
      </c>
      <c r="J139" s="22">
        <f t="shared" si="9"/>
        <v>0.69352058079831169</v>
      </c>
      <c r="K139" s="22">
        <f t="shared" si="10"/>
        <v>0.79938501263835082</v>
      </c>
      <c r="L139" s="23">
        <f t="shared" si="11"/>
        <v>0.86059063890930299</v>
      </c>
      <c r="M139" s="4"/>
    </row>
    <row r="140" spans="1:13" x14ac:dyDescent="0.25">
      <c r="A140" s="17"/>
      <c r="B140" s="48">
        <v>465</v>
      </c>
      <c r="C140" s="19" t="s">
        <v>232</v>
      </c>
      <c r="D140" s="20">
        <v>4.1892049999999994</v>
      </c>
      <c r="E140" s="21">
        <v>19.562179</v>
      </c>
      <c r="F140" s="21">
        <f t="shared" si="8"/>
        <v>0.96839574419856989</v>
      </c>
      <c r="G140" s="21">
        <v>0.35124091419856995</v>
      </c>
      <c r="H140" s="21">
        <v>3.7840579999999999E-2</v>
      </c>
      <c r="I140" s="21">
        <v>0.57931424999999992</v>
      </c>
      <c r="J140" s="22">
        <f t="shared" si="9"/>
        <v>1.7955101739871103E-2</v>
      </c>
      <c r="K140" s="22">
        <f t="shared" si="10"/>
        <v>1.9889476228520858E-2</v>
      </c>
      <c r="L140" s="23">
        <f t="shared" si="11"/>
        <v>4.9503470150159136E-2</v>
      </c>
      <c r="M140" s="4"/>
    </row>
    <row r="141" spans="1:13" ht="15.75" thickBot="1" x14ac:dyDescent="0.3">
      <c r="A141" s="41" t="s">
        <v>233</v>
      </c>
      <c r="B141" s="42"/>
      <c r="C141" s="43"/>
      <c r="D141" s="44">
        <v>5274.5779070001172</v>
      </c>
      <c r="E141" s="45">
        <v>13190.592634000246</v>
      </c>
      <c r="F141" s="45">
        <f t="shared" si="8"/>
        <v>7218.9912496575507</v>
      </c>
      <c r="G141" s="45">
        <v>5356.6137176175525</v>
      </c>
      <c r="H141" s="45">
        <v>847.16381863000151</v>
      </c>
      <c r="I141" s="45">
        <v>1015.2137134099962</v>
      </c>
      <c r="J141" s="46">
        <f t="shared" si="9"/>
        <v>0.4060934839129422</v>
      </c>
      <c r="K141" s="46">
        <f t="shared" si="10"/>
        <v>0.47031833279852908</v>
      </c>
      <c r="L141" s="47">
        <f t="shared" si="11"/>
        <v>0.54728331394677321</v>
      </c>
      <c r="M141" s="4"/>
    </row>
    <row r="142" spans="1:13" x14ac:dyDescent="0.25">
      <c r="D142" s="5"/>
      <c r="E142" s="5"/>
      <c r="F142" s="5"/>
      <c r="G142" s="5"/>
      <c r="H142" s="5"/>
      <c r="I142" s="5"/>
      <c r="J142" s="4"/>
      <c r="K142" s="4"/>
      <c r="L142" s="4"/>
      <c r="M142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18</v>
      </c>
      <c r="B1" s="51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427</v>
      </c>
      <c r="N2" s="72" t="s">
        <v>457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341.32211699999993</v>
      </c>
      <c r="E6" s="14">
        <f ca="1">SUM(E7:OFFSET(E7,50,0))</f>
        <v>363.94291299999992</v>
      </c>
      <c r="F6" s="14">
        <f ca="1">SUM(F7:OFFSET(F7,50,0))</f>
        <v>311.13188940226399</v>
      </c>
      <c r="G6" s="14">
        <f ca="1">SUM(G7:OFFSET(G7,50,0))</f>
        <v>248.78158699226398</v>
      </c>
      <c r="H6" s="14">
        <f ca="1">SUM(H7:OFFSET(H7,50,0))</f>
        <v>32.798147270000001</v>
      </c>
      <c r="I6" s="14">
        <f ca="1">SUM(I7:OFFSET(I7,50,0))</f>
        <v>29.552155139999996</v>
      </c>
      <c r="J6" s="15">
        <f ca="1">IFERROR(G6/E6,0)</f>
        <v>0.68357310475300848</v>
      </c>
      <c r="K6" s="15">
        <f ca="1">IFERROR(SUM(G6,H6)/E6,0)</f>
        <v>0.773692038515568</v>
      </c>
      <c r="L6" s="16">
        <f ca="1">IFERROR(SUM(G6,H6,I6)/E6,0)</f>
        <v>0.85489201269943127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3.315125999999998</v>
      </c>
      <c r="E7" s="21">
        <v>3.8924339999999971</v>
      </c>
      <c r="F7" s="21">
        <f t="shared" ref="F7:F31" si="0">SUM(G7,H7,I7)</f>
        <v>3.512444464557952</v>
      </c>
      <c r="G7" s="21">
        <v>2.7980129245579519</v>
      </c>
      <c r="H7" s="21">
        <v>0.33771355000000008</v>
      </c>
      <c r="I7" s="21">
        <v>0.37671799000000011</v>
      </c>
      <c r="J7" s="22">
        <f t="shared" ref="J7:J31" si="1">IFERROR(G7/E7,0)</f>
        <v>0.71883374889797846</v>
      </c>
      <c r="K7" s="22">
        <f t="shared" ref="K7:K31" si="2">IFERROR(SUM(G7,H7)/E7,0)</f>
        <v>0.80559528422523141</v>
      </c>
      <c r="L7" s="23">
        <f t="shared" ref="L7:L31" si="3">IFERROR(SUM(G7,H7,I7)/E7,0)</f>
        <v>0.90237739793608696</v>
      </c>
      <c r="M7" s="4"/>
      <c r="N7" t="s">
        <v>273</v>
      </c>
      <c r="O7" s="5">
        <v>5.2276905163404725</v>
      </c>
      <c r="P7" s="71">
        <v>0.92257329118219245</v>
      </c>
    </row>
    <row r="8" spans="1:16" x14ac:dyDescent="0.25">
      <c r="A8" s="17"/>
      <c r="B8" s="55">
        <v>2</v>
      </c>
      <c r="C8" s="19" t="s">
        <v>251</v>
      </c>
      <c r="D8" s="20">
        <v>5.145426999999998</v>
      </c>
      <c r="E8" s="21">
        <v>6.4024449999999984</v>
      </c>
      <c r="F8" s="21">
        <f t="shared" si="0"/>
        <v>5.0016179415553692</v>
      </c>
      <c r="G8" s="21">
        <v>3.9258529315553687</v>
      </c>
      <c r="H8" s="21">
        <v>0.41696237000000008</v>
      </c>
      <c r="I8" s="21">
        <v>0.65880264000000022</v>
      </c>
      <c r="J8" s="22">
        <f t="shared" si="1"/>
        <v>0.613180266531828</v>
      </c>
      <c r="K8" s="22">
        <f t="shared" si="2"/>
        <v>0.67830575687184658</v>
      </c>
      <c r="L8" s="23">
        <f t="shared" si="3"/>
        <v>0.78120435889029438</v>
      </c>
      <c r="M8" s="4"/>
      <c r="N8" t="s">
        <v>258</v>
      </c>
      <c r="O8" s="5">
        <v>4.9516556163716263</v>
      </c>
      <c r="P8" s="71">
        <v>0.92242273080179005</v>
      </c>
    </row>
    <row r="9" spans="1:16" x14ac:dyDescent="0.25">
      <c r="A9" s="17"/>
      <c r="B9" s="55">
        <v>3</v>
      </c>
      <c r="C9" s="19" t="s">
        <v>252</v>
      </c>
      <c r="D9" s="20">
        <v>5.0282009999999984</v>
      </c>
      <c r="E9" s="21">
        <v>6.6159009999999965</v>
      </c>
      <c r="F9" s="21">
        <f t="shared" si="0"/>
        <v>5.7174822719212504</v>
      </c>
      <c r="G9" s="21">
        <v>4.8320722519212502</v>
      </c>
      <c r="H9" s="21">
        <v>0.52362668999999995</v>
      </c>
      <c r="I9" s="21">
        <v>0.36178332999999996</v>
      </c>
      <c r="J9" s="22">
        <f t="shared" si="1"/>
        <v>0.7303725149335295</v>
      </c>
      <c r="K9" s="22">
        <f t="shared" si="2"/>
        <v>0.80951920863405502</v>
      </c>
      <c r="L9" s="23">
        <f t="shared" si="3"/>
        <v>0.86420311790053284</v>
      </c>
      <c r="M9" s="4"/>
      <c r="N9" t="s">
        <v>269</v>
      </c>
      <c r="O9" s="5">
        <v>28.122185840251507</v>
      </c>
      <c r="P9" s="71">
        <v>0.91063672295773768</v>
      </c>
    </row>
    <row r="10" spans="1:16" x14ac:dyDescent="0.25">
      <c r="A10" s="17"/>
      <c r="B10" s="55">
        <v>4</v>
      </c>
      <c r="C10" s="19" t="s">
        <v>253</v>
      </c>
      <c r="D10" s="20">
        <v>15.297535999999997</v>
      </c>
      <c r="E10" s="21">
        <v>16.746084</v>
      </c>
      <c r="F10" s="21">
        <f t="shared" si="0"/>
        <v>14.645686422943717</v>
      </c>
      <c r="G10" s="21">
        <v>11.942826932943717</v>
      </c>
      <c r="H10" s="21">
        <v>1.3015761200000002</v>
      </c>
      <c r="I10" s="21">
        <v>1.40128337</v>
      </c>
      <c r="J10" s="22">
        <f t="shared" si="1"/>
        <v>0.71317132608099409</v>
      </c>
      <c r="K10" s="22">
        <f t="shared" si="2"/>
        <v>0.790895534319768</v>
      </c>
      <c r="L10" s="23">
        <f t="shared" si="3"/>
        <v>0.87457380620709402</v>
      </c>
      <c r="M10" s="4"/>
      <c r="N10" t="s">
        <v>250</v>
      </c>
      <c r="O10" s="5">
        <v>3.512444464557952</v>
      </c>
      <c r="P10" s="71">
        <v>0.90237739793608696</v>
      </c>
    </row>
    <row r="11" spans="1:16" x14ac:dyDescent="0.25">
      <c r="A11" s="17"/>
      <c r="B11" s="55">
        <v>5</v>
      </c>
      <c r="C11" s="19" t="s">
        <v>254</v>
      </c>
      <c r="D11" s="20">
        <v>6.3318240000000001</v>
      </c>
      <c r="E11" s="21">
        <v>6.7093380000000025</v>
      </c>
      <c r="F11" s="21">
        <f t="shared" si="0"/>
        <v>5.8538789600059991</v>
      </c>
      <c r="G11" s="21">
        <v>4.5883634500059998</v>
      </c>
      <c r="H11" s="21">
        <v>0.59092351999999981</v>
      </c>
      <c r="I11" s="21">
        <v>0.67459198999999992</v>
      </c>
      <c r="J11" s="22">
        <f t="shared" si="1"/>
        <v>0.68387722454972433</v>
      </c>
      <c r="K11" s="22">
        <f t="shared" si="2"/>
        <v>0.77195201225605226</v>
      </c>
      <c r="L11" s="23">
        <f t="shared" si="3"/>
        <v>0.8724972508474006</v>
      </c>
      <c r="M11" s="4"/>
      <c r="N11" t="s">
        <v>272</v>
      </c>
      <c r="O11" s="5">
        <v>4.6115554530594105</v>
      </c>
      <c r="P11" s="71">
        <v>0.89472007095189565</v>
      </c>
    </row>
    <row r="12" spans="1:16" x14ac:dyDescent="0.25">
      <c r="A12" s="17"/>
      <c r="B12" s="55">
        <v>6</v>
      </c>
      <c r="C12" s="19" t="s">
        <v>255</v>
      </c>
      <c r="D12" s="20">
        <v>13.276630000000001</v>
      </c>
      <c r="E12" s="21">
        <v>18.103399</v>
      </c>
      <c r="F12" s="21">
        <f t="shared" si="0"/>
        <v>15.392162114773885</v>
      </c>
      <c r="G12" s="21">
        <v>13.075741234773886</v>
      </c>
      <c r="H12" s="21">
        <v>1.0745688200000005</v>
      </c>
      <c r="I12" s="21">
        <v>1.24185206</v>
      </c>
      <c r="J12" s="22">
        <f t="shared" si="1"/>
        <v>0.72228100561523756</v>
      </c>
      <c r="K12" s="22">
        <f t="shared" si="2"/>
        <v>0.78163830199919293</v>
      </c>
      <c r="L12" s="23">
        <f t="shared" si="3"/>
        <v>0.85023603107758305</v>
      </c>
      <c r="M12" s="4"/>
      <c r="N12" t="s">
        <v>274</v>
      </c>
      <c r="O12" s="5">
        <v>1.6143502114342776</v>
      </c>
      <c r="P12" s="71">
        <v>0.89330537689379663</v>
      </c>
    </row>
    <row r="13" spans="1:16" x14ac:dyDescent="0.25">
      <c r="A13" s="17"/>
      <c r="B13" s="55">
        <v>7</v>
      </c>
      <c r="C13" s="19" t="s">
        <v>256</v>
      </c>
      <c r="D13" s="20">
        <v>18.225138999999999</v>
      </c>
      <c r="E13" s="21">
        <v>20.368932999999995</v>
      </c>
      <c r="F13" s="21">
        <f t="shared" si="0"/>
        <v>17.873624030283498</v>
      </c>
      <c r="G13" s="21">
        <v>14.9786860902835</v>
      </c>
      <c r="H13" s="21">
        <v>2.6086376099999993</v>
      </c>
      <c r="I13" s="21">
        <v>0.28630032999999994</v>
      </c>
      <c r="J13" s="22">
        <f t="shared" si="1"/>
        <v>0.73536920614759271</v>
      </c>
      <c r="K13" s="22">
        <f t="shared" si="2"/>
        <v>0.86343863472296278</v>
      </c>
      <c r="L13" s="23">
        <f t="shared" si="3"/>
        <v>0.8774943699939266</v>
      </c>
      <c r="M13" s="4"/>
      <c r="N13" t="s">
        <v>265</v>
      </c>
      <c r="O13" s="5">
        <v>10.669650220036813</v>
      </c>
      <c r="P13" s="71">
        <v>0.88270641364207614</v>
      </c>
    </row>
    <row r="14" spans="1:16" x14ac:dyDescent="0.25">
      <c r="A14" s="17"/>
      <c r="B14" s="55">
        <v>8</v>
      </c>
      <c r="C14" s="19" t="s">
        <v>257</v>
      </c>
      <c r="D14" s="20">
        <v>7.7528899999999989</v>
      </c>
      <c r="E14" s="21">
        <v>9.0160650000000029</v>
      </c>
      <c r="F14" s="21">
        <f t="shared" si="0"/>
        <v>7.9225432041291661</v>
      </c>
      <c r="G14" s="21">
        <v>5.6888248541291659</v>
      </c>
      <c r="H14" s="21">
        <v>2.2924066300000003</v>
      </c>
      <c r="I14" s="21">
        <v>-5.8688279999999995E-2</v>
      </c>
      <c r="J14" s="22">
        <f t="shared" si="1"/>
        <v>0.63096537726038626</v>
      </c>
      <c r="K14" s="22">
        <f t="shared" si="2"/>
        <v>0.88522337451306787</v>
      </c>
      <c r="L14" s="23">
        <f t="shared" si="3"/>
        <v>0.87871407361517062</v>
      </c>
      <c r="M14" s="4"/>
      <c r="N14" t="s">
        <v>260</v>
      </c>
      <c r="O14" s="5">
        <v>10.704040084033545</v>
      </c>
      <c r="P14" s="71">
        <v>0.87966356643674859</v>
      </c>
    </row>
    <row r="15" spans="1:16" x14ac:dyDescent="0.25">
      <c r="A15" s="17"/>
      <c r="B15" s="55">
        <v>9</v>
      </c>
      <c r="C15" s="19" t="s">
        <v>258</v>
      </c>
      <c r="D15" s="20">
        <v>3.6163069999999999</v>
      </c>
      <c r="E15" s="21">
        <v>5.3680979999999989</v>
      </c>
      <c r="F15" s="21">
        <f t="shared" si="0"/>
        <v>4.9516556163716263</v>
      </c>
      <c r="G15" s="21">
        <v>3.6755483363716261</v>
      </c>
      <c r="H15" s="21">
        <v>0.57394052000000007</v>
      </c>
      <c r="I15" s="21">
        <v>0.70216675999999989</v>
      </c>
      <c r="J15" s="22">
        <f t="shared" si="1"/>
        <v>0.68470216757809321</v>
      </c>
      <c r="K15" s="22">
        <f t="shared" si="2"/>
        <v>0.79161909048076751</v>
      </c>
      <c r="L15" s="23">
        <f t="shared" si="3"/>
        <v>0.92242273080179005</v>
      </c>
      <c r="M15" s="4"/>
      <c r="N15" t="s">
        <v>257</v>
      </c>
      <c r="O15" s="5">
        <v>7.9225432041291661</v>
      </c>
      <c r="P15" s="71">
        <v>0.87871407361517062</v>
      </c>
    </row>
    <row r="16" spans="1:16" x14ac:dyDescent="0.25">
      <c r="A16" s="17"/>
      <c r="B16" s="55">
        <v>10</v>
      </c>
      <c r="C16" s="19" t="s">
        <v>259</v>
      </c>
      <c r="D16" s="20">
        <v>7.2657069999999999</v>
      </c>
      <c r="E16" s="21">
        <v>9.9256569999999993</v>
      </c>
      <c r="F16" s="21">
        <f t="shared" si="0"/>
        <v>8.2898122305995621</v>
      </c>
      <c r="G16" s="21">
        <v>6.7293003005995615</v>
      </c>
      <c r="H16" s="21">
        <v>0.71884614000000024</v>
      </c>
      <c r="I16" s="21">
        <v>0.84166579000000008</v>
      </c>
      <c r="J16" s="22">
        <f t="shared" si="1"/>
        <v>0.6779702643965595</v>
      </c>
      <c r="K16" s="22">
        <f t="shared" si="2"/>
        <v>0.75039329291749268</v>
      </c>
      <c r="L16" s="23">
        <f t="shared" si="3"/>
        <v>0.83519027814476787</v>
      </c>
      <c r="M16" s="4"/>
      <c r="N16" t="s">
        <v>256</v>
      </c>
      <c r="O16" s="5">
        <v>17.873624030283498</v>
      </c>
      <c r="P16" s="71">
        <v>0.8774943699939266</v>
      </c>
    </row>
    <row r="17" spans="1:16" x14ac:dyDescent="0.25">
      <c r="A17" s="17"/>
      <c r="B17" s="55">
        <v>11</v>
      </c>
      <c r="C17" s="19" t="s">
        <v>260</v>
      </c>
      <c r="D17" s="20">
        <v>11.040194999999997</v>
      </c>
      <c r="E17" s="21">
        <v>12.168333999999998</v>
      </c>
      <c r="F17" s="21">
        <f t="shared" si="0"/>
        <v>10.704040084033545</v>
      </c>
      <c r="G17" s="21">
        <v>8.3004151540335442</v>
      </c>
      <c r="H17" s="21">
        <v>0.98902182999999977</v>
      </c>
      <c r="I17" s="21">
        <v>1.4146031000000003</v>
      </c>
      <c r="J17" s="22">
        <f t="shared" si="1"/>
        <v>0.68213242289647424</v>
      </c>
      <c r="K17" s="22">
        <f t="shared" si="2"/>
        <v>0.76341074990492097</v>
      </c>
      <c r="L17" s="23">
        <f t="shared" si="3"/>
        <v>0.87966356643674859</v>
      </c>
      <c r="M17" s="4"/>
      <c r="N17" t="s">
        <v>253</v>
      </c>
      <c r="O17" s="5">
        <v>14.645686422943717</v>
      </c>
      <c r="P17" s="71">
        <v>0.87457380620709402</v>
      </c>
    </row>
    <row r="18" spans="1:16" x14ac:dyDescent="0.25">
      <c r="A18" s="17"/>
      <c r="B18" s="55">
        <v>12</v>
      </c>
      <c r="C18" s="19" t="s">
        <v>261</v>
      </c>
      <c r="D18" s="20">
        <v>4.932431000000002</v>
      </c>
      <c r="E18" s="21">
        <v>7.0596100000000002</v>
      </c>
      <c r="F18" s="21">
        <f t="shared" si="0"/>
        <v>5.3279639031562063</v>
      </c>
      <c r="G18" s="21">
        <v>3.8539221731562066</v>
      </c>
      <c r="H18" s="21">
        <v>0.76204688999999981</v>
      </c>
      <c r="I18" s="21">
        <v>0.71199484000000002</v>
      </c>
      <c r="J18" s="22">
        <f t="shared" si="1"/>
        <v>0.54591148422592839</v>
      </c>
      <c r="K18" s="22">
        <f t="shared" si="2"/>
        <v>0.65385610014663786</v>
      </c>
      <c r="L18" s="23">
        <f t="shared" si="3"/>
        <v>0.75471079891894965</v>
      </c>
      <c r="M18" s="4"/>
      <c r="N18" t="s">
        <v>254</v>
      </c>
      <c r="O18" s="5">
        <v>5.8538789600059991</v>
      </c>
      <c r="P18" s="71">
        <v>0.8724972508474006</v>
      </c>
    </row>
    <row r="19" spans="1:16" x14ac:dyDescent="0.25">
      <c r="A19" s="17"/>
      <c r="B19" s="55">
        <v>13</v>
      </c>
      <c r="C19" s="19" t="s">
        <v>262</v>
      </c>
      <c r="D19" s="20">
        <v>15.316519999999999</v>
      </c>
      <c r="E19" s="21">
        <v>16.116160999999995</v>
      </c>
      <c r="F19" s="21">
        <f t="shared" si="0"/>
        <v>13.380296634607205</v>
      </c>
      <c r="G19" s="21">
        <v>10.929515874607205</v>
      </c>
      <c r="H19" s="21">
        <v>1.3318823399999999</v>
      </c>
      <c r="I19" s="21">
        <v>1.1188984199999998</v>
      </c>
      <c r="J19" s="22">
        <f t="shared" si="1"/>
        <v>0.67817117703199969</v>
      </c>
      <c r="K19" s="22">
        <f t="shared" si="2"/>
        <v>0.76081383243858192</v>
      </c>
      <c r="L19" s="23">
        <f t="shared" si="3"/>
        <v>0.83024093855895398</v>
      </c>
      <c r="M19" s="4"/>
      <c r="N19" t="s">
        <v>252</v>
      </c>
      <c r="O19" s="5">
        <v>5.7174822719212504</v>
      </c>
      <c r="P19" s="71">
        <v>0.86420311790053284</v>
      </c>
    </row>
    <row r="20" spans="1:16" x14ac:dyDescent="0.25">
      <c r="A20" s="17"/>
      <c r="B20" s="55">
        <v>14</v>
      </c>
      <c r="C20" s="19" t="s">
        <v>263</v>
      </c>
      <c r="D20" s="20">
        <v>13.286061</v>
      </c>
      <c r="E20" s="21">
        <v>13.553275000000001</v>
      </c>
      <c r="F20" s="21">
        <f t="shared" si="0"/>
        <v>11.287599872425385</v>
      </c>
      <c r="G20" s="21">
        <v>8.9474125824253861</v>
      </c>
      <c r="H20" s="21">
        <v>1.6275849899999999</v>
      </c>
      <c r="I20" s="21">
        <v>0.71260229999999991</v>
      </c>
      <c r="J20" s="22">
        <f t="shared" si="1"/>
        <v>0.66016609140044646</v>
      </c>
      <c r="K20" s="22">
        <f t="shared" si="2"/>
        <v>0.78025403988522213</v>
      </c>
      <c r="L20" s="23">
        <f t="shared" si="3"/>
        <v>0.83283190759616288</v>
      </c>
      <c r="M20" s="4"/>
      <c r="N20" t="s">
        <v>271</v>
      </c>
      <c r="O20" s="5">
        <v>7.8352883205390382</v>
      </c>
      <c r="P20" s="71">
        <v>0.85850988335203371</v>
      </c>
    </row>
    <row r="21" spans="1:16" x14ac:dyDescent="0.25">
      <c r="A21" s="17"/>
      <c r="B21" s="55">
        <v>15</v>
      </c>
      <c r="C21" s="19" t="s">
        <v>264</v>
      </c>
      <c r="D21" s="20">
        <v>136.10686399999997</v>
      </c>
      <c r="E21" s="21">
        <v>127.12115399999989</v>
      </c>
      <c r="F21" s="21">
        <f t="shared" si="0"/>
        <v>106.49980459411276</v>
      </c>
      <c r="G21" s="21">
        <v>85.289032304112766</v>
      </c>
      <c r="H21" s="21">
        <v>10.914625159999998</v>
      </c>
      <c r="I21" s="21">
        <v>10.296147129999992</v>
      </c>
      <c r="J21" s="22">
        <f t="shared" si="1"/>
        <v>0.67092714013682442</v>
      </c>
      <c r="K21" s="22">
        <f t="shared" si="2"/>
        <v>0.75678716277318292</v>
      </c>
      <c r="L21" s="23">
        <f t="shared" si="3"/>
        <v>0.83778192097054793</v>
      </c>
      <c r="M21" s="4"/>
      <c r="N21" t="s">
        <v>255</v>
      </c>
      <c r="O21" s="5">
        <v>15.392162114773885</v>
      </c>
      <c r="P21" s="71">
        <v>0.85023603107758305</v>
      </c>
    </row>
    <row r="22" spans="1:16" x14ac:dyDescent="0.25">
      <c r="A22" s="17"/>
      <c r="B22" s="55">
        <v>16</v>
      </c>
      <c r="C22" s="19" t="s">
        <v>265</v>
      </c>
      <c r="D22" s="20">
        <v>13.845922</v>
      </c>
      <c r="E22" s="21">
        <v>12.087427999999999</v>
      </c>
      <c r="F22" s="21">
        <f t="shared" si="0"/>
        <v>10.669650220036813</v>
      </c>
      <c r="G22" s="21">
        <v>8.1009340500368126</v>
      </c>
      <c r="H22" s="21">
        <v>0.92449994000000024</v>
      </c>
      <c r="I22" s="21">
        <v>1.6442162300000003</v>
      </c>
      <c r="J22" s="22">
        <f t="shared" si="1"/>
        <v>0.67019501998579123</v>
      </c>
      <c r="K22" s="22">
        <f t="shared" si="2"/>
        <v>0.74667944165101241</v>
      </c>
      <c r="L22" s="23">
        <f t="shared" si="3"/>
        <v>0.88270641364207614</v>
      </c>
      <c r="M22" s="4"/>
      <c r="N22" t="s">
        <v>266</v>
      </c>
      <c r="O22" s="5">
        <v>2.2698837842812036</v>
      </c>
      <c r="P22" s="71">
        <v>0.849041257767986</v>
      </c>
    </row>
    <row r="23" spans="1:16" x14ac:dyDescent="0.25">
      <c r="A23" s="17"/>
      <c r="B23" s="55">
        <v>17</v>
      </c>
      <c r="C23" s="19" t="s">
        <v>266</v>
      </c>
      <c r="D23" s="20">
        <v>2.1920199999999999</v>
      </c>
      <c r="E23" s="21">
        <v>2.6734669999999991</v>
      </c>
      <c r="F23" s="21">
        <f t="shared" si="0"/>
        <v>2.2698837842812036</v>
      </c>
      <c r="G23" s="21">
        <v>1.9607639342812035</v>
      </c>
      <c r="H23" s="21">
        <v>8.2307429999999987E-2</v>
      </c>
      <c r="I23" s="21">
        <v>0.22681241999999999</v>
      </c>
      <c r="J23" s="22">
        <f t="shared" si="1"/>
        <v>0.73341617243871127</v>
      </c>
      <c r="K23" s="22">
        <f t="shared" si="2"/>
        <v>0.76420294856125193</v>
      </c>
      <c r="L23" s="23">
        <f t="shared" si="3"/>
        <v>0.849041257767986</v>
      </c>
      <c r="M23" s="4"/>
      <c r="N23" t="s">
        <v>270</v>
      </c>
      <c r="O23" s="5">
        <v>10.972048105194304</v>
      </c>
      <c r="P23" s="71">
        <v>0.84002411844703861</v>
      </c>
    </row>
    <row r="24" spans="1:16" x14ac:dyDescent="0.25">
      <c r="A24" s="17"/>
      <c r="B24" s="55">
        <v>18</v>
      </c>
      <c r="C24" s="19" t="s">
        <v>267</v>
      </c>
      <c r="D24" s="20">
        <v>2.0788219999999997</v>
      </c>
      <c r="E24" s="21">
        <v>2.2429329999999998</v>
      </c>
      <c r="F24" s="21">
        <f t="shared" si="0"/>
        <v>1.8822260573580849</v>
      </c>
      <c r="G24" s="21">
        <v>1.4664216773580847</v>
      </c>
      <c r="H24" s="21">
        <v>0.16958343000000003</v>
      </c>
      <c r="I24" s="21">
        <v>0.24622095000000005</v>
      </c>
      <c r="J24" s="22">
        <f t="shared" si="1"/>
        <v>0.65379646978223815</v>
      </c>
      <c r="K24" s="22">
        <f t="shared" si="2"/>
        <v>0.72940435909502643</v>
      </c>
      <c r="L24" s="23">
        <f t="shared" si="3"/>
        <v>0.8391806876790725</v>
      </c>
      <c r="M24" s="4"/>
      <c r="N24" t="s">
        <v>267</v>
      </c>
      <c r="O24" s="5">
        <v>1.8822260573580849</v>
      </c>
      <c r="P24" s="71">
        <v>0.8391806876790725</v>
      </c>
    </row>
    <row r="25" spans="1:16" x14ac:dyDescent="0.25">
      <c r="A25" s="17"/>
      <c r="B25" s="55">
        <v>19</v>
      </c>
      <c r="C25" s="19" t="s">
        <v>268</v>
      </c>
      <c r="D25" s="20">
        <v>1.2833289999999997</v>
      </c>
      <c r="E25" s="21">
        <v>2.0743269999999998</v>
      </c>
      <c r="F25" s="21">
        <f t="shared" si="0"/>
        <v>1.5663985482917535</v>
      </c>
      <c r="G25" s="21">
        <v>1.2382481582917535</v>
      </c>
      <c r="H25" s="21">
        <v>0.20167495999999999</v>
      </c>
      <c r="I25" s="21">
        <v>0.12647543000000003</v>
      </c>
      <c r="J25" s="22">
        <f t="shared" si="1"/>
        <v>0.59693971022493253</v>
      </c>
      <c r="K25" s="22">
        <f t="shared" si="2"/>
        <v>0.69416399549914443</v>
      </c>
      <c r="L25" s="23">
        <f t="shared" si="3"/>
        <v>0.75513578538569548</v>
      </c>
      <c r="M25" s="4"/>
      <c r="N25" t="s">
        <v>264</v>
      </c>
      <c r="O25" s="5">
        <v>106.49980459411276</v>
      </c>
      <c r="P25" s="71">
        <v>0.83778192097054793</v>
      </c>
    </row>
    <row r="26" spans="1:16" x14ac:dyDescent="0.25">
      <c r="A26" s="17"/>
      <c r="B26" s="55">
        <v>20</v>
      </c>
      <c r="C26" s="19" t="s">
        <v>269</v>
      </c>
      <c r="D26" s="20">
        <v>25.290016000000019</v>
      </c>
      <c r="E26" s="21">
        <v>30.881893000000009</v>
      </c>
      <c r="F26" s="21">
        <f t="shared" si="0"/>
        <v>28.122185840251507</v>
      </c>
      <c r="G26" s="21">
        <v>22.838228090251505</v>
      </c>
      <c r="H26" s="21">
        <v>2.7186225700000004</v>
      </c>
      <c r="I26" s="21">
        <v>2.5653351800000008</v>
      </c>
      <c r="J26" s="22">
        <f t="shared" si="1"/>
        <v>0.73953459039092906</v>
      </c>
      <c r="K26" s="22">
        <f t="shared" si="2"/>
        <v>0.82756748947519176</v>
      </c>
      <c r="L26" s="23">
        <f t="shared" si="3"/>
        <v>0.91063672295773768</v>
      </c>
      <c r="M26" s="4"/>
      <c r="N26" t="s">
        <v>259</v>
      </c>
      <c r="O26" s="5">
        <v>8.2898122305995621</v>
      </c>
      <c r="P26" s="71">
        <v>0.83519027814476787</v>
      </c>
    </row>
    <row r="27" spans="1:16" x14ac:dyDescent="0.25">
      <c r="A27" s="17"/>
      <c r="B27" s="55">
        <v>21</v>
      </c>
      <c r="C27" s="19" t="s">
        <v>270</v>
      </c>
      <c r="D27" s="20">
        <v>11.367071999999999</v>
      </c>
      <c r="E27" s="21">
        <v>13.061587000000005</v>
      </c>
      <c r="F27" s="21">
        <f t="shared" si="0"/>
        <v>10.972048105194304</v>
      </c>
      <c r="G27" s="21">
        <v>8.5655251151943048</v>
      </c>
      <c r="H27" s="21">
        <v>1.0135514199999998</v>
      </c>
      <c r="I27" s="21">
        <v>1.3929715700000003</v>
      </c>
      <c r="J27" s="22">
        <f t="shared" si="1"/>
        <v>0.65577981566821109</v>
      </c>
      <c r="K27" s="22">
        <f t="shared" si="2"/>
        <v>0.73337769255713725</v>
      </c>
      <c r="L27" s="23">
        <f t="shared" si="3"/>
        <v>0.84002411844703861</v>
      </c>
      <c r="M27" s="4"/>
      <c r="N27" t="s">
        <v>263</v>
      </c>
      <c r="O27" s="5">
        <v>11.287599872425385</v>
      </c>
      <c r="P27" s="71">
        <v>0.83283190759616288</v>
      </c>
    </row>
    <row r="28" spans="1:16" x14ac:dyDescent="0.25">
      <c r="A28" s="17"/>
      <c r="B28" s="55">
        <v>22</v>
      </c>
      <c r="C28" s="19" t="s">
        <v>271</v>
      </c>
      <c r="D28" s="20">
        <v>8.9112320000000036</v>
      </c>
      <c r="E28" s="21">
        <v>9.126614</v>
      </c>
      <c r="F28" s="21">
        <f t="shared" si="0"/>
        <v>7.8352883205390382</v>
      </c>
      <c r="G28" s="21">
        <v>6.3018492705390372</v>
      </c>
      <c r="H28" s="21">
        <v>0.66448796000000021</v>
      </c>
      <c r="I28" s="21">
        <v>0.86895109000000037</v>
      </c>
      <c r="J28" s="22">
        <f t="shared" si="1"/>
        <v>0.69049148682512895</v>
      </c>
      <c r="K28" s="22">
        <f t="shared" si="2"/>
        <v>0.76329920719108291</v>
      </c>
      <c r="L28" s="23">
        <f t="shared" si="3"/>
        <v>0.85850988335203371</v>
      </c>
      <c r="M28" s="4"/>
      <c r="N28" t="s">
        <v>262</v>
      </c>
      <c r="O28" s="5">
        <v>13.380296634607205</v>
      </c>
      <c r="P28" s="71">
        <v>0.83024093855895398</v>
      </c>
    </row>
    <row r="29" spans="1:16" x14ac:dyDescent="0.25">
      <c r="A29" s="17"/>
      <c r="B29" s="55">
        <v>23</v>
      </c>
      <c r="C29" s="19" t="s">
        <v>272</v>
      </c>
      <c r="D29" s="20">
        <v>4.9507240000000001</v>
      </c>
      <c r="E29" s="21">
        <v>5.1541880000000013</v>
      </c>
      <c r="F29" s="21">
        <f t="shared" si="0"/>
        <v>4.6115554530594105</v>
      </c>
      <c r="G29" s="21">
        <v>3.620134393059411</v>
      </c>
      <c r="H29" s="21">
        <v>0.44421470999999996</v>
      </c>
      <c r="I29" s="21">
        <v>0.54720635000000006</v>
      </c>
      <c r="J29" s="22">
        <f t="shared" si="1"/>
        <v>0.70236754908036148</v>
      </c>
      <c r="K29" s="22">
        <f t="shared" si="2"/>
        <v>0.78855274643831574</v>
      </c>
      <c r="L29" s="23">
        <f t="shared" si="3"/>
        <v>0.89472007095189565</v>
      </c>
      <c r="M29" s="4"/>
      <c r="N29" t="s">
        <v>251</v>
      </c>
      <c r="O29" s="5">
        <v>5.0016179415553692</v>
      </c>
      <c r="P29" s="71">
        <v>0.78120435889029438</v>
      </c>
    </row>
    <row r="30" spans="1:16" x14ac:dyDescent="0.25">
      <c r="A30" s="17"/>
      <c r="B30" s="55">
        <v>24</v>
      </c>
      <c r="C30" s="19" t="s">
        <v>273</v>
      </c>
      <c r="D30" s="20">
        <v>3.7365649999999997</v>
      </c>
      <c r="E30" s="21">
        <v>5.666423</v>
      </c>
      <c r="F30" s="21">
        <f t="shared" si="0"/>
        <v>5.2276905163404725</v>
      </c>
      <c r="G30" s="21">
        <v>3.802418506340473</v>
      </c>
      <c r="H30" s="21">
        <v>0.38868867999999995</v>
      </c>
      <c r="I30" s="21">
        <v>1.03658333</v>
      </c>
      <c r="J30" s="22">
        <f t="shared" si="1"/>
        <v>0.67104388541774462</v>
      </c>
      <c r="K30" s="22">
        <f t="shared" si="2"/>
        <v>0.73963895500573684</v>
      </c>
      <c r="L30" s="23">
        <f t="shared" si="3"/>
        <v>0.92257329118219245</v>
      </c>
      <c r="M30" s="4"/>
      <c r="N30" t="s">
        <v>268</v>
      </c>
      <c r="O30" s="5">
        <v>1.5663985482917535</v>
      </c>
      <c r="P30" s="71">
        <v>0.75513578538569548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1.7295569999999993</v>
      </c>
      <c r="E31" s="28">
        <v>1.8071649999999995</v>
      </c>
      <c r="F31" s="28">
        <f t="shared" si="0"/>
        <v>1.6143502114342776</v>
      </c>
      <c r="G31" s="28">
        <v>1.3315364014342776</v>
      </c>
      <c r="H31" s="28">
        <v>0.12615298999999999</v>
      </c>
      <c r="I31" s="28">
        <v>0.15666082000000001</v>
      </c>
      <c r="J31" s="29">
        <f t="shared" si="1"/>
        <v>0.73680953395748483</v>
      </c>
      <c r="K31" s="29">
        <f t="shared" si="2"/>
        <v>0.80661665726941267</v>
      </c>
      <c r="L31" s="30">
        <f t="shared" si="3"/>
        <v>0.89330537689379663</v>
      </c>
      <c r="M31" s="4"/>
      <c r="N31" t="s">
        <v>261</v>
      </c>
      <c r="O31" s="5">
        <v>5.3279639031562063</v>
      </c>
      <c r="P31" s="71">
        <v>0.75471079891894965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98</v>
      </c>
      <c r="B1" s="51" t="s">
        <v>1560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1562</v>
      </c>
      <c r="N2" s="72" t="s">
        <v>1574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338.84630900000002</v>
      </c>
      <c r="E6" s="14">
        <f ca="1">SUM(E7:OFFSET(E7,50,0))</f>
        <v>328.86985399999998</v>
      </c>
      <c r="F6" s="14">
        <f ca="1">SUM(F7:OFFSET(F7,50,0))</f>
        <v>253.90930142046753</v>
      </c>
      <c r="G6" s="14">
        <f ca="1">SUM(G7:OFFSET(G7,50,0))</f>
        <v>205.0907725404675</v>
      </c>
      <c r="H6" s="14">
        <f ca="1">SUM(H7:OFFSET(H7,50,0))</f>
        <v>31.389034280000008</v>
      </c>
      <c r="I6" s="14">
        <f ca="1">SUM(I7:OFFSET(I7,50,0))</f>
        <v>17.429494600000002</v>
      </c>
      <c r="J6" s="15">
        <f ca="1">IFERROR(G6/E6,0)</f>
        <v>0.62362290141822341</v>
      </c>
      <c r="K6" s="15">
        <f ca="1">IFERROR(SUM(G6,H6)/E6,0)</f>
        <v>0.71906805669232154</v>
      </c>
      <c r="L6" s="16">
        <f ca="1">IFERROR(SUM(G6,H6,I6)/E6,0)</f>
        <v>0.7720662089644359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6.1105629999999991</v>
      </c>
      <c r="E7" s="21">
        <v>7.9188500000000008</v>
      </c>
      <c r="F7" s="21">
        <f t="shared" ref="F7:F31" si="0">SUM(G7,H7,I7)</f>
        <v>6.0684228058298588</v>
      </c>
      <c r="G7" s="21">
        <v>4.931801495829859</v>
      </c>
      <c r="H7" s="21">
        <v>0.58798859000000003</v>
      </c>
      <c r="I7" s="21">
        <v>0.54863271999999996</v>
      </c>
      <c r="J7" s="22">
        <f t="shared" ref="J7:J31" si="1">IFERROR(G7/E7,0)</f>
        <v>0.62279263981889521</v>
      </c>
      <c r="K7" s="22">
        <f t="shared" ref="K7:K31" si="2">IFERROR(SUM(G7,H7)/E7,0)</f>
        <v>0.6970444049110488</v>
      </c>
      <c r="L7" s="23">
        <f t="shared" ref="L7:L31" si="3">IFERROR(SUM(G7,H7,I7)/E7,0)</f>
        <v>0.7663262728590462</v>
      </c>
      <c r="M7" s="4"/>
      <c r="N7" t="s">
        <v>256</v>
      </c>
      <c r="O7" s="5">
        <v>3.9764685873455252</v>
      </c>
      <c r="P7" s="71">
        <v>0.82396284550828969</v>
      </c>
    </row>
    <row r="8" spans="1:16" x14ac:dyDescent="0.25">
      <c r="A8" s="17"/>
      <c r="B8" s="55">
        <v>2</v>
      </c>
      <c r="C8" s="19" t="s">
        <v>251</v>
      </c>
      <c r="D8" s="20">
        <v>14.365823000000001</v>
      </c>
      <c r="E8" s="21">
        <v>15.322236999999999</v>
      </c>
      <c r="F8" s="21">
        <f t="shared" si="0"/>
        <v>12.071295910145817</v>
      </c>
      <c r="G8" s="21">
        <v>9.8803310001458158</v>
      </c>
      <c r="H8" s="21">
        <v>1.5092397500000001</v>
      </c>
      <c r="I8" s="21">
        <v>0.68172516000000005</v>
      </c>
      <c r="J8" s="22">
        <f t="shared" si="1"/>
        <v>0.64483606409076011</v>
      </c>
      <c r="K8" s="22">
        <f t="shared" si="2"/>
        <v>0.74333602529094267</v>
      </c>
      <c r="L8" s="23">
        <f t="shared" si="3"/>
        <v>0.78782855989930312</v>
      </c>
      <c r="M8" s="4"/>
      <c r="N8" t="s">
        <v>255</v>
      </c>
      <c r="O8" s="5">
        <v>20.591832704095562</v>
      </c>
      <c r="P8" s="71">
        <v>0.8236551548042107</v>
      </c>
    </row>
    <row r="9" spans="1:16" x14ac:dyDescent="0.25">
      <c r="A9" s="17"/>
      <c r="B9" s="55">
        <v>3</v>
      </c>
      <c r="C9" s="19" t="s">
        <v>252</v>
      </c>
      <c r="D9" s="20">
        <v>47.019166999999982</v>
      </c>
      <c r="E9" s="21">
        <v>18.61383</v>
      </c>
      <c r="F9" s="21">
        <f t="shared" si="0"/>
        <v>14.795867871635396</v>
      </c>
      <c r="G9" s="21">
        <v>12.032303071635397</v>
      </c>
      <c r="H9" s="21">
        <v>1.9743749199999998</v>
      </c>
      <c r="I9" s="21">
        <v>0.78918988000000001</v>
      </c>
      <c r="J9" s="22">
        <f t="shared" si="1"/>
        <v>0.64641737200970439</v>
      </c>
      <c r="K9" s="22">
        <f t="shared" si="2"/>
        <v>0.75248769284104322</v>
      </c>
      <c r="L9" s="23">
        <f t="shared" si="3"/>
        <v>0.79488573128879958</v>
      </c>
      <c r="M9" s="4"/>
      <c r="N9" t="s">
        <v>253</v>
      </c>
      <c r="O9" s="5">
        <v>8.0635038521047235</v>
      </c>
      <c r="P9" s="71">
        <v>0.82121001621182221</v>
      </c>
    </row>
    <row r="10" spans="1:16" x14ac:dyDescent="0.25">
      <c r="A10" s="17"/>
      <c r="B10" s="55">
        <v>4</v>
      </c>
      <c r="C10" s="19" t="s">
        <v>253</v>
      </c>
      <c r="D10" s="20">
        <v>9.7726070000000007</v>
      </c>
      <c r="E10" s="21">
        <v>9.8190519999999974</v>
      </c>
      <c r="F10" s="21">
        <f t="shared" si="0"/>
        <v>8.0635038521047235</v>
      </c>
      <c r="G10" s="21">
        <v>6.5076741121047235</v>
      </c>
      <c r="H10" s="21">
        <v>1.2134703999999998</v>
      </c>
      <c r="I10" s="21">
        <v>0.34235934000000001</v>
      </c>
      <c r="J10" s="22">
        <f t="shared" si="1"/>
        <v>0.6627599194000322</v>
      </c>
      <c r="K10" s="22">
        <f t="shared" si="2"/>
        <v>0.78634317366938533</v>
      </c>
      <c r="L10" s="23">
        <f t="shared" si="3"/>
        <v>0.82121001621182221</v>
      </c>
      <c r="M10" s="4"/>
      <c r="N10" t="s">
        <v>272</v>
      </c>
      <c r="O10" s="5">
        <v>3.8850846630416136</v>
      </c>
      <c r="P10" s="71">
        <v>0.81809116285842065</v>
      </c>
    </row>
    <row r="11" spans="1:16" x14ac:dyDescent="0.25">
      <c r="A11" s="17"/>
      <c r="B11" s="55">
        <v>5</v>
      </c>
      <c r="C11" s="19" t="s">
        <v>254</v>
      </c>
      <c r="D11" s="20">
        <v>16.592168999999998</v>
      </c>
      <c r="E11" s="21">
        <v>20.914397000000001</v>
      </c>
      <c r="F11" s="21">
        <f t="shared" si="0"/>
        <v>16.691216340347673</v>
      </c>
      <c r="G11" s="21">
        <v>13.824857800347672</v>
      </c>
      <c r="H11" s="21">
        <v>1.95841697</v>
      </c>
      <c r="I11" s="21">
        <v>0.90794156999999998</v>
      </c>
      <c r="J11" s="22">
        <f t="shared" si="1"/>
        <v>0.6610211042827423</v>
      </c>
      <c r="K11" s="22">
        <f t="shared" si="2"/>
        <v>0.75466076169194218</v>
      </c>
      <c r="L11" s="23">
        <f t="shared" si="3"/>
        <v>0.79807303745585745</v>
      </c>
      <c r="M11" s="4"/>
      <c r="N11" t="s">
        <v>269</v>
      </c>
      <c r="O11" s="5">
        <v>10.840666648212965</v>
      </c>
      <c r="P11" s="71">
        <v>0.80753201125327734</v>
      </c>
    </row>
    <row r="12" spans="1:16" x14ac:dyDescent="0.25">
      <c r="A12" s="17"/>
      <c r="B12" s="55">
        <v>6</v>
      </c>
      <c r="C12" s="19" t="s">
        <v>255</v>
      </c>
      <c r="D12" s="20">
        <v>25.784124999999996</v>
      </c>
      <c r="E12" s="21">
        <v>25.000550999999998</v>
      </c>
      <c r="F12" s="21">
        <f t="shared" si="0"/>
        <v>20.591832704095562</v>
      </c>
      <c r="G12" s="21">
        <v>16.553284474095562</v>
      </c>
      <c r="H12" s="21">
        <v>2.42927618</v>
      </c>
      <c r="I12" s="21">
        <v>1.6092720499999997</v>
      </c>
      <c r="J12" s="22">
        <f t="shared" si="1"/>
        <v>0.66211678590986112</v>
      </c>
      <c r="K12" s="22">
        <f t="shared" si="2"/>
        <v>0.75928569150718173</v>
      </c>
      <c r="L12" s="23">
        <f t="shared" si="3"/>
        <v>0.8236551548042107</v>
      </c>
      <c r="M12" s="4"/>
      <c r="N12" t="s">
        <v>267</v>
      </c>
      <c r="O12" s="5">
        <v>3.238177414515627</v>
      </c>
      <c r="P12" s="71">
        <v>0.80491268481232559</v>
      </c>
    </row>
    <row r="13" spans="1:16" x14ac:dyDescent="0.25">
      <c r="A13" s="17"/>
      <c r="B13" s="55">
        <v>7</v>
      </c>
      <c r="C13" s="19" t="s">
        <v>256</v>
      </c>
      <c r="D13" s="20">
        <v>4.4804459999999997</v>
      </c>
      <c r="E13" s="21">
        <v>4.8260289999999992</v>
      </c>
      <c r="F13" s="21">
        <f t="shared" si="0"/>
        <v>3.9764685873455252</v>
      </c>
      <c r="G13" s="21">
        <v>3.2398962273455254</v>
      </c>
      <c r="H13" s="21">
        <v>0.55437448999999994</v>
      </c>
      <c r="I13" s="21">
        <v>0.18219787000000004</v>
      </c>
      <c r="J13" s="22">
        <f t="shared" si="1"/>
        <v>0.67133791101245477</v>
      </c>
      <c r="K13" s="22">
        <f t="shared" si="2"/>
        <v>0.78620968032838712</v>
      </c>
      <c r="L13" s="23">
        <f t="shared" si="3"/>
        <v>0.82396284550828969</v>
      </c>
      <c r="M13" s="4"/>
      <c r="N13" t="s">
        <v>254</v>
      </c>
      <c r="O13" s="5">
        <v>16.691216340347673</v>
      </c>
      <c r="P13" s="71">
        <v>0.79807303745585745</v>
      </c>
    </row>
    <row r="14" spans="1:16" x14ac:dyDescent="0.25">
      <c r="A14" s="17"/>
      <c r="B14" s="55">
        <v>8</v>
      </c>
      <c r="C14" s="19" t="s">
        <v>257</v>
      </c>
      <c r="D14" s="20">
        <v>16.288755999999999</v>
      </c>
      <c r="E14" s="21">
        <v>20.188203000000005</v>
      </c>
      <c r="F14" s="21">
        <f t="shared" si="0"/>
        <v>15.067241270701549</v>
      </c>
      <c r="G14" s="21">
        <v>11.80478766070155</v>
      </c>
      <c r="H14" s="21">
        <v>1.8878663400000002</v>
      </c>
      <c r="I14" s="21">
        <v>1.3745872699999999</v>
      </c>
      <c r="J14" s="22">
        <f t="shared" si="1"/>
        <v>0.58473692089888074</v>
      </c>
      <c r="K14" s="22">
        <f t="shared" si="2"/>
        <v>0.67825026331969951</v>
      </c>
      <c r="L14" s="23">
        <f t="shared" si="3"/>
        <v>0.74633890251160773</v>
      </c>
      <c r="M14" s="4"/>
      <c r="N14" t="s">
        <v>262</v>
      </c>
      <c r="O14" s="5">
        <v>10.784481852690936</v>
      </c>
      <c r="P14" s="71">
        <v>0.7967695815396304</v>
      </c>
    </row>
    <row r="15" spans="1:16" x14ac:dyDescent="0.25">
      <c r="A15" s="17"/>
      <c r="B15" s="55">
        <v>9</v>
      </c>
      <c r="C15" s="19" t="s">
        <v>258</v>
      </c>
      <c r="D15" s="20">
        <v>14.843126999999997</v>
      </c>
      <c r="E15" s="21">
        <v>18.922179999999997</v>
      </c>
      <c r="F15" s="21">
        <f t="shared" si="0"/>
        <v>14.930420586464898</v>
      </c>
      <c r="G15" s="21">
        <v>12.298980376464897</v>
      </c>
      <c r="H15" s="21">
        <v>1.7777266300000001</v>
      </c>
      <c r="I15" s="21">
        <v>0.85371357999999997</v>
      </c>
      <c r="J15" s="22">
        <f t="shared" si="1"/>
        <v>0.64997692530484852</v>
      </c>
      <c r="K15" s="22">
        <f t="shared" si="2"/>
        <v>0.74392628156295415</v>
      </c>
      <c r="L15" s="23">
        <f t="shared" si="3"/>
        <v>0.78904336532391617</v>
      </c>
      <c r="M15" s="4"/>
      <c r="N15" t="s">
        <v>252</v>
      </c>
      <c r="O15" s="5">
        <v>14.795867871635396</v>
      </c>
      <c r="P15" s="71">
        <v>0.79488573128879958</v>
      </c>
    </row>
    <row r="16" spans="1:16" x14ac:dyDescent="0.25">
      <c r="A16" s="17"/>
      <c r="B16" s="55">
        <v>10</v>
      </c>
      <c r="C16" s="19" t="s">
        <v>259</v>
      </c>
      <c r="D16" s="20">
        <v>11.480842000000001</v>
      </c>
      <c r="E16" s="21">
        <v>14.022152999999999</v>
      </c>
      <c r="F16" s="21">
        <f t="shared" si="0"/>
        <v>10.800829106539076</v>
      </c>
      <c r="G16" s="21">
        <v>8.2583449565390765</v>
      </c>
      <c r="H16" s="21">
        <v>1.3793609199999999</v>
      </c>
      <c r="I16" s="21">
        <v>1.1631232300000001</v>
      </c>
      <c r="J16" s="22">
        <f t="shared" si="1"/>
        <v>0.58894985360230179</v>
      </c>
      <c r="K16" s="22">
        <f t="shared" si="2"/>
        <v>0.68731997693500257</v>
      </c>
      <c r="L16" s="23">
        <f t="shared" si="3"/>
        <v>0.7702689527449228</v>
      </c>
      <c r="M16" s="4"/>
      <c r="N16" t="s">
        <v>258</v>
      </c>
      <c r="O16" s="5">
        <v>14.930420586464898</v>
      </c>
      <c r="P16" s="71">
        <v>0.78904336532391617</v>
      </c>
    </row>
    <row r="17" spans="1:16" x14ac:dyDescent="0.25">
      <c r="A17" s="17"/>
      <c r="B17" s="55">
        <v>11</v>
      </c>
      <c r="C17" s="19" t="s">
        <v>260</v>
      </c>
      <c r="D17" s="20">
        <v>5.2704190000000004</v>
      </c>
      <c r="E17" s="21">
        <v>5.180744999999999</v>
      </c>
      <c r="F17" s="21">
        <f t="shared" si="0"/>
        <v>4.0876288333839756</v>
      </c>
      <c r="G17" s="21">
        <v>3.3684256833839754</v>
      </c>
      <c r="H17" s="21">
        <v>0.59718574000000002</v>
      </c>
      <c r="I17" s="21">
        <v>0.12201740999999999</v>
      </c>
      <c r="J17" s="22">
        <f t="shared" si="1"/>
        <v>0.65018171776143707</v>
      </c>
      <c r="K17" s="22">
        <f t="shared" si="2"/>
        <v>0.7654519617128378</v>
      </c>
      <c r="L17" s="23">
        <f t="shared" si="3"/>
        <v>0.78900405894981829</v>
      </c>
      <c r="M17" s="4"/>
      <c r="N17" t="s">
        <v>260</v>
      </c>
      <c r="O17" s="5">
        <v>4.0876288333839756</v>
      </c>
      <c r="P17" s="71">
        <v>0.78900405894981829</v>
      </c>
    </row>
    <row r="18" spans="1:16" x14ac:dyDescent="0.25">
      <c r="A18" s="17"/>
      <c r="B18" s="55">
        <v>12</v>
      </c>
      <c r="C18" s="19" t="s">
        <v>261</v>
      </c>
      <c r="D18" s="20">
        <v>11.235141000000002</v>
      </c>
      <c r="E18" s="21">
        <v>15.442226999999999</v>
      </c>
      <c r="F18" s="21">
        <f t="shared" si="0"/>
        <v>11.982213520660354</v>
      </c>
      <c r="G18" s="21">
        <v>9.8183411806603544</v>
      </c>
      <c r="H18" s="21">
        <v>1.4528226900000001</v>
      </c>
      <c r="I18" s="21">
        <v>0.71104965000000009</v>
      </c>
      <c r="J18" s="22">
        <f t="shared" si="1"/>
        <v>0.6358112194996457</v>
      </c>
      <c r="K18" s="22">
        <f t="shared" si="2"/>
        <v>0.72989238344057206</v>
      </c>
      <c r="L18" s="23">
        <f t="shared" si="3"/>
        <v>0.77593818046194729</v>
      </c>
      <c r="M18" s="4"/>
      <c r="N18" t="s">
        <v>251</v>
      </c>
      <c r="O18" s="5">
        <v>12.071295910145817</v>
      </c>
      <c r="P18" s="71">
        <v>0.78782855989930312</v>
      </c>
    </row>
    <row r="19" spans="1:16" x14ac:dyDescent="0.25">
      <c r="A19" s="17"/>
      <c r="B19" s="55">
        <v>13</v>
      </c>
      <c r="C19" s="19" t="s">
        <v>262</v>
      </c>
      <c r="D19" s="20">
        <v>14.928038999999998</v>
      </c>
      <c r="E19" s="21">
        <v>13.535258000000002</v>
      </c>
      <c r="F19" s="21">
        <f t="shared" si="0"/>
        <v>10.784481852690936</v>
      </c>
      <c r="G19" s="21">
        <v>8.4170426326909364</v>
      </c>
      <c r="H19" s="21">
        <v>1.3690304800000002</v>
      </c>
      <c r="I19" s="21">
        <v>0.99840874000000002</v>
      </c>
      <c r="J19" s="22">
        <f t="shared" si="1"/>
        <v>0.62186052402480507</v>
      </c>
      <c r="K19" s="22">
        <f t="shared" si="2"/>
        <v>0.72300602712493056</v>
      </c>
      <c r="L19" s="23">
        <f t="shared" si="3"/>
        <v>0.7967695815396304</v>
      </c>
      <c r="M19" s="4"/>
      <c r="N19" t="s">
        <v>273</v>
      </c>
      <c r="O19" s="5">
        <v>3.7729724084836143</v>
      </c>
      <c r="P19" s="71">
        <v>0.78020808909524841</v>
      </c>
    </row>
    <row r="20" spans="1:16" x14ac:dyDescent="0.25">
      <c r="A20" s="17"/>
      <c r="B20" s="55">
        <v>14</v>
      </c>
      <c r="C20" s="19" t="s">
        <v>263</v>
      </c>
      <c r="D20" s="20">
        <v>6.1988120000000002</v>
      </c>
      <c r="E20" s="21">
        <v>5.0798620000000012</v>
      </c>
      <c r="F20" s="21">
        <f t="shared" si="0"/>
        <v>3.9324754245701468</v>
      </c>
      <c r="G20" s="21">
        <v>3.227623934570147</v>
      </c>
      <c r="H20" s="21">
        <v>0.55805631</v>
      </c>
      <c r="I20" s="21">
        <v>0.14679518</v>
      </c>
      <c r="J20" s="22">
        <f t="shared" si="1"/>
        <v>0.63537630246060739</v>
      </c>
      <c r="K20" s="22">
        <f t="shared" si="2"/>
        <v>0.74523289108447155</v>
      </c>
      <c r="L20" s="23">
        <f t="shared" si="3"/>
        <v>0.77413036507096966</v>
      </c>
      <c r="M20" s="4"/>
      <c r="N20" t="s">
        <v>261</v>
      </c>
      <c r="O20" s="5">
        <v>11.982213520660354</v>
      </c>
      <c r="P20" s="71">
        <v>0.77593818046194729</v>
      </c>
    </row>
    <row r="21" spans="1:16" x14ac:dyDescent="0.25">
      <c r="A21" s="17"/>
      <c r="B21" s="55">
        <v>15</v>
      </c>
      <c r="C21" s="19" t="s">
        <v>264</v>
      </c>
      <c r="D21" s="20">
        <v>72.868684999999999</v>
      </c>
      <c r="E21" s="21">
        <v>56.331786999999998</v>
      </c>
      <c r="F21" s="21">
        <f t="shared" si="0"/>
        <v>42.80510042291224</v>
      </c>
      <c r="G21" s="21">
        <v>34.932814002912238</v>
      </c>
      <c r="H21" s="21">
        <v>4.9498383900000009</v>
      </c>
      <c r="I21" s="21">
        <v>2.92244803</v>
      </c>
      <c r="J21" s="22">
        <f t="shared" si="1"/>
        <v>0.62012614659130627</v>
      </c>
      <c r="K21" s="22">
        <f t="shared" si="2"/>
        <v>0.70799551224803581</v>
      </c>
      <c r="L21" s="23">
        <f t="shared" si="3"/>
        <v>0.75987471199719336</v>
      </c>
      <c r="M21" s="4"/>
      <c r="N21" t="s">
        <v>263</v>
      </c>
      <c r="O21" s="5">
        <v>3.9324754245701468</v>
      </c>
      <c r="P21" s="71">
        <v>0.77413036507096966</v>
      </c>
    </row>
    <row r="22" spans="1:16" x14ac:dyDescent="0.25">
      <c r="A22" s="17"/>
      <c r="B22" s="55">
        <v>16</v>
      </c>
      <c r="C22" s="19" t="s">
        <v>265</v>
      </c>
      <c r="D22" s="20">
        <v>7.9487689999999995</v>
      </c>
      <c r="E22" s="21">
        <v>12.083584</v>
      </c>
      <c r="F22" s="21">
        <f t="shared" si="0"/>
        <v>7.9974940216811037</v>
      </c>
      <c r="G22" s="21">
        <v>6.2178442916811036</v>
      </c>
      <c r="H22" s="21">
        <v>0.94734705000000008</v>
      </c>
      <c r="I22" s="21">
        <v>0.83230268000000007</v>
      </c>
      <c r="J22" s="22">
        <f t="shared" si="1"/>
        <v>0.51456954258613208</v>
      </c>
      <c r="K22" s="22">
        <f t="shared" si="2"/>
        <v>0.59296905137425315</v>
      </c>
      <c r="L22" s="23">
        <f t="shared" si="3"/>
        <v>0.66184784428867327</v>
      </c>
      <c r="M22" s="4"/>
      <c r="N22" t="s">
        <v>259</v>
      </c>
      <c r="O22" s="5">
        <v>10.800829106539076</v>
      </c>
      <c r="P22" s="71">
        <v>0.7702689527449228</v>
      </c>
    </row>
    <row r="23" spans="1:16" x14ac:dyDescent="0.25">
      <c r="A23" s="17"/>
      <c r="B23" s="55">
        <v>17</v>
      </c>
      <c r="C23" s="19" t="s">
        <v>266</v>
      </c>
      <c r="D23" s="20">
        <v>0</v>
      </c>
      <c r="E23" s="21">
        <v>1.2717400000000003</v>
      </c>
      <c r="F23" s="21">
        <f t="shared" si="0"/>
        <v>0.19804496928002177</v>
      </c>
      <c r="G23" s="21">
        <v>5.852796928002179E-2</v>
      </c>
      <c r="H23" s="21">
        <v>4.0827340000000004E-2</v>
      </c>
      <c r="I23" s="21">
        <v>9.8689659999999985E-2</v>
      </c>
      <c r="J23" s="22">
        <f t="shared" si="1"/>
        <v>4.6021961470128936E-2</v>
      </c>
      <c r="K23" s="22">
        <f t="shared" si="2"/>
        <v>7.8125488920708447E-2</v>
      </c>
      <c r="L23" s="23">
        <f t="shared" si="3"/>
        <v>0.1557275616714279</v>
      </c>
      <c r="M23" s="4"/>
      <c r="N23" t="s">
        <v>270</v>
      </c>
      <c r="O23" s="5">
        <v>14.142514452293907</v>
      </c>
      <c r="P23" s="71">
        <v>0.76956223026137671</v>
      </c>
    </row>
    <row r="24" spans="1:16" x14ac:dyDescent="0.25">
      <c r="A24" s="17"/>
      <c r="B24" s="55">
        <v>18</v>
      </c>
      <c r="C24" s="19" t="s">
        <v>267</v>
      </c>
      <c r="D24" s="20">
        <v>2.1328689999999999</v>
      </c>
      <c r="E24" s="21">
        <v>4.0230169999999994</v>
      </c>
      <c r="F24" s="21">
        <f t="shared" si="0"/>
        <v>3.238177414515627</v>
      </c>
      <c r="G24" s="21">
        <v>2.6310936045156268</v>
      </c>
      <c r="H24" s="21">
        <v>0.36069697999999994</v>
      </c>
      <c r="I24" s="21">
        <v>0.24638683000000003</v>
      </c>
      <c r="J24" s="22">
        <f t="shared" si="1"/>
        <v>0.65401006371974746</v>
      </c>
      <c r="K24" s="22">
        <f t="shared" si="2"/>
        <v>0.74366839228261461</v>
      </c>
      <c r="L24" s="23">
        <f t="shared" si="3"/>
        <v>0.80491268481232559</v>
      </c>
      <c r="M24" s="4"/>
      <c r="N24" t="s">
        <v>250</v>
      </c>
      <c r="O24" s="5">
        <v>6.0684228058298588</v>
      </c>
      <c r="P24" s="71">
        <v>0.7663262728590462</v>
      </c>
    </row>
    <row r="25" spans="1:16" x14ac:dyDescent="0.25">
      <c r="A25" s="17"/>
      <c r="B25" s="55">
        <v>19</v>
      </c>
      <c r="C25" s="19" t="s">
        <v>268</v>
      </c>
      <c r="D25" s="20">
        <v>6.1951910000000012</v>
      </c>
      <c r="E25" s="21">
        <v>5.4334329999999991</v>
      </c>
      <c r="F25" s="21">
        <f t="shared" si="0"/>
        <v>3.8600107967892843</v>
      </c>
      <c r="G25" s="21">
        <v>3.1435673667892843</v>
      </c>
      <c r="H25" s="21">
        <v>0.53595212999999997</v>
      </c>
      <c r="I25" s="21">
        <v>0.18049129999999999</v>
      </c>
      <c r="J25" s="22">
        <f t="shared" si="1"/>
        <v>0.57856006815383287</v>
      </c>
      <c r="K25" s="22">
        <f t="shared" si="2"/>
        <v>0.67719975507000552</v>
      </c>
      <c r="L25" s="23">
        <f t="shared" si="3"/>
        <v>0.71041840339050555</v>
      </c>
      <c r="M25" s="4"/>
      <c r="N25" t="s">
        <v>264</v>
      </c>
      <c r="O25" s="5">
        <v>42.80510042291224</v>
      </c>
      <c r="P25" s="71">
        <v>0.75987471199719336</v>
      </c>
    </row>
    <row r="26" spans="1:16" x14ac:dyDescent="0.25">
      <c r="A26" s="17"/>
      <c r="B26" s="55">
        <v>20</v>
      </c>
      <c r="C26" s="19" t="s">
        <v>269</v>
      </c>
      <c r="D26" s="20">
        <v>11.983048999999998</v>
      </c>
      <c r="E26" s="21">
        <v>13.424441999999996</v>
      </c>
      <c r="F26" s="21">
        <f t="shared" si="0"/>
        <v>10.840666648212965</v>
      </c>
      <c r="G26" s="21">
        <v>8.9376388782129652</v>
      </c>
      <c r="H26" s="21">
        <v>1.19070341</v>
      </c>
      <c r="I26" s="21">
        <v>0.71232435999999999</v>
      </c>
      <c r="J26" s="22">
        <f t="shared" si="1"/>
        <v>0.66577358509299445</v>
      </c>
      <c r="K26" s="22">
        <f t="shared" si="2"/>
        <v>0.75447026313741516</v>
      </c>
      <c r="L26" s="23">
        <f t="shared" si="3"/>
        <v>0.80753201125327734</v>
      </c>
      <c r="M26" s="4"/>
      <c r="N26" t="s">
        <v>257</v>
      </c>
      <c r="O26" s="5">
        <v>15.067241270701549</v>
      </c>
      <c r="P26" s="71">
        <v>0.74633890251160773</v>
      </c>
    </row>
    <row r="27" spans="1:16" x14ac:dyDescent="0.25">
      <c r="A27" s="17"/>
      <c r="B27" s="55">
        <v>21</v>
      </c>
      <c r="C27" s="19" t="s">
        <v>270</v>
      </c>
      <c r="D27" s="20">
        <v>13.050621000000001</v>
      </c>
      <c r="E27" s="21">
        <v>18.377349999999996</v>
      </c>
      <c r="F27" s="21">
        <f t="shared" si="0"/>
        <v>14.142514452293907</v>
      </c>
      <c r="G27" s="21">
        <v>11.533675902293908</v>
      </c>
      <c r="H27" s="21">
        <v>1.6734666700000005</v>
      </c>
      <c r="I27" s="21">
        <v>0.93537187999999982</v>
      </c>
      <c r="J27" s="22">
        <f t="shared" si="1"/>
        <v>0.62760277745670134</v>
      </c>
      <c r="K27" s="22">
        <f t="shared" si="2"/>
        <v>0.71866414756719055</v>
      </c>
      <c r="L27" s="23">
        <f t="shared" si="3"/>
        <v>0.76956223026137671</v>
      </c>
      <c r="M27" s="4"/>
      <c r="N27" t="s">
        <v>274</v>
      </c>
      <c r="O27" s="5">
        <v>5.5331991248660914</v>
      </c>
      <c r="P27" s="71">
        <v>0.72355968680082539</v>
      </c>
    </row>
    <row r="28" spans="1:16" x14ac:dyDescent="0.25">
      <c r="A28" s="17"/>
      <c r="B28" s="55">
        <v>22</v>
      </c>
      <c r="C28" s="19" t="s">
        <v>271</v>
      </c>
      <c r="D28" s="20">
        <v>4.4291309999999999</v>
      </c>
      <c r="E28" s="21">
        <v>5.9069189999999994</v>
      </c>
      <c r="F28" s="21">
        <f t="shared" si="0"/>
        <v>3.7921378318755399</v>
      </c>
      <c r="G28" s="21">
        <v>2.8646396218755399</v>
      </c>
      <c r="H28" s="21">
        <v>0.58439063000000002</v>
      </c>
      <c r="I28" s="21">
        <v>0.34310758000000002</v>
      </c>
      <c r="J28" s="22">
        <f t="shared" si="1"/>
        <v>0.48496341694808076</v>
      </c>
      <c r="K28" s="22">
        <f t="shared" si="2"/>
        <v>0.58389665608679253</v>
      </c>
      <c r="L28" s="23">
        <f t="shared" si="3"/>
        <v>0.64198236540496667</v>
      </c>
      <c r="M28" s="4"/>
      <c r="N28" t="s">
        <v>268</v>
      </c>
      <c r="O28" s="5">
        <v>3.8600107967892843</v>
      </c>
      <c r="P28" s="71">
        <v>0.71041840339050555</v>
      </c>
    </row>
    <row r="29" spans="1:16" x14ac:dyDescent="0.25">
      <c r="A29" s="17"/>
      <c r="B29" s="55">
        <v>23</v>
      </c>
      <c r="C29" s="19" t="s">
        <v>272</v>
      </c>
      <c r="D29" s="20">
        <v>4.5435750000000006</v>
      </c>
      <c r="E29" s="21">
        <v>4.7489629999999998</v>
      </c>
      <c r="F29" s="21">
        <f t="shared" si="0"/>
        <v>3.8850846630416136</v>
      </c>
      <c r="G29" s="21">
        <v>3.2074668230416137</v>
      </c>
      <c r="H29" s="21">
        <v>0.53055854000000002</v>
      </c>
      <c r="I29" s="21">
        <v>0.1470593</v>
      </c>
      <c r="J29" s="22">
        <f t="shared" si="1"/>
        <v>0.6754036245474252</v>
      </c>
      <c r="K29" s="22">
        <f t="shared" si="2"/>
        <v>0.78712454972624835</v>
      </c>
      <c r="L29" s="23">
        <f t="shared" si="3"/>
        <v>0.81809116285842065</v>
      </c>
      <c r="M29" s="4"/>
      <c r="N29" t="s">
        <v>265</v>
      </c>
      <c r="O29" s="5">
        <v>7.9974940216811037</v>
      </c>
      <c r="P29" s="71">
        <v>0.66184784428867327</v>
      </c>
    </row>
    <row r="30" spans="1:16" x14ac:dyDescent="0.25">
      <c r="A30" s="17"/>
      <c r="B30" s="55">
        <v>24</v>
      </c>
      <c r="C30" s="19" t="s">
        <v>273</v>
      </c>
      <c r="D30" s="20">
        <v>6.1129300000000004</v>
      </c>
      <c r="E30" s="21">
        <v>4.8358540000000012</v>
      </c>
      <c r="F30" s="21">
        <f t="shared" si="0"/>
        <v>3.7729724084836143</v>
      </c>
      <c r="G30" s="21">
        <v>3.062994958483614</v>
      </c>
      <c r="H30" s="21">
        <v>0.56694704000000007</v>
      </c>
      <c r="I30" s="21">
        <v>0.14303041</v>
      </c>
      <c r="J30" s="22">
        <f t="shared" si="1"/>
        <v>0.63339276960876267</v>
      </c>
      <c r="K30" s="22">
        <f t="shared" si="2"/>
        <v>0.75063101542842547</v>
      </c>
      <c r="L30" s="23">
        <f t="shared" si="3"/>
        <v>0.78020808909524841</v>
      </c>
      <c r="M30" s="4"/>
      <c r="N30" t="s">
        <v>271</v>
      </c>
      <c r="O30" s="5">
        <v>3.7921378318755399</v>
      </c>
      <c r="P30" s="71">
        <v>0.64198236540496667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5.2114529999999997</v>
      </c>
      <c r="E31" s="28">
        <v>7.6471910000000012</v>
      </c>
      <c r="F31" s="28">
        <f t="shared" si="0"/>
        <v>5.5331991248660914</v>
      </c>
      <c r="G31" s="28">
        <v>4.3368145148660915</v>
      </c>
      <c r="H31" s="28">
        <v>0.7591156899999999</v>
      </c>
      <c r="I31" s="28">
        <v>0.43726892000000001</v>
      </c>
      <c r="J31" s="29">
        <f t="shared" si="1"/>
        <v>0.56711209578341781</v>
      </c>
      <c r="K31" s="29">
        <f t="shared" si="2"/>
        <v>0.66637935483317867</v>
      </c>
      <c r="L31" s="30">
        <f t="shared" si="3"/>
        <v>0.72355968680082539</v>
      </c>
      <c r="M31" s="4"/>
      <c r="N31" t="s">
        <v>266</v>
      </c>
      <c r="O31" s="5">
        <v>0.19804496928002177</v>
      </c>
      <c r="P31" s="71">
        <v>0.1557275616714279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49" t="s">
        <v>1560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1563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338.84630900000002</v>
      </c>
      <c r="E6" s="14">
        <v>328.86985399999998</v>
      </c>
      <c r="F6" s="14">
        <v>253.90930142046753</v>
      </c>
      <c r="G6" s="14">
        <v>205.0907725404675</v>
      </c>
      <c r="H6" s="14">
        <v>31.389034280000008</v>
      </c>
      <c r="I6" s="14">
        <v>17.429494600000002</v>
      </c>
      <c r="J6" s="15">
        <v>0.62362290141822341</v>
      </c>
      <c r="K6" s="15">
        <v>0.71906805669232154</v>
      </c>
      <c r="L6" s="16">
        <v>0.7720662089644359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336.03376400000008</v>
      </c>
      <c r="E7" s="38">
        <f ca="1">SUM(E8:OFFSET(E6,MATCH("PROYECTOS",$A$8:$A$50,0),0))</f>
        <v>326.03376400000002</v>
      </c>
      <c r="F7" s="38">
        <f ca="1">SUM(F8:OFFSET(F6,MATCH("PROYECTOS",$A$8:$A$50,0),0))</f>
        <v>251.79651195618567</v>
      </c>
      <c r="G7" s="38">
        <f ca="1">SUM(G8:OFFSET(G6,MATCH("PROYECTOS",$A$8:$A$50,0),0))</f>
        <v>203.43078475618566</v>
      </c>
      <c r="H7" s="38">
        <f ca="1">SUM(H8:OFFSET(H6,MATCH("PROYECTOS",$A$8:$A$50,0),0))</f>
        <v>31.130137839999989</v>
      </c>
      <c r="I7" s="38">
        <f ca="1">SUM(I8:OFFSET(I6,MATCH("PROYECTOS",$A$8:$A$50,0),0))</f>
        <v>17.235589359999999</v>
      </c>
      <c r="J7" s="39">
        <f ca="1">IFERROR(G7/E7,0)</f>
        <v>0.62395618864856472</v>
      </c>
      <c r="K7" s="39">
        <f ca="1">IFERROR(SUM(G7,H7)/E7,0)</f>
        <v>0.71943751996245897</v>
      </c>
      <c r="L7" s="40">
        <f ca="1">IFERROR(SUM(G7,H7,I7)/E7,0)</f>
        <v>0.77230195077644059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25.791494999999998</v>
      </c>
      <c r="E8" s="21">
        <v>26.37100499999999</v>
      </c>
      <c r="F8" s="21">
        <f t="shared" ref="F8:F10" si="0">SUM(G8,H8,I8)</f>
        <v>18.475834318982333</v>
      </c>
      <c r="G8" s="21">
        <v>15.306783188982333</v>
      </c>
      <c r="H8" s="21">
        <v>1.5444880799999996</v>
      </c>
      <c r="I8" s="21">
        <v>1.6245630500000006</v>
      </c>
      <c r="J8" s="22">
        <f t="shared" ref="J8:J11" si="1">IFERROR(G8/E8,0)</f>
        <v>0.58043988801269952</v>
      </c>
      <c r="K8" s="22">
        <f t="shared" ref="K8:K11" si="2">IFERROR(SUM(G8,H8)/E8,0)</f>
        <v>0.63900754897215106</v>
      </c>
      <c r="L8" s="23">
        <f t="shared" ref="L8:L11" si="3">IFERROR(SUM(G8,H8,I8)/E8,0)</f>
        <v>0.70061168768434645</v>
      </c>
      <c r="M8" s="4"/>
    </row>
    <row r="9" spans="1:13" ht="63.75" x14ac:dyDescent="0.25">
      <c r="A9" s="17"/>
      <c r="B9" s="19">
        <v>3000314</v>
      </c>
      <c r="C9" s="19" t="s">
        <v>1565</v>
      </c>
      <c r="D9" s="20">
        <v>85.195771999999977</v>
      </c>
      <c r="E9" s="21">
        <v>106.31025900000002</v>
      </c>
      <c r="F9" s="21">
        <f t="shared" si="0"/>
        <v>75.34803568105167</v>
      </c>
      <c r="G9" s="21">
        <v>57.858145631051684</v>
      </c>
      <c r="H9" s="21">
        <v>8.1302274299999979</v>
      </c>
      <c r="I9" s="21">
        <v>9.3596626199999982</v>
      </c>
      <c r="J9" s="22">
        <f t="shared" si="1"/>
        <v>0.54423859160244992</v>
      </c>
      <c r="K9" s="22">
        <f t="shared" si="2"/>
        <v>0.6207150060752995</v>
      </c>
      <c r="L9" s="23">
        <f t="shared" si="3"/>
        <v>0.7087560164918012</v>
      </c>
      <c r="M9" s="4"/>
    </row>
    <row r="10" spans="1:13" ht="63.75" x14ac:dyDescent="0.25">
      <c r="A10" s="17"/>
      <c r="B10" s="19">
        <v>3000584</v>
      </c>
      <c r="C10" s="19" t="s">
        <v>1566</v>
      </c>
      <c r="D10" s="20">
        <v>225.0464970000001</v>
      </c>
      <c r="E10" s="21">
        <v>193.35250000000005</v>
      </c>
      <c r="F10" s="21">
        <f t="shared" si="0"/>
        <v>157.97264195615165</v>
      </c>
      <c r="G10" s="21">
        <v>130.26585593615164</v>
      </c>
      <c r="H10" s="21">
        <v>21.455422329999994</v>
      </c>
      <c r="I10" s="21">
        <v>6.2513636900000016</v>
      </c>
      <c r="J10" s="22">
        <f t="shared" si="1"/>
        <v>0.6737221185976473</v>
      </c>
      <c r="K10" s="22">
        <f t="shared" si="2"/>
        <v>0.78468744012180658</v>
      </c>
      <c r="L10" s="23">
        <f t="shared" si="3"/>
        <v>0.81701887462614453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2.8125449999999432</v>
      </c>
      <c r="E11" s="45">
        <f t="shared" ref="E11:I11" ca="1" si="4">OFFSET(E11,-MATCH("PROYECTOS",$A$8:$A$50,0)-1,0)-(OFFSET(E11,-MATCH("PROYECTOS",$A$8:$A$50,0),0))</f>
        <v>2.836089999999956</v>
      </c>
      <c r="F11" s="45">
        <f t="shared" ca="1" si="4"/>
        <v>2.1127894642818603</v>
      </c>
      <c r="G11" s="45">
        <f t="shared" ca="1" si="4"/>
        <v>1.6599877842818387</v>
      </c>
      <c r="H11" s="45">
        <f t="shared" ca="1" si="4"/>
        <v>0.25889644000001866</v>
      </c>
      <c r="I11" s="45">
        <f t="shared" ca="1" si="4"/>
        <v>0.19390524000000298</v>
      </c>
      <c r="J11" s="46">
        <f t="shared" ca="1" si="1"/>
        <v>0.58530857070186926</v>
      </c>
      <c r="K11" s="46">
        <f t="shared" ca="1" si="2"/>
        <v>0.67659496852423129</v>
      </c>
      <c r="L11" s="47">
        <f t="shared" ca="1" si="3"/>
        <v>0.74496559145933061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1575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98</v>
      </c>
      <c r="B1" s="49" t="s">
        <v>1560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1564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338.84630900000002</v>
      </c>
      <c r="I6" s="14">
        <v>328.86985399999998</v>
      </c>
      <c r="J6" s="14">
        <v>253.90930142046753</v>
      </c>
      <c r="K6" s="14">
        <v>205.0907725404675</v>
      </c>
      <c r="L6" s="14">
        <v>31.389034280000008</v>
      </c>
      <c r="M6" s="14">
        <v>17.429494600000002</v>
      </c>
      <c r="N6" s="15">
        <v>0.62362290141822341</v>
      </c>
      <c r="O6" s="15">
        <v>0.71906805669232154</v>
      </c>
      <c r="P6" s="16">
        <v>0.7720662089644359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336.03376400000002</v>
      </c>
      <c r="I7" s="13">
        <f ca="1">SUM(I8:OFFSET(I6,MATCH("PROYECTOS",$A$8:$A$18,0),0))</f>
        <v>326.03376399999996</v>
      </c>
      <c r="J7" s="13">
        <f ca="1">SUM(J8:OFFSET(J6,MATCH("PROYECTOS",$A$8:$A$18,0),0))</f>
        <v>251.79651195618567</v>
      </c>
      <c r="K7" s="13">
        <f ca="1">SUM(K8:OFFSET(K6,MATCH("PROYECTOS",$A$8:$A$18,0),0))</f>
        <v>203.43078475618566</v>
      </c>
      <c r="L7" s="13">
        <f ca="1">SUM(L8:OFFSET(L6,MATCH("PROYECTOS",$A$8:$A$18,0),0))</f>
        <v>31.130137840000003</v>
      </c>
      <c r="M7" s="13">
        <f ca="1">SUM(M8:OFFSET(M6,MATCH("PROYECTOS",$A$8:$A$18,0),0))</f>
        <v>17.235589359999999</v>
      </c>
      <c r="N7" s="39">
        <f ca="1">IFERROR(K7/I7,0)</f>
        <v>0.62395618864856484</v>
      </c>
      <c r="O7" s="39">
        <f ca="1">IFERROR(SUM(K7,L7)/I7,0)</f>
        <v>0.71943751996245908</v>
      </c>
      <c r="P7" s="40">
        <f ca="1">IFERROR(SUM(K7,L7,M7)/I7,0)</f>
        <v>0.7723019507764407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23.178771999999999</v>
      </c>
      <c r="I8" s="21">
        <v>23.858281999999996</v>
      </c>
      <c r="J8" s="21">
        <f t="shared" ref="J8:J17" si="0">SUM(K8,L8,M8)</f>
        <v>17.804120062105078</v>
      </c>
      <c r="K8" s="21">
        <v>14.744323312105077</v>
      </c>
      <c r="L8" s="21">
        <v>1.5253784599999993</v>
      </c>
      <c r="M8" s="21">
        <v>1.5344182900000007</v>
      </c>
      <c r="N8" s="22">
        <f t="shared" ref="N8:N18" si="1">IFERROR(K8/I8,0)</f>
        <v>0.61799601966751339</v>
      </c>
      <c r="O8" s="22">
        <f t="shared" ref="O8:O18" si="2">IFERROR(SUM(K8,L8)/I8,0)</f>
        <v>0.68193098615001191</v>
      </c>
      <c r="P8" s="23">
        <f t="shared" ref="P8:P18" si="3">IFERROR(SUM(K8,L8,M8)/I8,0)</f>
        <v>0.74624484957068915</v>
      </c>
      <c r="Q8" s="70">
        <v>390</v>
      </c>
      <c r="R8" s="21">
        <v>361</v>
      </c>
      <c r="S8" s="23">
        <f>IFERROR(R8/Q8,0)</f>
        <v>0.92564102564102568</v>
      </c>
    </row>
    <row r="9" spans="1:19" ht="63.75" x14ac:dyDescent="0.25">
      <c r="A9" s="17"/>
      <c r="B9" s="19">
        <v>5002894</v>
      </c>
      <c r="C9" s="19" t="s">
        <v>1567</v>
      </c>
      <c r="D9" s="68">
        <v>3000314</v>
      </c>
      <c r="E9" s="19" t="s">
        <v>1565</v>
      </c>
      <c r="F9" s="69">
        <v>56</v>
      </c>
      <c r="G9" s="19" t="s">
        <v>421</v>
      </c>
      <c r="H9" s="20">
        <v>3.800961</v>
      </c>
      <c r="I9" s="21">
        <v>0.13630100000000001</v>
      </c>
      <c r="J9" s="21">
        <f t="shared" si="0"/>
        <v>9.2308029153950519E-2</v>
      </c>
      <c r="K9" s="21">
        <v>9.3328529153950512E-2</v>
      </c>
      <c r="L9" s="21">
        <v>-1.0204999999999999E-3</v>
      </c>
      <c r="M9" s="21">
        <v>0</v>
      </c>
      <c r="N9" s="22">
        <f t="shared" si="1"/>
        <v>0.68472373022905564</v>
      </c>
      <c r="O9" s="22">
        <f t="shared" si="2"/>
        <v>0.67723662448515065</v>
      </c>
      <c r="P9" s="23">
        <f t="shared" si="3"/>
        <v>0.67723662448515065</v>
      </c>
      <c r="Q9" s="70">
        <v>39469</v>
      </c>
      <c r="R9" s="21">
        <v>16490</v>
      </c>
      <c r="S9" s="23">
        <f t="shared" ref="S9:S17" si="4">IFERROR(R9/Q9,0)</f>
        <v>0.41779624515442498</v>
      </c>
    </row>
    <row r="10" spans="1:19" ht="63.75" x14ac:dyDescent="0.25">
      <c r="A10" s="17"/>
      <c r="B10" s="19">
        <v>5002955</v>
      </c>
      <c r="C10" s="19" t="s">
        <v>1568</v>
      </c>
      <c r="D10" s="68">
        <v>3000314</v>
      </c>
      <c r="E10" s="19" t="s">
        <v>1565</v>
      </c>
      <c r="F10" s="69">
        <v>56</v>
      </c>
      <c r="G10" s="19" t="s">
        <v>421</v>
      </c>
      <c r="H10" s="20">
        <v>34.421984999999999</v>
      </c>
      <c r="I10" s="21">
        <v>85.232063000000011</v>
      </c>
      <c r="J10" s="21">
        <f t="shared" si="0"/>
        <v>61.685302421066275</v>
      </c>
      <c r="K10" s="21">
        <v>47.005760141066276</v>
      </c>
      <c r="L10" s="21">
        <v>6.6496499899999995</v>
      </c>
      <c r="M10" s="21">
        <v>8.0298922899999994</v>
      </c>
      <c r="N10" s="22">
        <f t="shared" si="1"/>
        <v>0.55150325460344973</v>
      </c>
      <c r="O10" s="22">
        <f t="shared" si="2"/>
        <v>0.62952142940698586</v>
      </c>
      <c r="P10" s="23">
        <f t="shared" si="3"/>
        <v>0.72373353700316123</v>
      </c>
      <c r="Q10" s="70">
        <v>53811</v>
      </c>
      <c r="R10" s="21">
        <v>52801</v>
      </c>
      <c r="S10" s="23">
        <f t="shared" si="4"/>
        <v>0.9812306034082251</v>
      </c>
    </row>
    <row r="11" spans="1:19" ht="25.5" x14ac:dyDescent="0.25">
      <c r="A11" s="17"/>
      <c r="B11" s="19">
        <v>5003032</v>
      </c>
      <c r="C11" s="19" t="s">
        <v>515</v>
      </c>
      <c r="D11" s="68">
        <v>3000001</v>
      </c>
      <c r="E11" s="19" t="s">
        <v>276</v>
      </c>
      <c r="F11" s="69">
        <v>60</v>
      </c>
      <c r="G11" s="19" t="s">
        <v>310</v>
      </c>
      <c r="H11" s="20">
        <v>2.6127230000000012</v>
      </c>
      <c r="I11" s="21">
        <v>2.5127230000000003</v>
      </c>
      <c r="J11" s="21">
        <f t="shared" si="0"/>
        <v>0.67171425687725583</v>
      </c>
      <c r="K11" s="21">
        <v>0.56245987687725574</v>
      </c>
      <c r="L11" s="21">
        <v>1.9109619999999997E-2</v>
      </c>
      <c r="M11" s="21">
        <v>9.014475999999999E-2</v>
      </c>
      <c r="N11" s="22">
        <f t="shared" si="1"/>
        <v>0.22384475999831882</v>
      </c>
      <c r="O11" s="22">
        <f t="shared" si="2"/>
        <v>0.23144990389997455</v>
      </c>
      <c r="P11" s="23">
        <f t="shared" si="3"/>
        <v>0.26732523118435886</v>
      </c>
      <c r="Q11" s="70">
        <v>18</v>
      </c>
      <c r="R11" s="21">
        <v>18</v>
      </c>
      <c r="S11" s="23">
        <f t="shared" si="4"/>
        <v>1</v>
      </c>
    </row>
    <row r="12" spans="1:19" ht="63.75" x14ac:dyDescent="0.25">
      <c r="A12" s="17"/>
      <c r="B12" s="19">
        <v>5004343</v>
      </c>
      <c r="C12" s="19" t="s">
        <v>1569</v>
      </c>
      <c r="D12" s="68">
        <v>3000314</v>
      </c>
      <c r="E12" s="19" t="s">
        <v>1565</v>
      </c>
      <c r="F12" s="69">
        <v>194</v>
      </c>
      <c r="G12" s="19" t="s">
        <v>1183</v>
      </c>
      <c r="H12" s="20">
        <v>6.7293950000000002</v>
      </c>
      <c r="I12" s="21">
        <v>9.7686430000000009</v>
      </c>
      <c r="J12" s="21">
        <f t="shared" si="0"/>
        <v>6.7804431389028847</v>
      </c>
      <c r="K12" s="21">
        <v>5.2790281889028847</v>
      </c>
      <c r="L12" s="21">
        <v>1.1615958</v>
      </c>
      <c r="M12" s="21">
        <v>0.33981914999999996</v>
      </c>
      <c r="N12" s="22">
        <f t="shared" si="1"/>
        <v>0.54040547790546589</v>
      </c>
      <c r="O12" s="22">
        <f t="shared" si="2"/>
        <v>0.65931613929415622</v>
      </c>
      <c r="P12" s="23">
        <f t="shared" si="3"/>
        <v>0.69410286965168899</v>
      </c>
      <c r="Q12" s="70">
        <v>1270</v>
      </c>
      <c r="R12" s="21">
        <v>1255</v>
      </c>
      <c r="S12" s="23">
        <f t="shared" si="4"/>
        <v>0.98818897637795278</v>
      </c>
    </row>
    <row r="13" spans="1:19" ht="63.75" x14ac:dyDescent="0.25">
      <c r="A13" s="17"/>
      <c r="B13" s="19">
        <v>5004343</v>
      </c>
      <c r="C13" s="19" t="s">
        <v>1569</v>
      </c>
      <c r="D13" s="68">
        <v>3000584</v>
      </c>
      <c r="E13" s="19" t="s">
        <v>1566</v>
      </c>
      <c r="F13" s="69">
        <v>194</v>
      </c>
      <c r="G13" s="19" t="s">
        <v>1183</v>
      </c>
      <c r="H13" s="20">
        <v>4.866244</v>
      </c>
      <c r="I13" s="21">
        <v>1.9169280000000006</v>
      </c>
      <c r="J13" s="21">
        <f t="shared" si="0"/>
        <v>0.99512321030212791</v>
      </c>
      <c r="K13" s="21">
        <v>0.7390456103021279</v>
      </c>
      <c r="L13" s="21">
        <v>0.25495970000000001</v>
      </c>
      <c r="M13" s="21">
        <v>1.1178999999999991E-3</v>
      </c>
      <c r="N13" s="22">
        <f t="shared" si="1"/>
        <v>0.38553644701424761</v>
      </c>
      <c r="O13" s="22">
        <f t="shared" si="2"/>
        <v>0.51854076433863328</v>
      </c>
      <c r="P13" s="23">
        <f t="shared" si="3"/>
        <v>0.5191239369982219</v>
      </c>
      <c r="Q13" s="70">
        <v>687</v>
      </c>
      <c r="R13" s="21">
        <v>650</v>
      </c>
      <c r="S13" s="23">
        <f t="shared" si="4"/>
        <v>0.94614264919941771</v>
      </c>
    </row>
    <row r="14" spans="1:19" ht="63.75" x14ac:dyDescent="0.25">
      <c r="A14" s="17"/>
      <c r="B14" s="19">
        <v>5004344</v>
      </c>
      <c r="C14" s="19" t="s">
        <v>1570</v>
      </c>
      <c r="D14" s="68">
        <v>3000314</v>
      </c>
      <c r="E14" s="19" t="s">
        <v>1565</v>
      </c>
      <c r="F14" s="69">
        <v>88</v>
      </c>
      <c r="G14" s="19" t="s">
        <v>757</v>
      </c>
      <c r="H14" s="20">
        <v>40.243431000000001</v>
      </c>
      <c r="I14" s="21">
        <v>11.173251999999998</v>
      </c>
      <c r="J14" s="21">
        <f t="shared" si="0"/>
        <v>6.7899820919285734</v>
      </c>
      <c r="K14" s="21">
        <v>5.4800287719285734</v>
      </c>
      <c r="L14" s="21">
        <v>0.32000214000000005</v>
      </c>
      <c r="M14" s="21">
        <v>0.98995118000000015</v>
      </c>
      <c r="N14" s="22">
        <f t="shared" si="1"/>
        <v>0.49045960584515363</v>
      </c>
      <c r="O14" s="22">
        <f t="shared" si="2"/>
        <v>0.51909962398848375</v>
      </c>
      <c r="P14" s="23">
        <f t="shared" si="3"/>
        <v>0.60769971821351332</v>
      </c>
      <c r="Q14" s="70">
        <v>9896</v>
      </c>
      <c r="R14" s="21">
        <v>6526</v>
      </c>
      <c r="S14" s="23">
        <f t="shared" si="4"/>
        <v>0.65945836701697658</v>
      </c>
    </row>
    <row r="15" spans="1:19" ht="63.75" x14ac:dyDescent="0.25">
      <c r="A15" s="17"/>
      <c r="B15" s="19">
        <v>5004344</v>
      </c>
      <c r="C15" s="19" t="s">
        <v>1570</v>
      </c>
      <c r="D15" s="68">
        <v>3000584</v>
      </c>
      <c r="E15" s="19" t="s">
        <v>1566</v>
      </c>
      <c r="F15" s="69">
        <v>88</v>
      </c>
      <c r="G15" s="19" t="s">
        <v>757</v>
      </c>
      <c r="H15" s="20">
        <v>11.839289999999998</v>
      </c>
      <c r="I15" s="21">
        <v>6.3118649999999992</v>
      </c>
      <c r="J15" s="21">
        <f t="shared" si="0"/>
        <v>3.5839415823538889</v>
      </c>
      <c r="K15" s="21">
        <v>1.857514102353889</v>
      </c>
      <c r="L15" s="21">
        <v>1.3106512000000001</v>
      </c>
      <c r="M15" s="21">
        <v>0.41577627999999994</v>
      </c>
      <c r="N15" s="22">
        <f t="shared" si="1"/>
        <v>0.29428926353049206</v>
      </c>
      <c r="O15" s="22">
        <f t="shared" si="2"/>
        <v>0.50193806463761337</v>
      </c>
      <c r="P15" s="23">
        <f t="shared" si="3"/>
        <v>0.56781024029409521</v>
      </c>
      <c r="Q15" s="70">
        <v>73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5004345</v>
      </c>
      <c r="C16" s="19" t="s">
        <v>1571</v>
      </c>
      <c r="D16" s="68">
        <v>3000584</v>
      </c>
      <c r="E16" s="19" t="s">
        <v>1566</v>
      </c>
      <c r="F16" s="69">
        <v>79</v>
      </c>
      <c r="G16" s="19" t="s">
        <v>1573</v>
      </c>
      <c r="H16" s="20">
        <v>176.02746200000004</v>
      </c>
      <c r="I16" s="21">
        <v>156.71321799999998</v>
      </c>
      <c r="J16" s="21">
        <f t="shared" si="0"/>
        <v>130.90679917097341</v>
      </c>
      <c r="K16" s="21">
        <v>111.82777736097341</v>
      </c>
      <c r="L16" s="21">
        <v>15.62878456</v>
      </c>
      <c r="M16" s="21">
        <v>3.4502372499999994</v>
      </c>
      <c r="N16" s="22">
        <f t="shared" si="1"/>
        <v>0.71358229247116489</v>
      </c>
      <c r="O16" s="22">
        <f t="shared" si="2"/>
        <v>0.81331085882604637</v>
      </c>
      <c r="P16" s="23">
        <f t="shared" si="3"/>
        <v>0.83532710795954324</v>
      </c>
      <c r="Q16" s="70">
        <v>58680</v>
      </c>
      <c r="R16" s="21">
        <v>55692</v>
      </c>
      <c r="S16" s="23">
        <f t="shared" si="4"/>
        <v>0.94907975460122695</v>
      </c>
    </row>
    <row r="17" spans="1:19" ht="63.75" x14ac:dyDescent="0.25">
      <c r="A17" s="17"/>
      <c r="B17" s="19">
        <v>5004501</v>
      </c>
      <c r="C17" s="19" t="s">
        <v>1572</v>
      </c>
      <c r="D17" s="68">
        <v>3000584</v>
      </c>
      <c r="E17" s="19" t="s">
        <v>1566</v>
      </c>
      <c r="F17" s="69">
        <v>182</v>
      </c>
      <c r="G17" s="19" t="s">
        <v>580</v>
      </c>
      <c r="H17" s="20">
        <v>32.313500999999995</v>
      </c>
      <c r="I17" s="21">
        <v>28.410488999999998</v>
      </c>
      <c r="J17" s="21">
        <f t="shared" si="0"/>
        <v>22.48677799252221</v>
      </c>
      <c r="K17" s="21">
        <v>15.841518862522207</v>
      </c>
      <c r="L17" s="21">
        <v>4.2610268700000002</v>
      </c>
      <c r="M17" s="21">
        <v>2.3842322600000001</v>
      </c>
      <c r="N17" s="22">
        <f t="shared" si="1"/>
        <v>0.55759402319763696</v>
      </c>
      <c r="O17" s="22">
        <f t="shared" si="2"/>
        <v>0.70757478804825258</v>
      </c>
      <c r="P17" s="23">
        <f t="shared" si="3"/>
        <v>0.7914956336204636</v>
      </c>
      <c r="Q17" s="70">
        <v>56</v>
      </c>
      <c r="R17" s="21">
        <v>3</v>
      </c>
      <c r="S17" s="23">
        <f t="shared" si="4"/>
        <v>5.3571428571428568E-2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2.8125450000000001</v>
      </c>
      <c r="I18" s="44">
        <f t="shared" ref="I18:M18" ca="1" si="5">OFFSET(I18,-MATCH("PROYECTOS",$A$8:$A$18,0)-1,0)-(OFFSET(I18,-MATCH("PROYECTOS",$A$8:$A$18,0),0))</f>
        <v>2.8360900000000129</v>
      </c>
      <c r="J18" s="44">
        <f t="shared" ca="1" si="5"/>
        <v>2.1127894642818603</v>
      </c>
      <c r="K18" s="44">
        <f t="shared" ca="1" si="5"/>
        <v>1.6599877842818387</v>
      </c>
      <c r="L18" s="44">
        <f t="shared" ca="1" si="5"/>
        <v>0.25889644000000445</v>
      </c>
      <c r="M18" s="44">
        <f t="shared" ca="1" si="5"/>
        <v>0.19390524000000298</v>
      </c>
      <c r="N18" s="46">
        <f t="shared" ca="1" si="1"/>
        <v>0.58530857070185749</v>
      </c>
      <c r="O18" s="46">
        <f t="shared" ca="1" si="2"/>
        <v>0.67659496852421275</v>
      </c>
      <c r="P18" s="47">
        <f t="shared" ca="1" si="3"/>
        <v>0.74496559145931074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50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43.982810000000001</v>
      </c>
      <c r="E6" s="14">
        <v>60.145868</v>
      </c>
      <c r="F6" s="14">
        <v>49.191996527341487</v>
      </c>
      <c r="G6" s="14">
        <v>41.826687497341482</v>
      </c>
      <c r="H6" s="14">
        <v>3.3645881099999992</v>
      </c>
      <c r="I6" s="14">
        <v>4.00072092</v>
      </c>
      <c r="J6" s="15">
        <v>0.69542079760726838</v>
      </c>
      <c r="K6" s="15">
        <v>0.75136126736655429</v>
      </c>
      <c r="L6" s="16">
        <v>0.81787823774264057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43.982810000000008</v>
      </c>
      <c r="E7" s="38">
        <f ca="1">SUM(E8:OFFSET(E6,MATCH("GOBIERNOS REGIONALES",$A$8:$A$50,0),0))</f>
        <v>60.145868000000036</v>
      </c>
      <c r="F7" s="38">
        <f ca="1">SUM(F8:OFFSET(F6,MATCH("GOBIERNOS REGIONALES",$A$8:$A$50,0),0))</f>
        <v>49.19199652734148</v>
      </c>
      <c r="G7" s="38">
        <f ca="1">SUM(G8:OFFSET(G6,MATCH("GOBIERNOS REGIONALES",$A$8:$A$50,0),0))</f>
        <v>41.826687497341482</v>
      </c>
      <c r="H7" s="38">
        <f ca="1">SUM(H8:OFFSET(H6,MATCH("GOBIERNOS REGIONALES",$A$8:$A$50,0),0))</f>
        <v>3.364588110000001</v>
      </c>
      <c r="I7" s="38">
        <f ca="1">SUM(I8:OFFSET(I6,MATCH("GOBIERNOS REGIONALES",$A$8:$A$50,0),0))</f>
        <v>4.0007209199999991</v>
      </c>
      <c r="J7" s="39">
        <f ca="1">IFERROR(G7/E7,0)</f>
        <v>0.69542079760726805</v>
      </c>
      <c r="K7" s="39">
        <f ca="1">IFERROR(SUM(G7,H7)/E7,0)</f>
        <v>0.75136126736655384</v>
      </c>
      <c r="L7" s="40">
        <f ca="1">IFERROR(SUM(G7,H7,I7)/E7,0)</f>
        <v>0.81787823774264012</v>
      </c>
      <c r="M7" s="4"/>
    </row>
    <row r="8" spans="1:13" x14ac:dyDescent="0.25">
      <c r="A8" s="17"/>
      <c r="B8" s="18">
        <v>4</v>
      </c>
      <c r="C8" s="19" t="s">
        <v>103</v>
      </c>
      <c r="D8" s="20">
        <v>43.982810000000008</v>
      </c>
      <c r="E8" s="21">
        <v>60.145868000000036</v>
      </c>
      <c r="F8" s="21">
        <f t="shared" ref="F8:F10" si="0">SUM(G8,H8,I8)</f>
        <v>49.19199652734148</v>
      </c>
      <c r="G8" s="21">
        <v>41.826687497341482</v>
      </c>
      <c r="H8" s="21">
        <v>3.364588110000001</v>
      </c>
      <c r="I8" s="21">
        <v>4.0007209199999991</v>
      </c>
      <c r="J8" s="22">
        <f t="shared" ref="J8:J10" si="1">IFERROR(G8/E8,0)</f>
        <v>0.69542079760726805</v>
      </c>
      <c r="K8" s="22">
        <f t="shared" ref="K8:K10" si="2">IFERROR(SUM(G8,H8)/E8,0)</f>
        <v>0.75136126736655384</v>
      </c>
      <c r="L8" s="23">
        <f t="shared" ref="L8:L10" si="3">IFERROR(SUM(G8,H8,I8)/E8,0)</f>
        <v>0.81787823774264012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99</v>
      </c>
      <c r="B1" s="51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1577</v>
      </c>
      <c r="N2" s="72" t="s">
        <v>1584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43.982810000000001</v>
      </c>
      <c r="E6" s="14">
        <f ca="1">SUM(E7:OFFSET(E7,50,0))</f>
        <v>60.145868</v>
      </c>
      <c r="F6" s="14">
        <f ca="1">SUM(F7:OFFSET(F7,50,0))</f>
        <v>49.191996527341487</v>
      </c>
      <c r="G6" s="14">
        <f ca="1">SUM(G7:OFFSET(G7,50,0))</f>
        <v>41.826687497341482</v>
      </c>
      <c r="H6" s="14">
        <f ca="1">SUM(H7:OFFSET(H7,50,0))</f>
        <v>3.3645881099999992</v>
      </c>
      <c r="I6" s="14">
        <f ca="1">SUM(I7:OFFSET(I7,50,0))</f>
        <v>4.00072092</v>
      </c>
      <c r="J6" s="15">
        <f ca="1">IFERROR(G6/E6,0)</f>
        <v>0.69542079760726838</v>
      </c>
      <c r="K6" s="15">
        <f ca="1">IFERROR(SUM(G6,H6)/E6,0)</f>
        <v>0.75136126736655429</v>
      </c>
      <c r="L6" s="16">
        <f ca="1">IFERROR(SUM(G6,H6,I6)/E6,0)</f>
        <v>0.81787823774264057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3.4717800000000008</v>
      </c>
      <c r="E7" s="21">
        <v>4.2043780000000002</v>
      </c>
      <c r="F7" s="21">
        <f t="shared" ref="F7:F20" si="0">SUM(G7,H7,I7)</f>
        <v>3.2111285451947849</v>
      </c>
      <c r="G7" s="21">
        <v>2.3817885151947848</v>
      </c>
      <c r="H7" s="21">
        <v>0.35015956000000004</v>
      </c>
      <c r="I7" s="21">
        <v>0.47918046999999997</v>
      </c>
      <c r="J7" s="22">
        <f t="shared" ref="J7:J20" si="1">IFERROR(G7/E7,0)</f>
        <v>0.56650199273109714</v>
      </c>
      <c r="K7" s="22">
        <f t="shared" ref="K7:K20" si="2">IFERROR(SUM(G7,H7)/E7,0)</f>
        <v>0.64978650235416147</v>
      </c>
      <c r="L7" s="23">
        <f t="shared" ref="L7:L20" si="3">IFERROR(SUM(G7,H7,I7)/E7,0)</f>
        <v>0.76375828843048477</v>
      </c>
      <c r="M7" s="4"/>
      <c r="N7" t="s">
        <v>262</v>
      </c>
      <c r="O7" s="5">
        <v>4.1794185669829069</v>
      </c>
      <c r="P7" s="71">
        <v>0.96421871776204304</v>
      </c>
    </row>
    <row r="8" spans="1:16" x14ac:dyDescent="0.25">
      <c r="A8" s="17"/>
      <c r="B8" s="55">
        <v>4</v>
      </c>
      <c r="C8" s="19" t="s">
        <v>253</v>
      </c>
      <c r="D8" s="20">
        <v>2.0007980000000001</v>
      </c>
      <c r="E8" s="21">
        <v>3.5515000000000003</v>
      </c>
      <c r="F8" s="21">
        <f t="shared" si="0"/>
        <v>3.3262208180616994</v>
      </c>
      <c r="G8" s="21">
        <v>2.9405332680616993</v>
      </c>
      <c r="H8" s="21">
        <v>0.19941060000000002</v>
      </c>
      <c r="I8" s="21">
        <v>0.18627695000000002</v>
      </c>
      <c r="J8" s="22">
        <f t="shared" si="1"/>
        <v>0.82796938422123023</v>
      </c>
      <c r="K8" s="22">
        <f t="shared" si="2"/>
        <v>0.88411765959783173</v>
      </c>
      <c r="L8" s="23">
        <f t="shared" si="3"/>
        <v>0.93656787781548623</v>
      </c>
      <c r="M8" s="4"/>
      <c r="N8" t="s">
        <v>257</v>
      </c>
      <c r="O8" s="5">
        <v>2.0003234306612181</v>
      </c>
      <c r="P8" s="71">
        <v>0.95206528144268732</v>
      </c>
    </row>
    <row r="9" spans="1:16" x14ac:dyDescent="0.25">
      <c r="A9" s="17"/>
      <c r="B9" s="55">
        <v>6</v>
      </c>
      <c r="C9" s="19" t="s">
        <v>255</v>
      </c>
      <c r="D9" s="20">
        <v>1.7506980000000001</v>
      </c>
      <c r="E9" s="21">
        <v>1.7264600000000005</v>
      </c>
      <c r="F9" s="21">
        <f t="shared" si="0"/>
        <v>1.4481981857974551</v>
      </c>
      <c r="G9" s="21">
        <v>1.2343532157974551</v>
      </c>
      <c r="H9" s="21">
        <v>0.12071427999999999</v>
      </c>
      <c r="I9" s="21">
        <v>9.3130690000000002E-2</v>
      </c>
      <c r="J9" s="22">
        <f t="shared" si="1"/>
        <v>0.71496195440233468</v>
      </c>
      <c r="K9" s="22">
        <f t="shared" si="2"/>
        <v>0.78488206839281227</v>
      </c>
      <c r="L9" s="23">
        <f t="shared" si="3"/>
        <v>0.83882521795897658</v>
      </c>
      <c r="M9" s="4"/>
      <c r="N9" t="s">
        <v>253</v>
      </c>
      <c r="O9" s="5">
        <v>3.3262208180616994</v>
      </c>
      <c r="P9" s="71">
        <v>0.93656787781548623</v>
      </c>
    </row>
    <row r="10" spans="1:16" x14ac:dyDescent="0.25">
      <c r="A10" s="17"/>
      <c r="B10" s="55">
        <v>7</v>
      </c>
      <c r="C10" s="19" t="s">
        <v>256</v>
      </c>
      <c r="D10" s="20">
        <v>3.1277510000000004</v>
      </c>
      <c r="E10" s="21">
        <v>3.8650409999999997</v>
      </c>
      <c r="F10" s="21">
        <f t="shared" si="0"/>
        <v>2.8351037972121622</v>
      </c>
      <c r="G10" s="21">
        <v>2.4793718272121623</v>
      </c>
      <c r="H10" s="21">
        <v>0.12203030000000001</v>
      </c>
      <c r="I10" s="21">
        <v>0.23370166999999997</v>
      </c>
      <c r="J10" s="22">
        <f t="shared" si="1"/>
        <v>0.6414865527201814</v>
      </c>
      <c r="K10" s="22">
        <f t="shared" si="2"/>
        <v>0.67305938726449799</v>
      </c>
      <c r="L10" s="23">
        <f t="shared" si="3"/>
        <v>0.73352489590981373</v>
      </c>
      <c r="M10" s="4"/>
      <c r="N10" t="s">
        <v>263</v>
      </c>
      <c r="O10" s="5">
        <v>2.9663051674170777</v>
      </c>
      <c r="P10" s="71">
        <v>0.93074716228730581</v>
      </c>
    </row>
    <row r="11" spans="1:16" x14ac:dyDescent="0.25">
      <c r="A11" s="17"/>
      <c r="B11" s="55">
        <v>8</v>
      </c>
      <c r="C11" s="19" t="s">
        <v>257</v>
      </c>
      <c r="D11" s="20">
        <v>1.6606510000000001</v>
      </c>
      <c r="E11" s="21">
        <v>2.1010360000000001</v>
      </c>
      <c r="F11" s="21">
        <f t="shared" si="0"/>
        <v>2.0003234306612181</v>
      </c>
      <c r="G11" s="21">
        <v>1.7925663506612182</v>
      </c>
      <c r="H11" s="21">
        <v>8.4742749999999992E-2</v>
      </c>
      <c r="I11" s="21">
        <v>0.12301432999999999</v>
      </c>
      <c r="J11" s="22">
        <f t="shared" si="1"/>
        <v>0.85318212094472345</v>
      </c>
      <c r="K11" s="22">
        <f t="shared" si="2"/>
        <v>0.89351591341662784</v>
      </c>
      <c r="L11" s="23">
        <f t="shared" si="3"/>
        <v>0.95206528144268732</v>
      </c>
      <c r="M11" s="4"/>
      <c r="N11" t="s">
        <v>261</v>
      </c>
      <c r="O11" s="5">
        <v>1.1031354759616481</v>
      </c>
      <c r="P11" s="71">
        <v>0.89753965691154758</v>
      </c>
    </row>
    <row r="12" spans="1:16" x14ac:dyDescent="0.25">
      <c r="A12" s="17"/>
      <c r="B12" s="55">
        <v>11</v>
      </c>
      <c r="C12" s="19" t="s">
        <v>260</v>
      </c>
      <c r="D12" s="20">
        <v>2.8659910000000002</v>
      </c>
      <c r="E12" s="21">
        <v>2.3730469999999997</v>
      </c>
      <c r="F12" s="21">
        <f t="shared" si="0"/>
        <v>2.0778523505231137</v>
      </c>
      <c r="G12" s="21">
        <v>1.7557358205231139</v>
      </c>
      <c r="H12" s="21">
        <v>0.16099343999999999</v>
      </c>
      <c r="I12" s="21">
        <v>0.16112308999999997</v>
      </c>
      <c r="J12" s="22">
        <f t="shared" si="1"/>
        <v>0.73986559074603842</v>
      </c>
      <c r="K12" s="22">
        <f t="shared" si="2"/>
        <v>0.80770809028355284</v>
      </c>
      <c r="L12" s="23">
        <f t="shared" si="3"/>
        <v>0.87560522422148146</v>
      </c>
      <c r="M12" s="4"/>
      <c r="N12" t="s">
        <v>260</v>
      </c>
      <c r="O12" s="5">
        <v>2.0778523505231137</v>
      </c>
      <c r="P12" s="71">
        <v>0.87560522422148146</v>
      </c>
    </row>
    <row r="13" spans="1:16" x14ac:dyDescent="0.25">
      <c r="A13" s="17"/>
      <c r="B13" s="55">
        <v>12</v>
      </c>
      <c r="C13" s="19" t="s">
        <v>261</v>
      </c>
      <c r="D13" s="20">
        <v>1.6251780000000002</v>
      </c>
      <c r="E13" s="21">
        <v>1.229066</v>
      </c>
      <c r="F13" s="21">
        <f t="shared" si="0"/>
        <v>1.1031354759616481</v>
      </c>
      <c r="G13" s="21">
        <v>0.97527688596164808</v>
      </c>
      <c r="H13" s="21">
        <v>6.4085469999999992E-2</v>
      </c>
      <c r="I13" s="21">
        <v>6.3773120000000003E-2</v>
      </c>
      <c r="J13" s="22">
        <f t="shared" si="1"/>
        <v>0.79351058931062135</v>
      </c>
      <c r="K13" s="22">
        <f t="shared" si="2"/>
        <v>0.84565219114485968</v>
      </c>
      <c r="L13" s="23">
        <f t="shared" si="3"/>
        <v>0.89753965691154758</v>
      </c>
      <c r="M13" s="4"/>
      <c r="N13" t="s">
        <v>255</v>
      </c>
      <c r="O13" s="5">
        <v>1.4481981857974551</v>
      </c>
      <c r="P13" s="71">
        <v>0.83882521795897658</v>
      </c>
    </row>
    <row r="14" spans="1:16" x14ac:dyDescent="0.25">
      <c r="A14" s="17"/>
      <c r="B14" s="55">
        <v>13</v>
      </c>
      <c r="C14" s="19" t="s">
        <v>262</v>
      </c>
      <c r="D14" s="20">
        <v>2.8278819999999993</v>
      </c>
      <c r="E14" s="21">
        <v>4.3345130000000003</v>
      </c>
      <c r="F14" s="21">
        <f t="shared" si="0"/>
        <v>4.1794185669829069</v>
      </c>
      <c r="G14" s="21">
        <v>3.6588839769829065</v>
      </c>
      <c r="H14" s="21">
        <v>0.25408934</v>
      </c>
      <c r="I14" s="21">
        <v>0.26644524999999997</v>
      </c>
      <c r="J14" s="22">
        <f t="shared" si="1"/>
        <v>0.84412804321567525</v>
      </c>
      <c r="K14" s="22">
        <f t="shared" si="2"/>
        <v>0.9027480865746409</v>
      </c>
      <c r="L14" s="23">
        <f t="shared" si="3"/>
        <v>0.96421871776204304</v>
      </c>
      <c r="M14" s="4"/>
      <c r="N14" t="s">
        <v>272</v>
      </c>
      <c r="O14" s="5">
        <v>0.26358493744319944</v>
      </c>
      <c r="P14" s="71">
        <v>0.82195114612980902</v>
      </c>
    </row>
    <row r="15" spans="1:16" x14ac:dyDescent="0.25">
      <c r="A15" s="17"/>
      <c r="B15" s="55">
        <v>14</v>
      </c>
      <c r="C15" s="19" t="s">
        <v>263</v>
      </c>
      <c r="D15" s="20">
        <v>3.417808</v>
      </c>
      <c r="E15" s="21">
        <v>3.1870149999999997</v>
      </c>
      <c r="F15" s="21">
        <f t="shared" si="0"/>
        <v>2.9663051674170777</v>
      </c>
      <c r="G15" s="21">
        <v>2.5759941474170773</v>
      </c>
      <c r="H15" s="21">
        <v>0.20432385000000003</v>
      </c>
      <c r="I15" s="21">
        <v>0.18598716999999998</v>
      </c>
      <c r="J15" s="22">
        <f t="shared" si="1"/>
        <v>0.80827801168713598</v>
      </c>
      <c r="K15" s="22">
        <f t="shared" si="2"/>
        <v>0.87238936666977651</v>
      </c>
      <c r="L15" s="23">
        <f t="shared" si="3"/>
        <v>0.93074716228730581</v>
      </c>
      <c r="M15" s="4"/>
      <c r="N15" t="s">
        <v>264</v>
      </c>
      <c r="O15" s="5">
        <v>25.392316626804789</v>
      </c>
      <c r="P15" s="71">
        <v>0.81732122019092956</v>
      </c>
    </row>
    <row r="16" spans="1:16" x14ac:dyDescent="0.25">
      <c r="A16" s="17"/>
      <c r="B16" s="55">
        <v>15</v>
      </c>
      <c r="C16" s="19" t="s">
        <v>264</v>
      </c>
      <c r="D16" s="20">
        <v>20.480402999999999</v>
      </c>
      <c r="E16" s="21">
        <v>31.067731999999999</v>
      </c>
      <c r="F16" s="21">
        <f t="shared" si="0"/>
        <v>25.392316626804789</v>
      </c>
      <c r="G16" s="21">
        <v>21.684228276804788</v>
      </c>
      <c r="H16" s="21">
        <v>1.7312866499999997</v>
      </c>
      <c r="I16" s="21">
        <v>1.9768017</v>
      </c>
      <c r="J16" s="22">
        <f t="shared" si="1"/>
        <v>0.69796624603317647</v>
      </c>
      <c r="K16" s="22">
        <f t="shared" si="2"/>
        <v>0.75369244613043496</v>
      </c>
      <c r="L16" s="23">
        <f t="shared" si="3"/>
        <v>0.81732122019092956</v>
      </c>
      <c r="M16" s="4"/>
      <c r="N16" t="s">
        <v>267</v>
      </c>
      <c r="O16" s="5">
        <v>0.22978105528142845</v>
      </c>
      <c r="P16" s="71">
        <v>0.80249028334443373</v>
      </c>
    </row>
    <row r="17" spans="1:16" x14ac:dyDescent="0.25">
      <c r="A17" s="17"/>
      <c r="B17" s="55">
        <v>18</v>
      </c>
      <c r="C17" s="19" t="s">
        <v>267</v>
      </c>
      <c r="D17" s="20">
        <v>0.75386999999999993</v>
      </c>
      <c r="E17" s="21">
        <v>0.28633500000000001</v>
      </c>
      <c r="F17" s="21">
        <f t="shared" si="0"/>
        <v>0.22978105528142845</v>
      </c>
      <c r="G17" s="21">
        <v>0.18228989528142847</v>
      </c>
      <c r="H17" s="21">
        <v>2.3745580000000002E-2</v>
      </c>
      <c r="I17" s="21">
        <v>2.3745580000000002E-2</v>
      </c>
      <c r="J17" s="22">
        <f t="shared" si="1"/>
        <v>0.63663155143949735</v>
      </c>
      <c r="K17" s="22">
        <f t="shared" si="2"/>
        <v>0.71956091739196559</v>
      </c>
      <c r="L17" s="23">
        <f t="shared" si="3"/>
        <v>0.80249028334443373</v>
      </c>
      <c r="M17" s="4"/>
      <c r="N17" t="s">
        <v>251</v>
      </c>
      <c r="O17" s="5">
        <v>3.2111285451947849</v>
      </c>
      <c r="P17" s="71">
        <v>0.76375828843048477</v>
      </c>
    </row>
    <row r="18" spans="1:16" x14ac:dyDescent="0.25">
      <c r="A18" s="17"/>
      <c r="B18" s="55">
        <v>23</v>
      </c>
      <c r="C18" s="19" t="s">
        <v>272</v>
      </c>
      <c r="D18" s="20">
        <v>0</v>
      </c>
      <c r="E18" s="21">
        <v>0.32068200000000002</v>
      </c>
      <c r="F18" s="21">
        <f t="shared" si="0"/>
        <v>0.26358493744319944</v>
      </c>
      <c r="G18" s="21">
        <v>0.16566531744319946</v>
      </c>
      <c r="H18" s="21">
        <v>4.9006290000000008E-2</v>
      </c>
      <c r="I18" s="21">
        <v>4.8913330000000005E-2</v>
      </c>
      <c r="J18" s="22">
        <f t="shared" si="1"/>
        <v>0.51660310663897391</v>
      </c>
      <c r="K18" s="22">
        <f t="shared" si="2"/>
        <v>0.66942206747868438</v>
      </c>
      <c r="L18" s="23">
        <f t="shared" si="3"/>
        <v>0.82195114612980902</v>
      </c>
      <c r="M18" s="4"/>
      <c r="N18" t="s">
        <v>256</v>
      </c>
      <c r="O18" s="5">
        <v>2.8351037972121622</v>
      </c>
      <c r="P18" s="71">
        <v>0.73352489590981373</v>
      </c>
    </row>
    <row r="19" spans="1:16" x14ac:dyDescent="0.25">
      <c r="A19" s="17"/>
      <c r="B19" s="55">
        <v>24</v>
      </c>
      <c r="C19" s="19" t="s">
        <v>273</v>
      </c>
      <c r="D19" s="20">
        <v>0</v>
      </c>
      <c r="E19" s="21">
        <v>0.92904000000000009</v>
      </c>
      <c r="F19" s="21">
        <f t="shared" si="0"/>
        <v>8.8746120000000012E-2</v>
      </c>
      <c r="G19" s="21">
        <v>0</v>
      </c>
      <c r="H19" s="21">
        <v>0</v>
      </c>
      <c r="I19" s="21">
        <v>8.8746120000000012E-2</v>
      </c>
      <c r="J19" s="22">
        <f t="shared" si="1"/>
        <v>0</v>
      </c>
      <c r="K19" s="22">
        <f t="shared" si="2"/>
        <v>0</v>
      </c>
      <c r="L19" s="23">
        <f t="shared" si="3"/>
        <v>9.5524541462154486E-2</v>
      </c>
      <c r="M19" s="4"/>
      <c r="N19" t="s">
        <v>273</v>
      </c>
      <c r="O19" s="5">
        <v>8.8746120000000012E-2</v>
      </c>
      <c r="P19" s="71">
        <v>9.5524541462154486E-2</v>
      </c>
    </row>
    <row r="20" spans="1:16" ht="15.75" thickBot="1" x14ac:dyDescent="0.3">
      <c r="A20" s="24"/>
      <c r="B20" s="56">
        <v>25</v>
      </c>
      <c r="C20" s="26" t="s">
        <v>274</v>
      </c>
      <c r="D20" s="27">
        <v>0</v>
      </c>
      <c r="E20" s="28">
        <v>0.97002300000000008</v>
      </c>
      <c r="F20" s="28">
        <f t="shared" si="0"/>
        <v>6.9881449999999998E-2</v>
      </c>
      <c r="G20" s="28">
        <v>0</v>
      </c>
      <c r="H20" s="28">
        <v>0</v>
      </c>
      <c r="I20" s="28">
        <v>6.9881449999999998E-2</v>
      </c>
      <c r="J20" s="29">
        <f t="shared" si="1"/>
        <v>0</v>
      </c>
      <c r="K20" s="29">
        <f t="shared" si="2"/>
        <v>0</v>
      </c>
      <c r="L20" s="30">
        <f t="shared" si="3"/>
        <v>7.2041023769539483E-2</v>
      </c>
      <c r="M20" s="4"/>
      <c r="N20" t="s">
        <v>274</v>
      </c>
      <c r="O20" s="5">
        <v>6.9881449999999998E-2</v>
      </c>
      <c r="P20" s="71">
        <v>7.2041023769539483E-2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710937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49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43.982810000000001</v>
      </c>
      <c r="E6" s="14">
        <v>60.145868</v>
      </c>
      <c r="F6" s="14">
        <v>49.191996527341487</v>
      </c>
      <c r="G6" s="14">
        <v>41.826687497341482</v>
      </c>
      <c r="H6" s="14">
        <v>3.3645881099999992</v>
      </c>
      <c r="I6" s="14">
        <v>4.00072092</v>
      </c>
      <c r="J6" s="15">
        <v>0.69542079760726838</v>
      </c>
      <c r="K6" s="15">
        <v>0.75136126736655429</v>
      </c>
      <c r="L6" s="16">
        <v>0.81787823774264057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43.982810000000001</v>
      </c>
      <c r="E7" s="38">
        <f ca="1">SUM(E8:OFFSET(E6,MATCH("PROYECTOS",$A$8:$A$50,0),0))</f>
        <v>60.145868</v>
      </c>
      <c r="F7" s="38">
        <f ca="1">SUM(F8:OFFSET(F6,MATCH("PROYECTOS",$A$8:$A$50,0),0))</f>
        <v>49.19199652734148</v>
      </c>
      <c r="G7" s="38">
        <f ca="1">SUM(G8:OFFSET(G6,MATCH("PROYECTOS",$A$8:$A$50,0),0))</f>
        <v>41.826687497341482</v>
      </c>
      <c r="H7" s="38">
        <f ca="1">SUM(H8:OFFSET(H6,MATCH("PROYECTOS",$A$8:$A$50,0),0))</f>
        <v>3.3645881100000001</v>
      </c>
      <c r="I7" s="38">
        <f ca="1">SUM(I8:OFFSET(I6,MATCH("PROYECTOS",$A$8:$A$50,0),0))</f>
        <v>4.00072092</v>
      </c>
      <c r="J7" s="39">
        <f ca="1">IFERROR(G7/E7,0)</f>
        <v>0.69542079760726838</v>
      </c>
      <c r="K7" s="39">
        <f ca="1">IFERROR(SUM(G7,H7)/E7,0)</f>
        <v>0.75136126736655429</v>
      </c>
      <c r="L7" s="40">
        <f ca="1">IFERROR(SUM(G7,H7,I7)/E7,0)</f>
        <v>0.81787823774264057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0.53059199999999995</v>
      </c>
      <c r="E8" s="21">
        <v>0.92494699999999996</v>
      </c>
      <c r="F8" s="21">
        <f t="shared" ref="F8:F11" si="0">SUM(G8,H8,I8)</f>
        <v>0.43717089038678736</v>
      </c>
      <c r="G8" s="21">
        <v>0.29242176038678735</v>
      </c>
      <c r="H8" s="21">
        <v>6.3443079999999999E-2</v>
      </c>
      <c r="I8" s="21">
        <v>8.1306049999999991E-2</v>
      </c>
      <c r="J8" s="22">
        <f t="shared" ref="J8:J12" si="1">IFERROR(G8/E8,0)</f>
        <v>0.31614974737664686</v>
      </c>
      <c r="K8" s="22">
        <f t="shared" ref="K8:K12" si="2">IFERROR(SUM(G8,H8)/E8,0)</f>
        <v>0.38474079097157715</v>
      </c>
      <c r="L8" s="23">
        <f t="shared" ref="L8:L12" si="3">IFERROR(SUM(G8,H8,I8)/E8,0)</f>
        <v>0.47264426003520998</v>
      </c>
      <c r="M8" s="4"/>
    </row>
    <row r="9" spans="1:13" ht="25.5" x14ac:dyDescent="0.25">
      <c r="A9" s="17"/>
      <c r="B9" s="19">
        <v>3000511</v>
      </c>
      <c r="C9" s="19" t="s">
        <v>1095</v>
      </c>
      <c r="D9" s="20">
        <v>39.321710000000003</v>
      </c>
      <c r="E9" s="21">
        <v>52.312716000000002</v>
      </c>
      <c r="F9" s="21">
        <f t="shared" si="0"/>
        <v>46.56685050796245</v>
      </c>
      <c r="G9" s="21">
        <v>40.137937407962454</v>
      </c>
      <c r="H9" s="21">
        <v>3.1497947500000003</v>
      </c>
      <c r="I9" s="21">
        <v>3.2791183499999996</v>
      </c>
      <c r="J9" s="22">
        <f t="shared" si="1"/>
        <v>0.76726923159490423</v>
      </c>
      <c r="K9" s="22">
        <f t="shared" si="2"/>
        <v>0.82748011320923298</v>
      </c>
      <c r="L9" s="23">
        <f t="shared" si="3"/>
        <v>0.89016312033889522</v>
      </c>
      <c r="M9" s="4"/>
    </row>
    <row r="10" spans="1:13" ht="25.5" x14ac:dyDescent="0.25">
      <c r="A10" s="17"/>
      <c r="B10" s="19">
        <v>3000512</v>
      </c>
      <c r="C10" s="19" t="s">
        <v>1096</v>
      </c>
      <c r="D10" s="20">
        <v>0.62233100000000008</v>
      </c>
      <c r="E10" s="21">
        <v>0.78758300000000014</v>
      </c>
      <c r="F10" s="21">
        <f t="shared" si="0"/>
        <v>0.69625234776078138</v>
      </c>
      <c r="G10" s="21">
        <v>0.38387452776078135</v>
      </c>
      <c r="H10" s="21">
        <v>4.5393729999999993E-2</v>
      </c>
      <c r="I10" s="21">
        <v>0.26698409000000001</v>
      </c>
      <c r="J10" s="22">
        <f t="shared" si="1"/>
        <v>0.48740834649907538</v>
      </c>
      <c r="K10" s="22">
        <f t="shared" si="2"/>
        <v>0.54504510351389157</v>
      </c>
      <c r="L10" s="23">
        <f t="shared" si="3"/>
        <v>0.88403679073923791</v>
      </c>
      <c r="M10" s="4"/>
    </row>
    <row r="11" spans="1:13" ht="25.5" x14ac:dyDescent="0.25">
      <c r="A11" s="17"/>
      <c r="B11" s="19">
        <v>3000513</v>
      </c>
      <c r="C11" s="19" t="s">
        <v>1097</v>
      </c>
      <c r="D11" s="20">
        <v>3.5081769999999999</v>
      </c>
      <c r="E11" s="21">
        <v>6.1206219999999991</v>
      </c>
      <c r="F11" s="21">
        <f t="shared" si="0"/>
        <v>1.4917227812314586</v>
      </c>
      <c r="G11" s="21">
        <v>1.0124538012314588</v>
      </c>
      <c r="H11" s="21">
        <v>0.10595655000000001</v>
      </c>
      <c r="I11" s="21">
        <v>0.37331242999999997</v>
      </c>
      <c r="J11" s="22">
        <f t="shared" si="1"/>
        <v>0.16541681568171648</v>
      </c>
      <c r="K11" s="22">
        <f t="shared" si="2"/>
        <v>0.18272821801958344</v>
      </c>
      <c r="L11" s="23">
        <f t="shared" si="3"/>
        <v>0.24372078217401089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1585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276</v>
      </c>
      <c r="D18" s="23">
        <v>0.47264426003520998</v>
      </c>
    </row>
    <row r="19" spans="1:4" ht="26.25" thickBot="1" x14ac:dyDescent="0.3">
      <c r="A19" s="24"/>
      <c r="B19" s="26">
        <v>3000513</v>
      </c>
      <c r="C19" s="26" t="s">
        <v>1097</v>
      </c>
      <c r="D19" s="30">
        <v>0.24372078217401089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99</v>
      </c>
      <c r="B1" s="49" t="s">
        <v>63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1579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43.982810000000001</v>
      </c>
      <c r="I6" s="14">
        <v>60.145868</v>
      </c>
      <c r="J6" s="14">
        <v>49.191996527341487</v>
      </c>
      <c r="K6" s="14">
        <v>41.826687497341482</v>
      </c>
      <c r="L6" s="14">
        <v>3.3645881099999992</v>
      </c>
      <c r="M6" s="14">
        <v>4.00072092</v>
      </c>
      <c r="N6" s="15">
        <v>0.69542079760726838</v>
      </c>
      <c r="O6" s="15">
        <v>0.75136126736655429</v>
      </c>
      <c r="P6" s="16">
        <v>0.81787823774264057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43.982810000000015</v>
      </c>
      <c r="I7" s="13">
        <f ca="1">SUM(I8:OFFSET(I6,MATCH("PROYECTOS",$A$8:$A$18,0),0))</f>
        <v>60.145868</v>
      </c>
      <c r="J7" s="13">
        <f ca="1">SUM(J8:OFFSET(J6,MATCH("PROYECTOS",$A$8:$A$18,0),0))</f>
        <v>49.191996527341487</v>
      </c>
      <c r="K7" s="13">
        <f ca="1">SUM(K8:OFFSET(K6,MATCH("PROYECTOS",$A$8:$A$18,0),0))</f>
        <v>41.826687497341482</v>
      </c>
      <c r="L7" s="13">
        <f ca="1">SUM(L8:OFFSET(L6,MATCH("PROYECTOS",$A$8:$A$18,0),0))</f>
        <v>3.3645881100000001</v>
      </c>
      <c r="M7" s="13">
        <f ca="1">SUM(M8:OFFSET(M6,MATCH("PROYECTOS",$A$8:$A$18,0),0))</f>
        <v>4.00072092</v>
      </c>
      <c r="N7" s="39">
        <f ca="1">IFERROR(K7/I7,0)</f>
        <v>0.69542079760726838</v>
      </c>
      <c r="O7" s="39">
        <f ca="1">IFERROR(SUM(K7,L7)/I7,0)</f>
        <v>0.75136126736655429</v>
      </c>
      <c r="P7" s="40">
        <f ca="1">IFERROR(SUM(K7,L7,M7)/I7,0)</f>
        <v>0.81787823774264057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0.53059199999999995</v>
      </c>
      <c r="I8" s="21">
        <v>0.92494699999999996</v>
      </c>
      <c r="J8" s="21">
        <f t="shared" ref="J8:J17" si="0">SUM(K8,L8,M8)</f>
        <v>0.43717089038678736</v>
      </c>
      <c r="K8" s="21">
        <v>0.29242176038678735</v>
      </c>
      <c r="L8" s="21">
        <v>6.3443079999999999E-2</v>
      </c>
      <c r="M8" s="21">
        <v>8.1306049999999991E-2</v>
      </c>
      <c r="N8" s="22">
        <f t="shared" ref="N8:N18" si="1">IFERROR(K8/I8,0)</f>
        <v>0.31614974737664686</v>
      </c>
      <c r="O8" s="22">
        <f t="shared" ref="O8:O18" si="2">IFERROR(SUM(K8,L8)/I8,0)</f>
        <v>0.38474079097157715</v>
      </c>
      <c r="P8" s="23">
        <f t="shared" ref="P8:P18" si="3">IFERROR(SUM(K8,L8,M8)/I8,0)</f>
        <v>0.47264426003520998</v>
      </c>
      <c r="Q8" s="70">
        <v>4</v>
      </c>
      <c r="R8" s="21">
        <v>3</v>
      </c>
      <c r="S8" s="23">
        <f>IFERROR(R8/Q8,0)</f>
        <v>0.75</v>
      </c>
    </row>
    <row r="9" spans="1:19" ht="25.5" x14ac:dyDescent="0.25">
      <c r="A9" s="17"/>
      <c r="B9" s="19">
        <v>5001558</v>
      </c>
      <c r="C9" s="19" t="s">
        <v>1580</v>
      </c>
      <c r="D9" s="68">
        <v>3000511</v>
      </c>
      <c r="E9" s="19" t="s">
        <v>1095</v>
      </c>
      <c r="F9" s="69">
        <v>538</v>
      </c>
      <c r="G9" s="19" t="s">
        <v>1107</v>
      </c>
      <c r="H9" s="20">
        <v>0</v>
      </c>
      <c r="I9" s="21">
        <v>0.21000000000000002</v>
      </c>
      <c r="J9" s="21">
        <f t="shared" si="0"/>
        <v>3.7999998778104782E-2</v>
      </c>
      <c r="K9" s="21">
        <v>3.7999998778104782E-2</v>
      </c>
      <c r="L9" s="21">
        <v>0</v>
      </c>
      <c r="M9" s="21">
        <v>0</v>
      </c>
      <c r="N9" s="22">
        <f t="shared" si="1"/>
        <v>0.18095237513383228</v>
      </c>
      <c r="O9" s="22">
        <f t="shared" si="2"/>
        <v>0.18095237513383228</v>
      </c>
      <c r="P9" s="23">
        <f t="shared" si="3"/>
        <v>0.18095237513383228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5002360</v>
      </c>
      <c r="C10" s="19" t="s">
        <v>1099</v>
      </c>
      <c r="D10" s="68">
        <v>3000511</v>
      </c>
      <c r="E10" s="19" t="s">
        <v>1095</v>
      </c>
      <c r="F10" s="69">
        <v>105</v>
      </c>
      <c r="G10" s="19" t="s">
        <v>664</v>
      </c>
      <c r="H10" s="20">
        <v>38.608135000000004</v>
      </c>
      <c r="I10" s="21">
        <v>51.013268000000004</v>
      </c>
      <c r="J10" s="21">
        <f t="shared" si="0"/>
        <v>45.706461613498931</v>
      </c>
      <c r="K10" s="21">
        <v>39.51169896349893</v>
      </c>
      <c r="L10" s="21">
        <v>3.0324849600000001</v>
      </c>
      <c r="M10" s="21">
        <v>3.1622776899999998</v>
      </c>
      <c r="N10" s="22">
        <f t="shared" si="1"/>
        <v>0.77453769406615802</v>
      </c>
      <c r="O10" s="22">
        <f t="shared" si="2"/>
        <v>0.83398271844687399</v>
      </c>
      <c r="P10" s="23">
        <f t="shared" si="3"/>
        <v>0.89597203640235179</v>
      </c>
      <c r="Q10" s="70">
        <v>40888</v>
      </c>
      <c r="R10" s="21">
        <v>59953</v>
      </c>
      <c r="S10" s="23">
        <f t="shared" si="4"/>
        <v>1.4662737233418117</v>
      </c>
    </row>
    <row r="11" spans="1:19" ht="38.25" x14ac:dyDescent="0.25">
      <c r="A11" s="17"/>
      <c r="B11" s="19">
        <v>5004127</v>
      </c>
      <c r="C11" s="19" t="s">
        <v>1100</v>
      </c>
      <c r="D11" s="68">
        <v>3000511</v>
      </c>
      <c r="E11" s="19" t="s">
        <v>1095</v>
      </c>
      <c r="F11" s="69">
        <v>578</v>
      </c>
      <c r="G11" s="19" t="s">
        <v>1106</v>
      </c>
      <c r="H11" s="20">
        <v>0.23338400000000001</v>
      </c>
      <c r="I11" s="21">
        <v>0.40244599999999997</v>
      </c>
      <c r="J11" s="21">
        <f t="shared" si="0"/>
        <v>0.32993716932738071</v>
      </c>
      <c r="K11" s="21">
        <v>0.23246272932738066</v>
      </c>
      <c r="L11" s="21">
        <v>5.0358399999999998E-2</v>
      </c>
      <c r="M11" s="21">
        <v>4.7116040000000005E-2</v>
      </c>
      <c r="N11" s="22">
        <f t="shared" si="1"/>
        <v>0.57762464859230966</v>
      </c>
      <c r="O11" s="22">
        <f t="shared" si="2"/>
        <v>0.70275547359740365</v>
      </c>
      <c r="P11" s="23">
        <f t="shared" si="3"/>
        <v>0.81982966491748144</v>
      </c>
      <c r="Q11" s="70">
        <v>8</v>
      </c>
      <c r="R11" s="21">
        <v>6</v>
      </c>
      <c r="S11" s="23">
        <f t="shared" si="4"/>
        <v>0.75</v>
      </c>
    </row>
    <row r="12" spans="1:19" ht="25.5" x14ac:dyDescent="0.25">
      <c r="A12" s="17"/>
      <c r="B12" s="19">
        <v>5004129</v>
      </c>
      <c r="C12" s="19" t="s">
        <v>1102</v>
      </c>
      <c r="D12" s="68">
        <v>3000512</v>
      </c>
      <c r="E12" s="19" t="s">
        <v>1096</v>
      </c>
      <c r="F12" s="69">
        <v>88</v>
      </c>
      <c r="G12" s="19" t="s">
        <v>757</v>
      </c>
      <c r="H12" s="20">
        <v>0.54634000000000005</v>
      </c>
      <c r="I12" s="21">
        <v>0.71159200000000011</v>
      </c>
      <c r="J12" s="21">
        <f t="shared" si="0"/>
        <v>0.65210934774199847</v>
      </c>
      <c r="K12" s="21">
        <v>0.37960652774199843</v>
      </c>
      <c r="L12" s="21">
        <v>4.3953729999999996E-2</v>
      </c>
      <c r="M12" s="21">
        <v>0.22854908999999998</v>
      </c>
      <c r="N12" s="22">
        <f t="shared" si="1"/>
        <v>0.53346092668551415</v>
      </c>
      <c r="O12" s="22">
        <f t="shared" si="2"/>
        <v>0.59522908877839886</v>
      </c>
      <c r="P12" s="23">
        <f t="shared" si="3"/>
        <v>0.91640904864304029</v>
      </c>
      <c r="Q12" s="70">
        <v>96</v>
      </c>
      <c r="R12" s="21">
        <v>95</v>
      </c>
      <c r="S12" s="23">
        <f t="shared" si="4"/>
        <v>0.98958333333333337</v>
      </c>
    </row>
    <row r="13" spans="1:19" ht="25.5" x14ac:dyDescent="0.25">
      <c r="A13" s="17"/>
      <c r="B13" s="19">
        <v>5004131</v>
      </c>
      <c r="C13" s="19" t="s">
        <v>1104</v>
      </c>
      <c r="D13" s="68">
        <v>3000513</v>
      </c>
      <c r="E13" s="19" t="s">
        <v>1097</v>
      </c>
      <c r="F13" s="69">
        <v>538</v>
      </c>
      <c r="G13" s="19" t="s">
        <v>1107</v>
      </c>
      <c r="H13" s="20">
        <v>0.92317700000000003</v>
      </c>
      <c r="I13" s="21">
        <v>0.10122199999999999</v>
      </c>
      <c r="J13" s="21">
        <f t="shared" si="0"/>
        <v>6.8414460576605052E-2</v>
      </c>
      <c r="K13" s="21">
        <v>6.8414460576605052E-2</v>
      </c>
      <c r="L13" s="21">
        <v>0</v>
      </c>
      <c r="M13" s="21">
        <v>0</v>
      </c>
      <c r="N13" s="22">
        <f t="shared" si="1"/>
        <v>0.67588528755216315</v>
      </c>
      <c r="O13" s="22">
        <f t="shared" si="2"/>
        <v>0.67588528755216315</v>
      </c>
      <c r="P13" s="23">
        <f t="shared" si="3"/>
        <v>0.67588528755216315</v>
      </c>
      <c r="Q13" s="70">
        <v>40</v>
      </c>
      <c r="R13" s="21">
        <v>40</v>
      </c>
      <c r="S13" s="23">
        <f t="shared" si="4"/>
        <v>1</v>
      </c>
    </row>
    <row r="14" spans="1:19" ht="25.5" x14ac:dyDescent="0.25">
      <c r="A14" s="17"/>
      <c r="B14" s="19">
        <v>5004132</v>
      </c>
      <c r="C14" s="19" t="s">
        <v>1105</v>
      </c>
      <c r="D14" s="68">
        <v>3000513</v>
      </c>
      <c r="E14" s="19" t="s">
        <v>1097</v>
      </c>
      <c r="F14" s="69">
        <v>538</v>
      </c>
      <c r="G14" s="19" t="s">
        <v>1107</v>
      </c>
      <c r="H14" s="20">
        <v>2.585</v>
      </c>
      <c r="I14" s="21">
        <v>6.0193999999999992</v>
      </c>
      <c r="J14" s="21">
        <f t="shared" si="0"/>
        <v>1.4233083206548538</v>
      </c>
      <c r="K14" s="21">
        <v>0.94403934065485373</v>
      </c>
      <c r="L14" s="21">
        <v>0.10595655000000001</v>
      </c>
      <c r="M14" s="21">
        <v>0.37331243000000003</v>
      </c>
      <c r="N14" s="22">
        <f t="shared" si="1"/>
        <v>0.15683279739755687</v>
      </c>
      <c r="O14" s="22">
        <f t="shared" si="2"/>
        <v>0.174435307614522</v>
      </c>
      <c r="P14" s="23">
        <f t="shared" si="3"/>
        <v>0.2364535203932043</v>
      </c>
      <c r="Q14" s="70">
        <v>12</v>
      </c>
      <c r="R14" s="21">
        <v>11</v>
      </c>
      <c r="S14" s="23">
        <f t="shared" si="4"/>
        <v>0.91666666666666663</v>
      </c>
    </row>
    <row r="15" spans="1:19" ht="25.5" x14ac:dyDescent="0.25">
      <c r="A15" s="17"/>
      <c r="B15" s="19">
        <v>5004144</v>
      </c>
      <c r="C15" s="19" t="s">
        <v>1581</v>
      </c>
      <c r="D15" s="68">
        <v>3000511</v>
      </c>
      <c r="E15" s="19" t="s">
        <v>1095</v>
      </c>
      <c r="F15" s="69">
        <v>42</v>
      </c>
      <c r="G15" s="19" t="s">
        <v>536</v>
      </c>
      <c r="H15" s="20">
        <v>0.26459100000000002</v>
      </c>
      <c r="I15" s="21">
        <v>0.60342000000000007</v>
      </c>
      <c r="J15" s="21">
        <f t="shared" si="0"/>
        <v>0.44430000532370473</v>
      </c>
      <c r="K15" s="21">
        <v>0.30494271532370476</v>
      </c>
      <c r="L15" s="21">
        <v>6.7871870000000001E-2</v>
      </c>
      <c r="M15" s="21">
        <v>7.1485419999999994E-2</v>
      </c>
      <c r="N15" s="22">
        <f t="shared" si="1"/>
        <v>0.50535732213666229</v>
      </c>
      <c r="O15" s="22">
        <f t="shared" si="2"/>
        <v>0.61783597713649652</v>
      </c>
      <c r="P15" s="23">
        <f t="shared" si="3"/>
        <v>0.73630308130937772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5004145</v>
      </c>
      <c r="C16" s="19" t="s">
        <v>1582</v>
      </c>
      <c r="D16" s="68">
        <v>3000511</v>
      </c>
      <c r="E16" s="19" t="s">
        <v>1095</v>
      </c>
      <c r="F16" s="69">
        <v>42</v>
      </c>
      <c r="G16" s="19" t="s">
        <v>536</v>
      </c>
      <c r="H16" s="20">
        <v>0.21560000000000001</v>
      </c>
      <c r="I16" s="21">
        <v>8.3582000000000004E-2</v>
      </c>
      <c r="J16" s="21">
        <f t="shared" si="0"/>
        <v>4.8151721034334301E-2</v>
      </c>
      <c r="K16" s="21">
        <v>5.0833001034334302E-2</v>
      </c>
      <c r="L16" s="21">
        <v>-9.2048E-4</v>
      </c>
      <c r="M16" s="21">
        <v>-1.7608000000000001E-3</v>
      </c>
      <c r="N16" s="22">
        <f t="shared" si="1"/>
        <v>0.60818119971207074</v>
      </c>
      <c r="O16" s="22">
        <f t="shared" si="2"/>
        <v>0.59716830219825201</v>
      </c>
      <c r="P16" s="23">
        <f t="shared" si="3"/>
        <v>0.57610156534103396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5004147</v>
      </c>
      <c r="C17" s="19" t="s">
        <v>1583</v>
      </c>
      <c r="D17" s="68">
        <v>3000512</v>
      </c>
      <c r="E17" s="19" t="s">
        <v>1096</v>
      </c>
      <c r="F17" s="69">
        <v>117</v>
      </c>
      <c r="G17" s="19" t="s">
        <v>689</v>
      </c>
      <c r="H17" s="20">
        <v>7.5991000000000003E-2</v>
      </c>
      <c r="I17" s="21">
        <v>7.5991000000000003E-2</v>
      </c>
      <c r="J17" s="21">
        <f t="shared" si="0"/>
        <v>4.4143000018782907E-2</v>
      </c>
      <c r="K17" s="21">
        <v>4.2680000187829137E-3</v>
      </c>
      <c r="L17" s="21">
        <v>1.4400000000000001E-3</v>
      </c>
      <c r="M17" s="21">
        <v>3.8434999999999997E-2</v>
      </c>
      <c r="N17" s="22">
        <f t="shared" si="1"/>
        <v>5.6164546048649358E-2</v>
      </c>
      <c r="O17" s="22">
        <f t="shared" si="2"/>
        <v>7.5114158502755768E-2</v>
      </c>
      <c r="P17" s="23">
        <f t="shared" si="3"/>
        <v>0.58089773813718604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5" workbookViewId="0">
      <selection activeCell="A27" sqref="A27:L2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50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301.73030299999999</v>
      </c>
      <c r="E6" s="14">
        <v>536.19167200000004</v>
      </c>
      <c r="F6" s="14">
        <v>313.76133880320003</v>
      </c>
      <c r="G6" s="14">
        <v>241.14082912320006</v>
      </c>
      <c r="H6" s="14">
        <v>36.420753960000013</v>
      </c>
      <c r="I6" s="14">
        <v>36.199755719999992</v>
      </c>
      <c r="J6" s="15">
        <v>0.44972878490212742</v>
      </c>
      <c r="K6" s="15">
        <v>0.51765366300429971</v>
      </c>
      <c r="L6" s="16">
        <v>0.58516637834539142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155.22619500000005</v>
      </c>
      <c r="E7" s="38">
        <f ca="1">SUM(E8:OFFSET(E6,MATCH("GOBIERNOS REGIONALES",$A$8:$A$50,0),0))</f>
        <v>152.28419699999995</v>
      </c>
      <c r="F7" s="38">
        <f ca="1">SUM(F8:OFFSET(F6,MATCH("GOBIERNOS REGIONALES",$A$8:$A$50,0),0))</f>
        <v>117.12512573719991</v>
      </c>
      <c r="G7" s="38">
        <f ca="1">SUM(G8:OFFSET(G6,MATCH("GOBIERNOS REGIONALES",$A$8:$A$50,0),0))</f>
        <v>100.24881182719992</v>
      </c>
      <c r="H7" s="38">
        <f ca="1">SUM(H8:OFFSET(H6,MATCH("GOBIERNOS REGIONALES",$A$8:$A$50,0),0))</f>
        <v>10.912238370000003</v>
      </c>
      <c r="I7" s="38">
        <f ca="1">SUM(I8:OFFSET(I6,MATCH("GOBIERNOS REGIONALES",$A$8:$A$50,0),0))</f>
        <v>5.9640755399999987</v>
      </c>
      <c r="J7" s="39">
        <f ca="1">IFERROR(G7/E7,0)</f>
        <v>0.6583008204534837</v>
      </c>
      <c r="K7" s="39">
        <f ca="1">IFERROR(SUM(G7,H7)/E7,0)</f>
        <v>0.72995788392409455</v>
      </c>
      <c r="L7" s="40">
        <f ca="1">IFERROR(SUM(G7,H7,I7)/E7,0)</f>
        <v>0.76912199719055518</v>
      </c>
      <c r="M7" s="4"/>
    </row>
    <row r="8" spans="1:13" x14ac:dyDescent="0.25">
      <c r="A8" s="17"/>
      <c r="B8" s="18">
        <v>342</v>
      </c>
      <c r="C8" s="19" t="s">
        <v>161</v>
      </c>
      <c r="D8" s="20">
        <v>155.22619500000005</v>
      </c>
      <c r="E8" s="21">
        <v>152.28419699999995</v>
      </c>
      <c r="F8" s="21">
        <f t="shared" ref="F8:F28" si="0">SUM(G8,H8,I8)</f>
        <v>117.12512573719991</v>
      </c>
      <c r="G8" s="21">
        <v>100.24881182719992</v>
      </c>
      <c r="H8" s="21">
        <v>10.912238370000003</v>
      </c>
      <c r="I8" s="21">
        <v>5.9640755399999987</v>
      </c>
      <c r="J8" s="22">
        <f t="shared" ref="J8:J28" si="1">IFERROR(G8/E8,0)</f>
        <v>0.6583008204534837</v>
      </c>
      <c r="K8" s="22">
        <f t="shared" ref="K8:K28" si="2">IFERROR(SUM(G8,H8)/E8,0)</f>
        <v>0.72995788392409455</v>
      </c>
      <c r="L8" s="23">
        <f t="shared" ref="L8:L28" si="3">IFERROR(SUM(G8,H8,I8)/E8,0)</f>
        <v>0.76912199719055518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20.143667000000001</v>
      </c>
      <c r="E9" s="38">
        <f ca="1">SUM(E10:OFFSET(E8,(MATCH("GOBIERNOS LOCALES",$A$8:$A$50,0)-MATCH("GOBIERNOS REGIONALES",$A$8:$A$50,0)),0))</f>
        <v>42.259802000000001</v>
      </c>
      <c r="F9" s="38">
        <f ca="1">SUM(F10:OFFSET(F8,(MATCH("GOBIERNOS LOCALES",$A$8:$A$50,0)-MATCH("GOBIERNOS REGIONALES",$A$8:$A$50,0)),0))</f>
        <v>20.791872607542196</v>
      </c>
      <c r="G9" s="38">
        <f ca="1">SUM(G10:OFFSET(G8,(MATCH("GOBIERNOS LOCALES",$A$8:$A$50,0)-MATCH("GOBIERNOS REGIONALES",$A$8:$A$50,0)),0))</f>
        <v>15.479626917542191</v>
      </c>
      <c r="H9" s="38">
        <f ca="1">SUM(H10:OFFSET(H8,(MATCH("GOBIERNOS LOCALES",$A$8:$A$50,0)-MATCH("GOBIERNOS REGIONALES",$A$8:$A$50,0)),0))</f>
        <v>2.2311949100000001</v>
      </c>
      <c r="I9" s="38">
        <f ca="1">SUM(I10:OFFSET(I8,(MATCH("GOBIERNOS LOCALES",$A$8:$A$50,0)-MATCH("GOBIERNOS REGIONALES",$A$8:$A$50,0)),0))</f>
        <v>3.0810507800000004</v>
      </c>
      <c r="J9" s="39">
        <f t="shared" ca="1" si="1"/>
        <v>0.36629672135099428</v>
      </c>
      <c r="K9" s="39">
        <f t="shared" ca="1" si="2"/>
        <v>0.41909381940649393</v>
      </c>
      <c r="L9" s="40">
        <f t="shared" ca="1" si="3"/>
        <v>0.49200118371454254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0.49520999999999998</v>
      </c>
      <c r="E10" s="21">
        <v>3.5907139999999997</v>
      </c>
      <c r="F10" s="21">
        <f t="shared" si="0"/>
        <v>2.2865358007317225</v>
      </c>
      <c r="G10" s="21">
        <v>0.76582353073172271</v>
      </c>
      <c r="H10" s="21">
        <v>0.28554800000000002</v>
      </c>
      <c r="I10" s="21">
        <v>1.2351642700000001</v>
      </c>
      <c r="J10" s="22">
        <f t="shared" si="1"/>
        <v>0.2132788996093041</v>
      </c>
      <c r="K10" s="22">
        <f t="shared" si="2"/>
        <v>0.2928029162811972</v>
      </c>
      <c r="L10" s="23">
        <f t="shared" si="3"/>
        <v>0.6367914015796643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5.1270170000000004</v>
      </c>
      <c r="E11" s="21">
        <v>3.9156679999999993</v>
      </c>
      <c r="F11" s="21">
        <f t="shared" si="0"/>
        <v>2.3603402097731703</v>
      </c>
      <c r="G11" s="21">
        <v>1.4239542797731701</v>
      </c>
      <c r="H11" s="21">
        <v>0.44565308000000003</v>
      </c>
      <c r="I11" s="21">
        <v>0.49073285</v>
      </c>
      <c r="J11" s="22">
        <f t="shared" si="1"/>
        <v>0.36365551925576184</v>
      </c>
      <c r="K11" s="22">
        <f t="shared" si="2"/>
        <v>0.4774683042007572</v>
      </c>
      <c r="L11" s="23">
        <f t="shared" si="3"/>
        <v>0.60279375314075934</v>
      </c>
      <c r="M11" s="4"/>
    </row>
    <row r="12" spans="1:13" x14ac:dyDescent="0.25">
      <c r="A12" s="17"/>
      <c r="B12" s="18">
        <v>446</v>
      </c>
      <c r="C12" s="19" t="s">
        <v>213</v>
      </c>
      <c r="D12" s="20">
        <v>0</v>
      </c>
      <c r="E12" s="21">
        <v>5.6972389999999997</v>
      </c>
      <c r="F12" s="21">
        <f t="shared" si="0"/>
        <v>3.2638452720511792</v>
      </c>
      <c r="G12" s="21">
        <v>2.2222498720511794</v>
      </c>
      <c r="H12" s="21">
        <v>0.46080818999999995</v>
      </c>
      <c r="I12" s="21">
        <v>0.58078721</v>
      </c>
      <c r="J12" s="22">
        <f t="shared" si="1"/>
        <v>0.3900573369049779</v>
      </c>
      <c r="K12" s="22">
        <f t="shared" si="2"/>
        <v>0.47094005746488421</v>
      </c>
      <c r="L12" s="23">
        <f t="shared" si="3"/>
        <v>0.57288192965946827</v>
      </c>
      <c r="M12" s="4"/>
    </row>
    <row r="13" spans="1:13" x14ac:dyDescent="0.25">
      <c r="A13" s="17"/>
      <c r="B13" s="18">
        <v>447</v>
      </c>
      <c r="C13" s="19" t="s">
        <v>214</v>
      </c>
      <c r="D13" s="20">
        <v>8.5691609999999994</v>
      </c>
      <c r="E13" s="21">
        <v>2.2954379999999999</v>
      </c>
      <c r="F13" s="21">
        <f t="shared" si="0"/>
        <v>2.2879008019019222</v>
      </c>
      <c r="G13" s="21">
        <v>2.2768076919019222</v>
      </c>
      <c r="H13" s="21">
        <v>9.2931100000000003E-3</v>
      </c>
      <c r="I13" s="21">
        <v>1.8E-3</v>
      </c>
      <c r="J13" s="22">
        <f t="shared" si="1"/>
        <v>0.99188376767393516</v>
      </c>
      <c r="K13" s="22">
        <f t="shared" si="2"/>
        <v>0.99593228041965087</v>
      </c>
      <c r="L13" s="23">
        <f t="shared" si="3"/>
        <v>0.99671644448768482</v>
      </c>
      <c r="M13" s="4"/>
    </row>
    <row r="14" spans="1:13" x14ac:dyDescent="0.25">
      <c r="A14" s="17"/>
      <c r="B14" s="18">
        <v>448</v>
      </c>
      <c r="C14" s="19" t="s">
        <v>215</v>
      </c>
      <c r="D14" s="20">
        <v>0</v>
      </c>
      <c r="E14" s="21">
        <v>0.140432</v>
      </c>
      <c r="F14" s="21">
        <f t="shared" si="0"/>
        <v>6.8830929610562613E-2</v>
      </c>
      <c r="G14" s="21">
        <v>6.1042299610562623E-2</v>
      </c>
      <c r="H14" s="21">
        <v>2.9511300000000002E-3</v>
      </c>
      <c r="I14" s="21">
        <v>4.8374999999999998E-3</v>
      </c>
      <c r="J14" s="22">
        <f t="shared" si="1"/>
        <v>0.43467514249289779</v>
      </c>
      <c r="K14" s="22">
        <f t="shared" si="2"/>
        <v>0.45568979727243519</v>
      </c>
      <c r="L14" s="23">
        <f t="shared" si="3"/>
        <v>0.49013707424634423</v>
      </c>
      <c r="M14" s="4"/>
    </row>
    <row r="15" spans="1:13" x14ac:dyDescent="0.25">
      <c r="A15" s="17"/>
      <c r="B15" s="18">
        <v>449</v>
      </c>
      <c r="C15" s="19" t="s">
        <v>216</v>
      </c>
      <c r="D15" s="20">
        <v>0</v>
      </c>
      <c r="E15" s="21">
        <v>0.9848650000000001</v>
      </c>
      <c r="F15" s="21">
        <f t="shared" si="0"/>
        <v>0.49901868030428886</v>
      </c>
      <c r="G15" s="21">
        <v>0.49901868030428886</v>
      </c>
      <c r="H15" s="21">
        <v>0</v>
      </c>
      <c r="I15" s="21">
        <v>0</v>
      </c>
      <c r="J15" s="22">
        <f t="shared" si="1"/>
        <v>0.5066873940126706</v>
      </c>
      <c r="K15" s="22">
        <f t="shared" si="2"/>
        <v>0.5066873940126706</v>
      </c>
      <c r="L15" s="23">
        <f t="shared" si="3"/>
        <v>0.5066873940126706</v>
      </c>
      <c r="M15" s="4"/>
    </row>
    <row r="16" spans="1:13" x14ac:dyDescent="0.25">
      <c r="A16" s="17"/>
      <c r="B16" s="18">
        <v>451</v>
      </c>
      <c r="C16" s="19" t="s">
        <v>218</v>
      </c>
      <c r="D16" s="20">
        <v>0</v>
      </c>
      <c r="E16" s="21">
        <v>0.29971300000000001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452</v>
      </c>
      <c r="C17" s="19" t="s">
        <v>219</v>
      </c>
      <c r="D17" s="20">
        <v>6.8902000000000005E-2</v>
      </c>
      <c r="E17" s="21">
        <v>11.777999999999999</v>
      </c>
      <c r="F17" s="21">
        <f t="shared" si="0"/>
        <v>1.7591072764397433</v>
      </c>
      <c r="G17" s="21">
        <v>1.7557916064397432</v>
      </c>
      <c r="H17" s="21">
        <v>0</v>
      </c>
      <c r="I17" s="21">
        <v>3.3156700000000002E-3</v>
      </c>
      <c r="J17" s="22">
        <f t="shared" si="1"/>
        <v>0.14907383311595715</v>
      </c>
      <c r="K17" s="22">
        <f t="shared" si="2"/>
        <v>0.14907383311595715</v>
      </c>
      <c r="L17" s="23">
        <f t="shared" si="3"/>
        <v>0.14935534695531869</v>
      </c>
      <c r="M17" s="4"/>
    </row>
    <row r="18" spans="1:13" x14ac:dyDescent="0.25">
      <c r="A18" s="17"/>
      <c r="B18" s="18">
        <v>453</v>
      </c>
      <c r="C18" s="19" t="s">
        <v>220</v>
      </c>
      <c r="D18" s="20">
        <v>0.90667900000000001</v>
      </c>
      <c r="E18" s="21">
        <v>1.0558E-2</v>
      </c>
      <c r="F18" s="21">
        <f t="shared" si="0"/>
        <v>1.0557699948549271E-2</v>
      </c>
      <c r="G18" s="21">
        <v>1.0557699948549271E-2</v>
      </c>
      <c r="H18" s="21">
        <v>0</v>
      </c>
      <c r="I18" s="21">
        <v>0</v>
      </c>
      <c r="J18" s="22">
        <f t="shared" si="1"/>
        <v>0.99997158065441094</v>
      </c>
      <c r="K18" s="22">
        <f t="shared" si="2"/>
        <v>0.99997158065441094</v>
      </c>
      <c r="L18" s="23">
        <f t="shared" si="3"/>
        <v>0.99997158065441094</v>
      </c>
      <c r="M18" s="4"/>
    </row>
    <row r="19" spans="1:13" x14ac:dyDescent="0.25">
      <c r="A19" s="17"/>
      <c r="B19" s="18">
        <v>454</v>
      </c>
      <c r="C19" s="19" t="s">
        <v>221</v>
      </c>
      <c r="D19" s="20">
        <v>0</v>
      </c>
      <c r="E19" s="21">
        <v>8.3959999999999993E-2</v>
      </c>
      <c r="F19" s="21">
        <f t="shared" si="0"/>
        <v>8.3357489667832851E-2</v>
      </c>
      <c r="G19" s="21">
        <v>8.3357489667832851E-2</v>
      </c>
      <c r="H19" s="21">
        <v>0</v>
      </c>
      <c r="I19" s="21">
        <v>0</v>
      </c>
      <c r="J19" s="22">
        <f t="shared" si="1"/>
        <v>0.99282384073169194</v>
      </c>
      <c r="K19" s="22">
        <f t="shared" si="2"/>
        <v>0.99282384073169194</v>
      </c>
      <c r="L19" s="23">
        <f t="shared" si="3"/>
        <v>0.99282384073169194</v>
      </c>
      <c r="M19" s="4"/>
    </row>
    <row r="20" spans="1:13" x14ac:dyDescent="0.25">
      <c r="A20" s="17"/>
      <c r="B20" s="18">
        <v>455</v>
      </c>
      <c r="C20" s="19" t="s">
        <v>222</v>
      </c>
      <c r="D20" s="20">
        <v>0</v>
      </c>
      <c r="E20" s="21">
        <v>9.2499999999999999E-2</v>
      </c>
      <c r="F20" s="21">
        <f t="shared" si="0"/>
        <v>4.3875999490290876E-2</v>
      </c>
      <c r="G20" s="21">
        <v>2.937899949029088E-2</v>
      </c>
      <c r="H20" s="21">
        <v>7.6299999999999996E-3</v>
      </c>
      <c r="I20" s="21">
        <v>6.8669999999999998E-3</v>
      </c>
      <c r="J20" s="22">
        <f t="shared" si="1"/>
        <v>0.31761080530044195</v>
      </c>
      <c r="K20" s="22">
        <f t="shared" si="2"/>
        <v>0.40009729178692843</v>
      </c>
      <c r="L20" s="23">
        <f t="shared" si="3"/>
        <v>0.47433512962476626</v>
      </c>
      <c r="M20" s="4"/>
    </row>
    <row r="21" spans="1:13" x14ac:dyDescent="0.25">
      <c r="A21" s="17"/>
      <c r="B21" s="18">
        <v>456</v>
      </c>
      <c r="C21" s="19" t="s">
        <v>223</v>
      </c>
      <c r="D21" s="20">
        <v>0</v>
      </c>
      <c r="E21" s="21">
        <v>0.44057000000000002</v>
      </c>
      <c r="F21" s="21">
        <f t="shared" si="0"/>
        <v>0.14781190132322311</v>
      </c>
      <c r="G21" s="21">
        <v>6.8300001323223114E-2</v>
      </c>
      <c r="H21" s="21">
        <v>2.1000000000000001E-2</v>
      </c>
      <c r="I21" s="21">
        <v>5.8511899999999999E-2</v>
      </c>
      <c r="J21" s="22">
        <f t="shared" si="1"/>
        <v>0.15502644602043514</v>
      </c>
      <c r="K21" s="22">
        <f t="shared" si="2"/>
        <v>0.2026919702277121</v>
      </c>
      <c r="L21" s="23">
        <f t="shared" si="3"/>
        <v>0.33550151241170101</v>
      </c>
      <c r="M21" s="4"/>
    </row>
    <row r="22" spans="1:13" x14ac:dyDescent="0.25">
      <c r="A22" s="17"/>
      <c r="B22" s="18">
        <v>458</v>
      </c>
      <c r="C22" s="19" t="s">
        <v>225</v>
      </c>
      <c r="D22" s="20">
        <v>2.3140200000000002</v>
      </c>
      <c r="E22" s="21">
        <v>5.4974270000000001</v>
      </c>
      <c r="F22" s="21">
        <f t="shared" si="0"/>
        <v>3.3328141703789349</v>
      </c>
      <c r="G22" s="21">
        <v>2.6568990803789347</v>
      </c>
      <c r="H22" s="21">
        <v>0.33725131999999997</v>
      </c>
      <c r="I22" s="21">
        <v>0.33866376999999998</v>
      </c>
      <c r="J22" s="22">
        <f t="shared" si="1"/>
        <v>0.48329865596740706</v>
      </c>
      <c r="K22" s="22">
        <f t="shared" si="2"/>
        <v>0.54464577708424955</v>
      </c>
      <c r="L22" s="23">
        <f t="shared" si="3"/>
        <v>0.60624982748819312</v>
      </c>
      <c r="M22" s="4"/>
    </row>
    <row r="23" spans="1:13" x14ac:dyDescent="0.25">
      <c r="A23" s="17"/>
      <c r="B23" s="18">
        <v>459</v>
      </c>
      <c r="C23" s="19" t="s">
        <v>226</v>
      </c>
      <c r="D23" s="20">
        <v>0</v>
      </c>
      <c r="E23" s="21">
        <v>1.270087</v>
      </c>
      <c r="F23" s="21">
        <f t="shared" si="0"/>
        <v>0.10800229758024216</v>
      </c>
      <c r="G23" s="21">
        <v>0.10800229758024216</v>
      </c>
      <c r="H23" s="21">
        <v>0</v>
      </c>
      <c r="I23" s="21">
        <v>0</v>
      </c>
      <c r="J23" s="22">
        <f t="shared" si="1"/>
        <v>8.5035353940511288E-2</v>
      </c>
      <c r="K23" s="22">
        <f t="shared" si="2"/>
        <v>8.5035353940511288E-2</v>
      </c>
      <c r="L23" s="23">
        <f t="shared" si="3"/>
        <v>8.5035353940511288E-2</v>
      </c>
      <c r="M23" s="4"/>
    </row>
    <row r="24" spans="1:13" x14ac:dyDescent="0.25">
      <c r="A24" s="17"/>
      <c r="B24" s="18">
        <v>460</v>
      </c>
      <c r="C24" s="19" t="s">
        <v>227</v>
      </c>
      <c r="D24" s="20">
        <v>0.08</v>
      </c>
      <c r="E24" s="21">
        <v>2.1002060000000005</v>
      </c>
      <c r="F24" s="21">
        <f t="shared" si="0"/>
        <v>1.0641116579372525</v>
      </c>
      <c r="G24" s="21">
        <v>0.71721625793725252</v>
      </c>
      <c r="H24" s="21">
        <v>0.19123978999999999</v>
      </c>
      <c r="I24" s="21">
        <v>0.15565561000000003</v>
      </c>
      <c r="J24" s="22">
        <f t="shared" si="1"/>
        <v>0.34149805206596512</v>
      </c>
      <c r="K24" s="22">
        <f t="shared" si="2"/>
        <v>0.43255568641231018</v>
      </c>
      <c r="L24" s="23">
        <f t="shared" si="3"/>
        <v>0.50667013518543047</v>
      </c>
      <c r="M24" s="4"/>
    </row>
    <row r="25" spans="1:13" x14ac:dyDescent="0.25">
      <c r="A25" s="17"/>
      <c r="B25" s="18">
        <v>461</v>
      </c>
      <c r="C25" s="19" t="s">
        <v>228</v>
      </c>
      <c r="D25" s="20">
        <v>0</v>
      </c>
      <c r="E25" s="21">
        <v>1.4318000000000001E-2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462</v>
      </c>
      <c r="C26" s="19" t="s">
        <v>229</v>
      </c>
      <c r="D26" s="20">
        <v>0</v>
      </c>
      <c r="E26" s="21">
        <v>2.5531000000000002E-2</v>
      </c>
      <c r="F26" s="21">
        <f t="shared" si="0"/>
        <v>2.5530820712447166E-2</v>
      </c>
      <c r="G26" s="21">
        <v>2.5530820712447166E-2</v>
      </c>
      <c r="H26" s="21">
        <v>0</v>
      </c>
      <c r="I26" s="21">
        <v>0</v>
      </c>
      <c r="J26" s="22">
        <f t="shared" si="1"/>
        <v>0.99999297765254647</v>
      </c>
      <c r="K26" s="22">
        <f t="shared" si="2"/>
        <v>0.99999297765254647</v>
      </c>
      <c r="L26" s="23">
        <f t="shared" si="3"/>
        <v>0.99999297765254647</v>
      </c>
      <c r="M26" s="4"/>
    </row>
    <row r="27" spans="1:13" x14ac:dyDescent="0.25">
      <c r="A27" s="17"/>
      <c r="B27" s="18">
        <v>464</v>
      </c>
      <c r="C27" s="19" t="s">
        <v>231</v>
      </c>
      <c r="D27" s="20">
        <v>2.5826780000000005</v>
      </c>
      <c r="E27" s="21">
        <v>4.022575999999999</v>
      </c>
      <c r="F27" s="21">
        <f t="shared" si="0"/>
        <v>3.4502315996908295</v>
      </c>
      <c r="G27" s="21">
        <v>2.7756963096908294</v>
      </c>
      <c r="H27" s="21">
        <v>0.46982028999999992</v>
      </c>
      <c r="I27" s="21">
        <v>0.20471500000000004</v>
      </c>
      <c r="J27" s="22">
        <f t="shared" si="1"/>
        <v>0.69002955063890159</v>
      </c>
      <c r="K27" s="22">
        <f t="shared" si="2"/>
        <v>0.80682542721152561</v>
      </c>
      <c r="L27" s="23">
        <f t="shared" si="3"/>
        <v>0.85771694548240485</v>
      </c>
      <c r="M27" s="4"/>
    </row>
    <row r="28" spans="1:13" ht="15.75" thickBot="1" x14ac:dyDescent="0.3">
      <c r="A28" s="41" t="s">
        <v>233</v>
      </c>
      <c r="B28" s="58"/>
      <c r="C28" s="43"/>
      <c r="D28" s="44">
        <v>126.36044100000004</v>
      </c>
      <c r="E28" s="45">
        <v>341.6476729999996</v>
      </c>
      <c r="F28" s="45">
        <f t="shared" si="0"/>
        <v>175.84434045845796</v>
      </c>
      <c r="G28" s="45">
        <v>125.41239037845797</v>
      </c>
      <c r="H28" s="45">
        <v>23.277320679999988</v>
      </c>
      <c r="I28" s="45">
        <v>27.154629400000015</v>
      </c>
      <c r="J28" s="46">
        <f t="shared" si="1"/>
        <v>0.36708106125007361</v>
      </c>
      <c r="K28" s="46">
        <f t="shared" si="2"/>
        <v>0.4352135922742203</v>
      </c>
      <c r="L28" s="47">
        <f t="shared" si="3"/>
        <v>0.51469497483876658</v>
      </c>
      <c r="M28" s="4"/>
    </row>
    <row r="29" spans="1:13" x14ac:dyDescent="0.25">
      <c r="D29" s="5"/>
      <c r="E29" s="5"/>
      <c r="F29" s="5"/>
      <c r="G29" s="5"/>
      <c r="H29" s="5"/>
      <c r="I29" s="5"/>
      <c r="J29" s="4"/>
      <c r="K29" s="4"/>
      <c r="L29" s="4"/>
      <c r="M2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101</v>
      </c>
      <c r="B1" s="51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1587</v>
      </c>
      <c r="N2" s="72" t="s">
        <v>1609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301.73030299999999</v>
      </c>
      <c r="E6" s="14">
        <f ca="1">SUM(E7:OFFSET(E7,50,0))</f>
        <v>536.19167200000004</v>
      </c>
      <c r="F6" s="14">
        <f ca="1">SUM(F7:OFFSET(F7,50,0))</f>
        <v>313.76133880320003</v>
      </c>
      <c r="G6" s="14">
        <f ca="1">SUM(G7:OFFSET(G7,50,0))</f>
        <v>241.14082912320006</v>
      </c>
      <c r="H6" s="14">
        <f ca="1">SUM(H7:OFFSET(H7,50,0))</f>
        <v>36.420753960000013</v>
      </c>
      <c r="I6" s="14">
        <f ca="1">SUM(I7:OFFSET(I7,50,0))</f>
        <v>36.199755719999992</v>
      </c>
      <c r="J6" s="15">
        <f ca="1">IFERROR(G6/E6,0)</f>
        <v>0.44972878490212742</v>
      </c>
      <c r="K6" s="15">
        <f ca="1">IFERROR(SUM(G6,H6)/E6,0)</f>
        <v>0.51765366300429971</v>
      </c>
      <c r="L6" s="16">
        <f ca="1">IFERROR(SUM(G6,H6,I6)/E6,0)</f>
        <v>0.58516637834539142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0.90741000000000005</v>
      </c>
      <c r="E7" s="21">
        <v>5.2605310000000003</v>
      </c>
      <c r="F7" s="21">
        <f t="shared" ref="F7:F31" si="0">SUM(G7,H7,I7)</f>
        <v>3.3008157461468004</v>
      </c>
      <c r="G7" s="21">
        <v>1.6428602161468007</v>
      </c>
      <c r="H7" s="21">
        <v>0.38761783</v>
      </c>
      <c r="I7" s="21">
        <v>1.2703377</v>
      </c>
      <c r="J7" s="22">
        <f t="shared" ref="J7:J31" si="1">IFERROR(G7/E7,0)</f>
        <v>0.31229931277789269</v>
      </c>
      <c r="K7" s="22">
        <f t="shared" ref="K7:K31" si="2">IFERROR(SUM(G7,H7)/E7,0)</f>
        <v>0.38598347698108815</v>
      </c>
      <c r="L7" s="23">
        <f t="shared" ref="L7:L31" si="3">IFERROR(SUM(G7,H7,I7)/E7,0)</f>
        <v>0.6274681674049255</v>
      </c>
      <c r="M7" s="4"/>
      <c r="N7" t="s">
        <v>273</v>
      </c>
      <c r="O7" s="5">
        <v>1.104148151921216</v>
      </c>
      <c r="P7" s="71">
        <v>0.83252139603641495</v>
      </c>
    </row>
    <row r="8" spans="1:16" x14ac:dyDescent="0.25">
      <c r="A8" s="17"/>
      <c r="B8" s="55">
        <v>2</v>
      </c>
      <c r="C8" s="19" t="s">
        <v>251</v>
      </c>
      <c r="D8" s="20">
        <v>3.2473450000000001</v>
      </c>
      <c r="E8" s="21">
        <v>13.691410999999997</v>
      </c>
      <c r="F8" s="21">
        <f t="shared" si="0"/>
        <v>8.3912575629376018</v>
      </c>
      <c r="G8" s="21">
        <v>6.7643515929376008</v>
      </c>
      <c r="H8" s="21">
        <v>0.63723855000000018</v>
      </c>
      <c r="I8" s="21">
        <v>0.98966742000000019</v>
      </c>
      <c r="J8" s="22">
        <f t="shared" si="1"/>
        <v>0.49405803338586524</v>
      </c>
      <c r="K8" s="22">
        <f t="shared" si="2"/>
        <v>0.54060097552674469</v>
      </c>
      <c r="L8" s="23">
        <f t="shared" si="3"/>
        <v>0.61288479054040546</v>
      </c>
      <c r="M8" s="4"/>
      <c r="N8" t="s">
        <v>266</v>
      </c>
      <c r="O8" s="5">
        <v>1.2601489434357926</v>
      </c>
      <c r="P8" s="71">
        <v>0.8060460015158224</v>
      </c>
    </row>
    <row r="9" spans="1:16" x14ac:dyDescent="0.25">
      <c r="A9" s="17"/>
      <c r="B9" s="55">
        <v>3</v>
      </c>
      <c r="C9" s="19" t="s">
        <v>252</v>
      </c>
      <c r="D9" s="20">
        <v>6.3357280000000014</v>
      </c>
      <c r="E9" s="21">
        <v>11.006685999999995</v>
      </c>
      <c r="F9" s="21">
        <f t="shared" si="0"/>
        <v>6.100781647313628</v>
      </c>
      <c r="G9" s="21">
        <v>3.8368276673136279</v>
      </c>
      <c r="H9" s="21">
        <v>0.85215070000000015</v>
      </c>
      <c r="I9" s="21">
        <v>1.41180328</v>
      </c>
      <c r="J9" s="22">
        <f t="shared" si="1"/>
        <v>0.34859063548407121</v>
      </c>
      <c r="K9" s="22">
        <f t="shared" si="2"/>
        <v>0.42601182293322715</v>
      </c>
      <c r="L9" s="23">
        <f t="shared" si="3"/>
        <v>0.55427961216606259</v>
      </c>
      <c r="M9" s="4"/>
      <c r="N9" t="s">
        <v>264</v>
      </c>
      <c r="O9" s="5">
        <v>125.40814174061772</v>
      </c>
      <c r="P9" s="71">
        <v>0.74693255632505107</v>
      </c>
    </row>
    <row r="10" spans="1:16" x14ac:dyDescent="0.25">
      <c r="A10" s="17"/>
      <c r="B10" s="55">
        <v>4</v>
      </c>
      <c r="C10" s="19" t="s">
        <v>253</v>
      </c>
      <c r="D10" s="20">
        <v>19.196999999999999</v>
      </c>
      <c r="E10" s="21">
        <v>48.802048000000021</v>
      </c>
      <c r="F10" s="21">
        <f t="shared" si="0"/>
        <v>23.59350550302128</v>
      </c>
      <c r="G10" s="21">
        <v>17.41105918302128</v>
      </c>
      <c r="H10" s="21">
        <v>3.1787077000000012</v>
      </c>
      <c r="I10" s="21">
        <v>3.00373862</v>
      </c>
      <c r="J10" s="22">
        <f t="shared" si="1"/>
        <v>0.35676902705028429</v>
      </c>
      <c r="K10" s="22">
        <f t="shared" si="2"/>
        <v>0.42190374639648875</v>
      </c>
      <c r="L10" s="23">
        <f t="shared" si="3"/>
        <v>0.48345318423975303</v>
      </c>
      <c r="M10" s="4"/>
      <c r="N10" t="s">
        <v>269</v>
      </c>
      <c r="O10" s="5">
        <v>14.97585640317965</v>
      </c>
      <c r="P10" s="71">
        <v>0.70809686472069522</v>
      </c>
    </row>
    <row r="11" spans="1:16" x14ac:dyDescent="0.25">
      <c r="A11" s="17"/>
      <c r="B11" s="55">
        <v>5</v>
      </c>
      <c r="C11" s="19" t="s">
        <v>254</v>
      </c>
      <c r="D11" s="20">
        <v>1.2372760000000003</v>
      </c>
      <c r="E11" s="21">
        <v>3.8277099999999997</v>
      </c>
      <c r="F11" s="21">
        <f t="shared" si="0"/>
        <v>1.5223280092797715</v>
      </c>
      <c r="G11" s="21">
        <v>1.2145441992797714</v>
      </c>
      <c r="H11" s="21">
        <v>0.10575332999999999</v>
      </c>
      <c r="I11" s="21">
        <v>0.20203048000000001</v>
      </c>
      <c r="J11" s="22">
        <f t="shared" si="1"/>
        <v>0.31730308703631455</v>
      </c>
      <c r="K11" s="22">
        <f t="shared" si="2"/>
        <v>0.34493144184898322</v>
      </c>
      <c r="L11" s="23">
        <f t="shared" si="3"/>
        <v>0.39771247280482891</v>
      </c>
      <c r="M11" s="4"/>
      <c r="N11" t="s">
        <v>260</v>
      </c>
      <c r="O11" s="5">
        <v>12.781016647104027</v>
      </c>
      <c r="P11" s="71">
        <v>0.69712279981867664</v>
      </c>
    </row>
    <row r="12" spans="1:16" x14ac:dyDescent="0.25">
      <c r="A12" s="17"/>
      <c r="B12" s="55">
        <v>6</v>
      </c>
      <c r="C12" s="19" t="s">
        <v>255</v>
      </c>
      <c r="D12" s="20">
        <v>10.919576999999999</v>
      </c>
      <c r="E12" s="21">
        <v>17.328716000000004</v>
      </c>
      <c r="F12" s="21">
        <f t="shared" si="0"/>
        <v>9.7075494338270314</v>
      </c>
      <c r="G12" s="21">
        <v>7.6424558038270334</v>
      </c>
      <c r="H12" s="21">
        <v>1.1766109299999998</v>
      </c>
      <c r="I12" s="21">
        <v>0.88848269999999974</v>
      </c>
      <c r="J12" s="22">
        <f t="shared" si="1"/>
        <v>0.44102839493861123</v>
      </c>
      <c r="K12" s="22">
        <f t="shared" si="2"/>
        <v>0.50892788212508244</v>
      </c>
      <c r="L12" s="23">
        <f t="shared" si="3"/>
        <v>0.56020015757815111</v>
      </c>
      <c r="M12" s="4"/>
      <c r="N12" t="s">
        <v>265</v>
      </c>
      <c r="O12" s="5">
        <v>3.6281169062647987</v>
      </c>
      <c r="P12" s="71">
        <v>0.6652941120003053</v>
      </c>
    </row>
    <row r="13" spans="1:16" x14ac:dyDescent="0.25">
      <c r="A13" s="17"/>
      <c r="B13" s="55">
        <v>7</v>
      </c>
      <c r="C13" s="19" t="s">
        <v>256</v>
      </c>
      <c r="D13" s="20">
        <v>6.6880610000000003</v>
      </c>
      <c r="E13" s="21">
        <v>32.351924000000004</v>
      </c>
      <c r="F13" s="21">
        <f t="shared" si="0"/>
        <v>8.4903256068314761</v>
      </c>
      <c r="G13" s="21">
        <v>5.3528739968314767</v>
      </c>
      <c r="H13" s="21">
        <v>1.24585071</v>
      </c>
      <c r="I13" s="21">
        <v>1.8916008999999996</v>
      </c>
      <c r="J13" s="22">
        <f t="shared" si="1"/>
        <v>0.16545767098214859</v>
      </c>
      <c r="K13" s="22">
        <f t="shared" si="2"/>
        <v>0.20396699456982761</v>
      </c>
      <c r="L13" s="23">
        <f t="shared" si="3"/>
        <v>0.2624364970328032</v>
      </c>
      <c r="M13" s="4"/>
      <c r="N13" t="s">
        <v>257</v>
      </c>
      <c r="O13" s="5">
        <v>33.824279520453757</v>
      </c>
      <c r="P13" s="71">
        <v>0.63907049265749061</v>
      </c>
    </row>
    <row r="14" spans="1:16" x14ac:dyDescent="0.25">
      <c r="A14" s="17"/>
      <c r="B14" s="55">
        <v>8</v>
      </c>
      <c r="C14" s="19" t="s">
        <v>257</v>
      </c>
      <c r="D14" s="20">
        <v>27.738679999999995</v>
      </c>
      <c r="E14" s="21">
        <v>52.927305999999994</v>
      </c>
      <c r="F14" s="21">
        <f t="shared" si="0"/>
        <v>33.824279520453757</v>
      </c>
      <c r="G14" s="21">
        <v>23.892036490453755</v>
      </c>
      <c r="H14" s="21">
        <v>4.7591753500000005</v>
      </c>
      <c r="I14" s="21">
        <v>5.1730676800000017</v>
      </c>
      <c r="J14" s="22">
        <f t="shared" si="1"/>
        <v>0.45141229161472451</v>
      </c>
      <c r="K14" s="22">
        <f t="shared" si="2"/>
        <v>0.54133138460615693</v>
      </c>
      <c r="L14" s="23">
        <f t="shared" si="3"/>
        <v>0.63907049265749061</v>
      </c>
      <c r="M14" s="4"/>
      <c r="N14" t="s">
        <v>267</v>
      </c>
      <c r="O14" s="5">
        <v>2.4346340604360996</v>
      </c>
      <c r="P14" s="71">
        <v>0.63642660334627699</v>
      </c>
    </row>
    <row r="15" spans="1:16" x14ac:dyDescent="0.25">
      <c r="A15" s="17"/>
      <c r="B15" s="55">
        <v>9</v>
      </c>
      <c r="C15" s="19" t="s">
        <v>258</v>
      </c>
      <c r="D15" s="20">
        <v>11.836042000000001</v>
      </c>
      <c r="E15" s="21">
        <v>8.2193869999999993</v>
      </c>
      <c r="F15" s="21">
        <f t="shared" si="0"/>
        <v>4.7912262424825416</v>
      </c>
      <c r="G15" s="21">
        <v>3.7056277524825418</v>
      </c>
      <c r="H15" s="21">
        <v>0.25011485</v>
      </c>
      <c r="I15" s="21">
        <v>0.83548363999999997</v>
      </c>
      <c r="J15" s="22">
        <f t="shared" si="1"/>
        <v>0.45083991695275355</v>
      </c>
      <c r="K15" s="22">
        <f t="shared" si="2"/>
        <v>0.48126978355959421</v>
      </c>
      <c r="L15" s="23">
        <f t="shared" si="3"/>
        <v>0.58291770937206655</v>
      </c>
      <c r="M15" s="4"/>
      <c r="N15" t="s">
        <v>250</v>
      </c>
      <c r="O15" s="5">
        <v>3.3008157461468004</v>
      </c>
      <c r="P15" s="71">
        <v>0.6274681674049255</v>
      </c>
    </row>
    <row r="16" spans="1:16" x14ac:dyDescent="0.25">
      <c r="A16" s="17"/>
      <c r="B16" s="55">
        <v>10</v>
      </c>
      <c r="C16" s="19" t="s">
        <v>259</v>
      </c>
      <c r="D16" s="20">
        <v>0.65180100000000007</v>
      </c>
      <c r="E16" s="21">
        <v>10.443912999999998</v>
      </c>
      <c r="F16" s="21">
        <f t="shared" si="0"/>
        <v>4.3332404527172921</v>
      </c>
      <c r="G16" s="21">
        <v>3.2242250227172917</v>
      </c>
      <c r="H16" s="21">
        <v>0.53385782000000004</v>
      </c>
      <c r="I16" s="21">
        <v>0.57515760999999999</v>
      </c>
      <c r="J16" s="22">
        <f t="shared" si="1"/>
        <v>0.30871810428881324</v>
      </c>
      <c r="K16" s="22">
        <f t="shared" si="2"/>
        <v>0.35983475185184827</v>
      </c>
      <c r="L16" s="23">
        <f t="shared" si="3"/>
        <v>0.41490583584115387</v>
      </c>
      <c r="M16" s="4"/>
      <c r="N16" t="s">
        <v>251</v>
      </c>
      <c r="O16" s="5">
        <v>8.3912575629376018</v>
      </c>
      <c r="P16" s="71">
        <v>0.61288479054040546</v>
      </c>
    </row>
    <row r="17" spans="1:16" x14ac:dyDescent="0.25">
      <c r="A17" s="17"/>
      <c r="B17" s="55">
        <v>11</v>
      </c>
      <c r="C17" s="19" t="s">
        <v>260</v>
      </c>
      <c r="D17" s="20">
        <v>6.572254</v>
      </c>
      <c r="E17" s="21">
        <v>18.333953000000001</v>
      </c>
      <c r="F17" s="21">
        <f t="shared" si="0"/>
        <v>12.781016647104027</v>
      </c>
      <c r="G17" s="21">
        <v>10.969694817104028</v>
      </c>
      <c r="H17" s="21">
        <v>0.62323088000000004</v>
      </c>
      <c r="I17" s="21">
        <v>1.1880909500000001</v>
      </c>
      <c r="J17" s="22">
        <f t="shared" si="1"/>
        <v>0.59832676657914563</v>
      </c>
      <c r="K17" s="22">
        <f t="shared" si="2"/>
        <v>0.63232002924323116</v>
      </c>
      <c r="L17" s="23">
        <f t="shared" si="3"/>
        <v>0.69712279981867664</v>
      </c>
      <c r="M17" s="4"/>
      <c r="N17" t="s">
        <v>258</v>
      </c>
      <c r="O17" s="5">
        <v>4.7912262424825416</v>
      </c>
      <c r="P17" s="71">
        <v>0.58291770937206655</v>
      </c>
    </row>
    <row r="18" spans="1:16" x14ac:dyDescent="0.25">
      <c r="A18" s="17"/>
      <c r="B18" s="55">
        <v>12</v>
      </c>
      <c r="C18" s="19" t="s">
        <v>261</v>
      </c>
      <c r="D18" s="20">
        <v>3.5036249999999991</v>
      </c>
      <c r="E18" s="21">
        <v>6.595806999999998</v>
      </c>
      <c r="F18" s="21">
        <f t="shared" si="0"/>
        <v>3.6909888049525579</v>
      </c>
      <c r="G18" s="21">
        <v>2.4556074749525578</v>
      </c>
      <c r="H18" s="21">
        <v>0.51434279000000016</v>
      </c>
      <c r="I18" s="21">
        <v>0.72103853999999978</v>
      </c>
      <c r="J18" s="22">
        <f t="shared" si="1"/>
        <v>0.37229826084246531</v>
      </c>
      <c r="K18" s="22">
        <f t="shared" si="2"/>
        <v>0.45027852769987947</v>
      </c>
      <c r="L18" s="23">
        <f t="shared" si="3"/>
        <v>0.55959624121090246</v>
      </c>
      <c r="M18" s="4"/>
      <c r="N18" t="s">
        <v>255</v>
      </c>
      <c r="O18" s="5">
        <v>9.7075494338270314</v>
      </c>
      <c r="P18" s="71">
        <v>0.56020015757815111</v>
      </c>
    </row>
    <row r="19" spans="1:16" x14ac:dyDescent="0.25">
      <c r="A19" s="17"/>
      <c r="B19" s="55">
        <v>13</v>
      </c>
      <c r="C19" s="19" t="s">
        <v>262</v>
      </c>
      <c r="D19" s="20">
        <v>6.9395480000000029</v>
      </c>
      <c r="E19" s="21">
        <v>20.730266</v>
      </c>
      <c r="F19" s="21">
        <f t="shared" si="0"/>
        <v>11.225831318914326</v>
      </c>
      <c r="G19" s="21">
        <v>7.5160429389143246</v>
      </c>
      <c r="H19" s="21">
        <v>1.6393073</v>
      </c>
      <c r="I19" s="21">
        <v>2.0704810800000004</v>
      </c>
      <c r="J19" s="22">
        <f t="shared" si="1"/>
        <v>0.36256374804425201</v>
      </c>
      <c r="K19" s="22">
        <f t="shared" si="2"/>
        <v>0.44164171549532094</v>
      </c>
      <c r="L19" s="23">
        <f t="shared" si="3"/>
        <v>0.54151892305261906</v>
      </c>
      <c r="M19" s="4"/>
      <c r="N19" t="s">
        <v>261</v>
      </c>
      <c r="O19" s="5">
        <v>3.6909888049525579</v>
      </c>
      <c r="P19" s="71">
        <v>0.55959624121090246</v>
      </c>
    </row>
    <row r="20" spans="1:16" x14ac:dyDescent="0.25">
      <c r="A20" s="17"/>
      <c r="B20" s="55">
        <v>14</v>
      </c>
      <c r="C20" s="19" t="s">
        <v>263</v>
      </c>
      <c r="D20" s="20">
        <v>35.939560000000007</v>
      </c>
      <c r="E20" s="21">
        <v>15.794378000000004</v>
      </c>
      <c r="F20" s="21">
        <f t="shared" si="0"/>
        <v>3.2227036207829571</v>
      </c>
      <c r="G20" s="21">
        <v>2.6956554407829572</v>
      </c>
      <c r="H20" s="21">
        <v>0.30559186999999993</v>
      </c>
      <c r="I20" s="21">
        <v>0.22145631000000005</v>
      </c>
      <c r="J20" s="22">
        <f t="shared" si="1"/>
        <v>0.17067183277384881</v>
      </c>
      <c r="K20" s="22">
        <f t="shared" si="2"/>
        <v>0.1900199748785901</v>
      </c>
      <c r="L20" s="23">
        <f t="shared" si="3"/>
        <v>0.20404118609691096</v>
      </c>
      <c r="M20" s="4"/>
      <c r="N20" t="s">
        <v>252</v>
      </c>
      <c r="O20" s="5">
        <v>6.100781647313628</v>
      </c>
      <c r="P20" s="71">
        <v>0.55427961216606259</v>
      </c>
    </row>
    <row r="21" spans="1:16" x14ac:dyDescent="0.25">
      <c r="A21" s="17"/>
      <c r="B21" s="55">
        <v>15</v>
      </c>
      <c r="C21" s="19" t="s">
        <v>264</v>
      </c>
      <c r="D21" s="20">
        <v>113.31133600000001</v>
      </c>
      <c r="E21" s="21">
        <v>167.89754399999998</v>
      </c>
      <c r="F21" s="21">
        <f t="shared" si="0"/>
        <v>125.40814174061772</v>
      </c>
      <c r="G21" s="21">
        <v>105.02221019061773</v>
      </c>
      <c r="H21" s="21">
        <v>12.476666470000001</v>
      </c>
      <c r="I21" s="21">
        <v>7.9092650800000008</v>
      </c>
      <c r="J21" s="22">
        <f t="shared" si="1"/>
        <v>0.62551367749975983</v>
      </c>
      <c r="K21" s="22">
        <f t="shared" si="2"/>
        <v>0.69982486855565762</v>
      </c>
      <c r="L21" s="23">
        <f t="shared" si="3"/>
        <v>0.74693255632505107</v>
      </c>
      <c r="M21" s="4"/>
      <c r="N21" t="s">
        <v>262</v>
      </c>
      <c r="O21" s="5">
        <v>11.225831318914326</v>
      </c>
      <c r="P21" s="71">
        <v>0.54151892305261906</v>
      </c>
    </row>
    <row r="22" spans="1:16" x14ac:dyDescent="0.25">
      <c r="A22" s="17"/>
      <c r="B22" s="55">
        <v>16</v>
      </c>
      <c r="C22" s="19" t="s">
        <v>265</v>
      </c>
      <c r="D22" s="20">
        <v>9.0834520000000012</v>
      </c>
      <c r="E22" s="21">
        <v>5.4534029999999962</v>
      </c>
      <c r="F22" s="21">
        <f t="shared" si="0"/>
        <v>3.6281169062647987</v>
      </c>
      <c r="G22" s="21">
        <v>1.2694310462647991</v>
      </c>
      <c r="H22" s="21">
        <v>1.5323327999999998</v>
      </c>
      <c r="I22" s="21">
        <v>0.82635305999999986</v>
      </c>
      <c r="J22" s="22">
        <f t="shared" si="1"/>
        <v>0.23277778045466288</v>
      </c>
      <c r="K22" s="22">
        <f t="shared" si="2"/>
        <v>0.51376431308392223</v>
      </c>
      <c r="L22" s="23">
        <f t="shared" si="3"/>
        <v>0.6652941120003053</v>
      </c>
      <c r="M22" s="4"/>
      <c r="N22" t="s">
        <v>274</v>
      </c>
      <c r="O22" s="5">
        <v>2.3045800447601739</v>
      </c>
      <c r="P22" s="71">
        <v>0.51734360743327557</v>
      </c>
    </row>
    <row r="23" spans="1:16" x14ac:dyDescent="0.25">
      <c r="A23" s="17"/>
      <c r="B23" s="55">
        <v>17</v>
      </c>
      <c r="C23" s="19" t="s">
        <v>266</v>
      </c>
      <c r="D23" s="20">
        <v>0.36627300000000007</v>
      </c>
      <c r="E23" s="21">
        <v>1.5633709999999998</v>
      </c>
      <c r="F23" s="21">
        <f t="shared" si="0"/>
        <v>1.2601489434357926</v>
      </c>
      <c r="G23" s="21">
        <v>1.0605182234357926</v>
      </c>
      <c r="H23" s="21">
        <v>0.14926017</v>
      </c>
      <c r="I23" s="21">
        <v>5.037055E-2</v>
      </c>
      <c r="J23" s="22">
        <f t="shared" si="1"/>
        <v>0.67835352161182005</v>
      </c>
      <c r="K23" s="22">
        <f t="shared" si="2"/>
        <v>0.77382680978206242</v>
      </c>
      <c r="L23" s="23">
        <f t="shared" si="3"/>
        <v>0.8060460015158224</v>
      </c>
      <c r="M23" s="4"/>
      <c r="N23" t="s">
        <v>271</v>
      </c>
      <c r="O23" s="5">
        <v>4.4694035391669606</v>
      </c>
      <c r="P23" s="71">
        <v>0.50389625107156633</v>
      </c>
    </row>
    <row r="24" spans="1:16" x14ac:dyDescent="0.25">
      <c r="A24" s="17"/>
      <c r="B24" s="55">
        <v>18</v>
      </c>
      <c r="C24" s="19" t="s">
        <v>267</v>
      </c>
      <c r="D24" s="20">
        <v>3.9668360000000003</v>
      </c>
      <c r="E24" s="21">
        <v>3.8254750000000008</v>
      </c>
      <c r="F24" s="21">
        <f t="shared" si="0"/>
        <v>2.4346340604360996</v>
      </c>
      <c r="G24" s="21">
        <v>1.6477933104361</v>
      </c>
      <c r="H24" s="21">
        <v>0.3590473099999999</v>
      </c>
      <c r="I24" s="21">
        <v>0.42779344000000002</v>
      </c>
      <c r="J24" s="22">
        <f t="shared" si="1"/>
        <v>0.43074214586060544</v>
      </c>
      <c r="K24" s="22">
        <f t="shared" si="2"/>
        <v>0.52459906820358237</v>
      </c>
      <c r="L24" s="23">
        <f t="shared" si="3"/>
        <v>0.63642660334627699</v>
      </c>
      <c r="M24" s="4"/>
      <c r="N24" t="s">
        <v>253</v>
      </c>
      <c r="O24" s="5">
        <v>23.59350550302128</v>
      </c>
      <c r="P24" s="71">
        <v>0.48345318423975303</v>
      </c>
    </row>
    <row r="25" spans="1:16" x14ac:dyDescent="0.25">
      <c r="A25" s="17"/>
      <c r="B25" s="55">
        <v>19</v>
      </c>
      <c r="C25" s="19" t="s">
        <v>268</v>
      </c>
      <c r="D25" s="20">
        <v>0.72879899999999997</v>
      </c>
      <c r="E25" s="21">
        <v>8.4817709999999984</v>
      </c>
      <c r="F25" s="21">
        <f t="shared" si="0"/>
        <v>1.8407029512758042</v>
      </c>
      <c r="G25" s="21">
        <v>1.4117070412758039</v>
      </c>
      <c r="H25" s="21">
        <v>0.10680594</v>
      </c>
      <c r="I25" s="21">
        <v>0.32218997000000005</v>
      </c>
      <c r="J25" s="22">
        <f t="shared" si="1"/>
        <v>0.1664401268645197</v>
      </c>
      <c r="K25" s="22">
        <f t="shared" si="2"/>
        <v>0.17903253710525835</v>
      </c>
      <c r="L25" s="23">
        <f t="shared" si="3"/>
        <v>0.21701870414513721</v>
      </c>
      <c r="M25" s="4"/>
      <c r="N25" t="s">
        <v>270</v>
      </c>
      <c r="O25" s="5">
        <v>18.326762490697615</v>
      </c>
      <c r="P25" s="71">
        <v>0.46670476573947933</v>
      </c>
    </row>
    <row r="26" spans="1:16" x14ac:dyDescent="0.25">
      <c r="A26" s="17"/>
      <c r="B26" s="55">
        <v>20</v>
      </c>
      <c r="C26" s="19" t="s">
        <v>269</v>
      </c>
      <c r="D26" s="20">
        <v>6.5638719999999982</v>
      </c>
      <c r="E26" s="21">
        <v>21.149446000000001</v>
      </c>
      <c r="F26" s="21">
        <f t="shared" si="0"/>
        <v>14.97585640317965</v>
      </c>
      <c r="G26" s="21">
        <v>11.47028967317965</v>
      </c>
      <c r="H26" s="21">
        <v>1.2768061600000005</v>
      </c>
      <c r="I26" s="21">
        <v>2.2287605700000004</v>
      </c>
      <c r="J26" s="22">
        <f t="shared" si="1"/>
        <v>0.54234468709864314</v>
      </c>
      <c r="K26" s="22">
        <f t="shared" si="2"/>
        <v>0.60271535401823995</v>
      </c>
      <c r="L26" s="23">
        <f t="shared" si="3"/>
        <v>0.70809686472069522</v>
      </c>
      <c r="M26" s="4"/>
      <c r="N26" t="s">
        <v>259</v>
      </c>
      <c r="O26" s="5">
        <v>4.3332404527172921</v>
      </c>
      <c r="P26" s="71">
        <v>0.41490583584115387</v>
      </c>
    </row>
    <row r="27" spans="1:16" x14ac:dyDescent="0.25">
      <c r="A27" s="17"/>
      <c r="B27" s="55">
        <v>21</v>
      </c>
      <c r="C27" s="19" t="s">
        <v>270</v>
      </c>
      <c r="D27" s="20">
        <v>13.754392999999999</v>
      </c>
      <c r="E27" s="21">
        <v>39.268428000000007</v>
      </c>
      <c r="F27" s="21">
        <f t="shared" si="0"/>
        <v>18.326762490697615</v>
      </c>
      <c r="G27" s="21">
        <v>12.529013090697617</v>
      </c>
      <c r="H27" s="21">
        <v>2.9529611799999995</v>
      </c>
      <c r="I27" s="21">
        <v>2.8447882199999985</v>
      </c>
      <c r="J27" s="22">
        <f t="shared" si="1"/>
        <v>0.31906072457745482</v>
      </c>
      <c r="K27" s="22">
        <f t="shared" si="2"/>
        <v>0.39426009797737799</v>
      </c>
      <c r="L27" s="23">
        <f t="shared" si="3"/>
        <v>0.46670476573947933</v>
      </c>
      <c r="M27" s="4"/>
      <c r="N27" t="s">
        <v>254</v>
      </c>
      <c r="O27" s="5">
        <v>1.5223280092797715</v>
      </c>
      <c r="P27" s="71">
        <v>0.39771247280482891</v>
      </c>
    </row>
    <row r="28" spans="1:16" x14ac:dyDescent="0.25">
      <c r="A28" s="17"/>
      <c r="B28" s="55">
        <v>22</v>
      </c>
      <c r="C28" s="19" t="s">
        <v>271</v>
      </c>
      <c r="D28" s="20">
        <v>5.0211550000000003</v>
      </c>
      <c r="E28" s="21">
        <v>8.8696899999999985</v>
      </c>
      <c r="F28" s="21">
        <f t="shared" si="0"/>
        <v>4.4694035391669606</v>
      </c>
      <c r="G28" s="21">
        <v>3.8843676491669612</v>
      </c>
      <c r="H28" s="21">
        <v>0.31596814000000001</v>
      </c>
      <c r="I28" s="21">
        <v>0.26906774999999999</v>
      </c>
      <c r="J28" s="22">
        <f t="shared" si="1"/>
        <v>0.43793725024966623</v>
      </c>
      <c r="K28" s="22">
        <f t="shared" si="2"/>
        <v>0.47356060799948607</v>
      </c>
      <c r="L28" s="23">
        <f t="shared" si="3"/>
        <v>0.50389625107156633</v>
      </c>
      <c r="M28" s="4"/>
      <c r="N28" t="s">
        <v>272</v>
      </c>
      <c r="O28" s="5">
        <v>3.0329934546791688</v>
      </c>
      <c r="P28" s="71">
        <v>0.3531830213596619</v>
      </c>
    </row>
    <row r="29" spans="1:16" x14ac:dyDescent="0.25">
      <c r="A29" s="17"/>
      <c r="B29" s="55">
        <v>23</v>
      </c>
      <c r="C29" s="19" t="s">
        <v>272</v>
      </c>
      <c r="D29" s="20">
        <v>3.8898520000000003</v>
      </c>
      <c r="E29" s="21">
        <v>8.5875970000000006</v>
      </c>
      <c r="F29" s="21">
        <f t="shared" si="0"/>
        <v>3.0329934546791688</v>
      </c>
      <c r="G29" s="21">
        <v>1.539494504679169</v>
      </c>
      <c r="H29" s="21">
        <v>0.8532864</v>
      </c>
      <c r="I29" s="21">
        <v>0.64021254999999988</v>
      </c>
      <c r="J29" s="22">
        <f t="shared" si="1"/>
        <v>0.17926953310444924</v>
      </c>
      <c r="K29" s="22">
        <f t="shared" si="2"/>
        <v>0.2786321836806232</v>
      </c>
      <c r="L29" s="23">
        <f t="shared" si="3"/>
        <v>0.3531830213596619</v>
      </c>
      <c r="M29" s="4"/>
      <c r="N29" t="s">
        <v>256</v>
      </c>
      <c r="O29" s="5">
        <v>8.4903256068314761</v>
      </c>
      <c r="P29" s="71">
        <v>0.2624364970328032</v>
      </c>
    </row>
    <row r="30" spans="1:16" x14ac:dyDescent="0.25">
      <c r="A30" s="17"/>
      <c r="B30" s="55">
        <v>24</v>
      </c>
      <c r="C30" s="19" t="s">
        <v>273</v>
      </c>
      <c r="D30" s="20">
        <v>1.0996109999999999</v>
      </c>
      <c r="E30" s="21">
        <v>1.3262699999999998</v>
      </c>
      <c r="F30" s="21">
        <f t="shared" si="0"/>
        <v>1.104148151921216</v>
      </c>
      <c r="G30" s="21">
        <v>0.90823375192121603</v>
      </c>
      <c r="H30" s="21">
        <v>0.10488395999999998</v>
      </c>
      <c r="I30" s="21">
        <v>9.1030440000000004E-2</v>
      </c>
      <c r="J30" s="22">
        <f t="shared" si="1"/>
        <v>0.68480305814141629</v>
      </c>
      <c r="K30" s="22">
        <f t="shared" si="2"/>
        <v>0.76388496454056576</v>
      </c>
      <c r="L30" s="23">
        <f t="shared" si="3"/>
        <v>0.83252139603641495</v>
      </c>
      <c r="M30" s="4"/>
      <c r="N30" t="s">
        <v>268</v>
      </c>
      <c r="O30" s="5">
        <v>1.8407029512758042</v>
      </c>
      <c r="P30" s="71">
        <v>0.21701870414513721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2.230817</v>
      </c>
      <c r="E31" s="28">
        <v>4.4546409999999996</v>
      </c>
      <c r="F31" s="28">
        <f t="shared" si="0"/>
        <v>2.3045800447601739</v>
      </c>
      <c r="G31" s="28">
        <v>2.0739080447601737</v>
      </c>
      <c r="H31" s="28">
        <v>8.3184819999999993E-2</v>
      </c>
      <c r="I31" s="28">
        <v>0.14748718</v>
      </c>
      <c r="J31" s="29">
        <f t="shared" si="1"/>
        <v>0.46556120790882449</v>
      </c>
      <c r="K31" s="29">
        <f t="shared" si="2"/>
        <v>0.48423495064140387</v>
      </c>
      <c r="L31" s="30">
        <f t="shared" si="3"/>
        <v>0.51734360743327557</v>
      </c>
      <c r="M31" s="4"/>
      <c r="N31" t="s">
        <v>263</v>
      </c>
      <c r="O31" s="5">
        <v>3.2227036207829571</v>
      </c>
      <c r="P31" s="71">
        <v>0.20404118609691096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49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301.73030299999999</v>
      </c>
      <c r="E6" s="14">
        <v>536.19167200000004</v>
      </c>
      <c r="F6" s="14">
        <v>313.76133880320003</v>
      </c>
      <c r="G6" s="14">
        <v>241.14082912320006</v>
      </c>
      <c r="H6" s="14">
        <v>36.420753960000013</v>
      </c>
      <c r="I6" s="14">
        <v>36.199755719999992</v>
      </c>
      <c r="J6" s="15">
        <v>0.44972878490212742</v>
      </c>
      <c r="K6" s="15">
        <v>0.51765366300429971</v>
      </c>
      <c r="L6" s="16">
        <v>0.58516637834539142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112.53086500000001</v>
      </c>
      <c r="E7" s="38">
        <f ca="1">SUM(E8:OFFSET(E6,MATCH("PROYECTOS",$A$8:$A$50,0),0))</f>
        <v>169.944962</v>
      </c>
      <c r="F7" s="38">
        <f ca="1">SUM(F8:OFFSET(F6,MATCH("PROYECTOS",$A$8:$A$50,0),0))</f>
        <v>119.52709248725587</v>
      </c>
      <c r="G7" s="38">
        <f ca="1">SUM(G8:OFFSET(G6,MATCH("PROYECTOS",$A$8:$A$50,0),0))</f>
        <v>98.813817207255852</v>
      </c>
      <c r="H7" s="38">
        <f ca="1">SUM(H8:OFFSET(H6,MATCH("PROYECTOS",$A$8:$A$50,0),0))</f>
        <v>12.842188400000003</v>
      </c>
      <c r="I7" s="38">
        <f ca="1">SUM(I8:OFFSET(I6,MATCH("PROYECTOS",$A$8:$A$50,0),0))</f>
        <v>7.8710868800000027</v>
      </c>
      <c r="J7" s="39">
        <f ca="1">IFERROR(G7/E7,0)</f>
        <v>0.58144599312838618</v>
      </c>
      <c r="K7" s="39">
        <f ca="1">IFERROR(SUM(G7,H7)/E7,0)</f>
        <v>0.65701274279172717</v>
      </c>
      <c r="L7" s="40">
        <f ca="1">IFERROR(SUM(G7,H7,I7)/E7,0)</f>
        <v>0.70332824863178856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10.6</v>
      </c>
      <c r="E8" s="21">
        <v>0.101437</v>
      </c>
      <c r="F8" s="21">
        <f t="shared" ref="F8:F11" si="0">SUM(G8,H8,I8)</f>
        <v>9.9121671240662984E-2</v>
      </c>
      <c r="G8" s="21">
        <v>8.3683491240662988E-2</v>
      </c>
      <c r="H8" s="21">
        <v>1.401518E-2</v>
      </c>
      <c r="I8" s="21">
        <v>1.423E-3</v>
      </c>
      <c r="J8" s="22">
        <f t="shared" ref="J8:J12" si="1">IFERROR(G8/E8,0)</f>
        <v>0.82497995051769069</v>
      </c>
      <c r="K8" s="22">
        <f t="shared" ref="K8:K12" si="2">IFERROR(SUM(G8,H8)/E8,0)</f>
        <v>0.96314630007455848</v>
      </c>
      <c r="L8" s="23">
        <f t="shared" ref="L8:L12" si="3">IFERROR(SUM(G8,H8,I8)/E8,0)</f>
        <v>0.97717471179809123</v>
      </c>
      <c r="M8" s="4"/>
    </row>
    <row r="9" spans="1:13" ht="38.25" x14ac:dyDescent="0.25">
      <c r="A9" s="17"/>
      <c r="B9" s="19">
        <v>3000399</v>
      </c>
      <c r="C9" s="19" t="s">
        <v>1590</v>
      </c>
      <c r="D9" s="20">
        <v>33.043111000000003</v>
      </c>
      <c r="E9" s="21">
        <v>72.440934999999968</v>
      </c>
      <c r="F9" s="21">
        <f t="shared" si="0"/>
        <v>35.851479152395243</v>
      </c>
      <c r="G9" s="21">
        <v>25.869700442395242</v>
      </c>
      <c r="H9" s="21">
        <v>5.5333397399999997</v>
      </c>
      <c r="I9" s="21">
        <v>4.4484389700000024</v>
      </c>
      <c r="J9" s="22">
        <f t="shared" si="1"/>
        <v>0.35711439177856075</v>
      </c>
      <c r="K9" s="22">
        <f t="shared" si="2"/>
        <v>0.43349854860922565</v>
      </c>
      <c r="L9" s="23">
        <f t="shared" si="3"/>
        <v>0.49490635581105158</v>
      </c>
      <c r="M9" s="4"/>
    </row>
    <row r="10" spans="1:13" ht="25.5" x14ac:dyDescent="0.25">
      <c r="A10" s="17"/>
      <c r="B10" s="19">
        <v>3000423</v>
      </c>
      <c r="C10" s="19" t="s">
        <v>1591</v>
      </c>
      <c r="D10" s="20">
        <v>60.392866000000005</v>
      </c>
      <c r="E10" s="21">
        <v>88.518419000000009</v>
      </c>
      <c r="F10" s="21">
        <f t="shared" si="0"/>
        <v>77.374565493060203</v>
      </c>
      <c r="G10" s="21">
        <v>68.062755493060195</v>
      </c>
      <c r="H10" s="21">
        <v>6.7591326200000017</v>
      </c>
      <c r="I10" s="21">
        <v>2.55267738</v>
      </c>
      <c r="J10" s="22">
        <f t="shared" si="1"/>
        <v>0.76891065455044094</v>
      </c>
      <c r="K10" s="22">
        <f t="shared" si="2"/>
        <v>0.8452691423810923</v>
      </c>
      <c r="L10" s="23">
        <f t="shared" si="3"/>
        <v>0.87410695273556793</v>
      </c>
      <c r="M10" s="4"/>
    </row>
    <row r="11" spans="1:13" ht="38.25" x14ac:dyDescent="0.25">
      <c r="A11" s="17"/>
      <c r="B11" s="19">
        <v>3000544</v>
      </c>
      <c r="C11" s="19" t="s">
        <v>1592</v>
      </c>
      <c r="D11" s="20">
        <v>8.4948879999999996</v>
      </c>
      <c r="E11" s="21">
        <v>8.8841710000000003</v>
      </c>
      <c r="F11" s="21">
        <f t="shared" si="0"/>
        <v>6.2019261705597524</v>
      </c>
      <c r="G11" s="21">
        <v>4.7976777805597521</v>
      </c>
      <c r="H11" s="21">
        <v>0.53570085999999995</v>
      </c>
      <c r="I11" s="21">
        <v>0.86854752999999996</v>
      </c>
      <c r="J11" s="22">
        <f t="shared" si="1"/>
        <v>0.54002537553135255</v>
      </c>
      <c r="K11" s="22">
        <f t="shared" si="2"/>
        <v>0.60032372638479747</v>
      </c>
      <c r="L11" s="23">
        <f t="shared" si="3"/>
        <v>0.69808721270220397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189.19943799999999</v>
      </c>
      <c r="E12" s="45">
        <f t="shared" ref="E12:I12" ca="1" si="4">OFFSET(E12,-MATCH("PROYECTOS",$A$8:$A$50,0)-1,0)-(OFFSET(E12,-MATCH("PROYECTOS",$A$8:$A$50,0),0))</f>
        <v>366.24671000000001</v>
      </c>
      <c r="F12" s="45">
        <f t="shared" ca="1" si="4"/>
        <v>194.23424631594418</v>
      </c>
      <c r="G12" s="45">
        <f t="shared" ca="1" si="4"/>
        <v>142.32701191594421</v>
      </c>
      <c r="H12" s="45">
        <f t="shared" ca="1" si="4"/>
        <v>23.578565560000008</v>
      </c>
      <c r="I12" s="45">
        <f t="shared" ca="1" si="4"/>
        <v>28.328668839999988</v>
      </c>
      <c r="J12" s="46">
        <f t="shared" ca="1" si="1"/>
        <v>0.38860966673514746</v>
      </c>
      <c r="K12" s="46">
        <f t="shared" ca="1" si="2"/>
        <v>0.45298858104676004</v>
      </c>
      <c r="L12" s="47">
        <f t="shared" ca="1" si="3"/>
        <v>0.53033717713380746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1610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83"/>
      <c r="B17" s="84"/>
      <c r="C17" s="84"/>
      <c r="D17" s="103"/>
    </row>
    <row r="18" spans="1:4" ht="39" thickBot="1" x14ac:dyDescent="0.3">
      <c r="A18" s="73"/>
      <c r="B18" s="74">
        <v>3000399</v>
      </c>
      <c r="C18" s="74" t="s">
        <v>1590</v>
      </c>
      <c r="D18" s="75">
        <v>0.49490635581105158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49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341.32211699999993</v>
      </c>
      <c r="E6" s="14">
        <v>363.94291299999992</v>
      </c>
      <c r="F6" s="14">
        <v>311.13188940226399</v>
      </c>
      <c r="G6" s="14">
        <v>248.78158699226398</v>
      </c>
      <c r="H6" s="14">
        <v>32.798147270000001</v>
      </c>
      <c r="I6" s="14">
        <v>29.552155139999996</v>
      </c>
      <c r="J6" s="15">
        <v>0.68357310475300848</v>
      </c>
      <c r="K6" s="15">
        <v>0.773692038515568</v>
      </c>
      <c r="L6" s="16">
        <v>0.85489201269943127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340.32211700000005</v>
      </c>
      <c r="E7" s="38">
        <f ca="1">SUM(E8:OFFSET(E6,MATCH("PROYECTOS",$A$8:$A$50,0),0))</f>
        <v>361.39074199999999</v>
      </c>
      <c r="F7" s="38">
        <f ca="1">SUM(F8:OFFSET(F6,MATCH("PROYECTOS",$A$8:$A$50,0),0))</f>
        <v>309.75214931595406</v>
      </c>
      <c r="G7" s="38">
        <f ca="1">SUM(G8:OFFSET(G6,MATCH("PROYECTOS",$A$8:$A$50,0),0))</f>
        <v>248.26660560595403</v>
      </c>
      <c r="H7" s="38">
        <f ca="1">SUM(H8:OFFSET(H6,MATCH("PROYECTOS",$A$8:$A$50,0),0))</f>
        <v>31.982187890000002</v>
      </c>
      <c r="I7" s="38">
        <f ca="1">SUM(I8:OFFSET(I6,MATCH("PROYECTOS",$A$8:$A$50,0),0))</f>
        <v>29.503355819999999</v>
      </c>
      <c r="J7" s="39">
        <f ca="1">IFERROR(G7/E7,0)</f>
        <v>0.68697555513459729</v>
      </c>
      <c r="K7" s="39">
        <f ca="1">IFERROR(SUM(G7,H7)/E7,0)</f>
        <v>0.77547308474203813</v>
      </c>
      <c r="L7" s="40">
        <f ca="1">IFERROR(SUM(G7,H7,I7)/E7,0)</f>
        <v>0.85711146777510439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30.534986000000011</v>
      </c>
      <c r="E8" s="21">
        <v>30.761868999999997</v>
      </c>
      <c r="F8" s="21">
        <f t="shared" ref="F8:F26" si="0">SUM(G8,H8,I8)</f>
        <v>23.997762774861872</v>
      </c>
      <c r="G8" s="21">
        <v>18.128187104861873</v>
      </c>
      <c r="H8" s="21">
        <v>2.5220716000000007</v>
      </c>
      <c r="I8" s="21">
        <v>3.3475040700000007</v>
      </c>
      <c r="J8" s="22">
        <f t="shared" ref="J8:J27" si="1">IFERROR(G8/E8,0)</f>
        <v>0.58930707704599727</v>
      </c>
      <c r="K8" s="22">
        <f t="shared" ref="K8:K27" si="2">IFERROR(SUM(G8,H8)/E8,0)</f>
        <v>0.67129402003700989</v>
      </c>
      <c r="L8" s="23">
        <f t="shared" ref="L8:L27" si="3">IFERROR(SUM(G8,H8,I8)/E8,0)</f>
        <v>0.7801139382936022</v>
      </c>
      <c r="M8" s="4"/>
    </row>
    <row r="9" spans="1:13" ht="38.25" x14ac:dyDescent="0.25">
      <c r="A9" s="17"/>
      <c r="B9" s="19">
        <v>3000009</v>
      </c>
      <c r="C9" s="19" t="s">
        <v>430</v>
      </c>
      <c r="D9" s="20">
        <v>3.8035569999999992</v>
      </c>
      <c r="E9" s="21">
        <v>4.2329499999999989</v>
      </c>
      <c r="F9" s="21">
        <f t="shared" si="0"/>
        <v>3.5089488178247161</v>
      </c>
      <c r="G9" s="21">
        <v>2.7888392178247159</v>
      </c>
      <c r="H9" s="21">
        <v>0.31405215999999997</v>
      </c>
      <c r="I9" s="21">
        <v>0.40605743999999994</v>
      </c>
      <c r="J9" s="22">
        <f t="shared" si="1"/>
        <v>0.65884057638873994</v>
      </c>
      <c r="K9" s="22">
        <f t="shared" si="2"/>
        <v>0.73303284419251746</v>
      </c>
      <c r="L9" s="23">
        <f t="shared" si="3"/>
        <v>0.82896061088005224</v>
      </c>
      <c r="M9" s="4"/>
    </row>
    <row r="10" spans="1:13" ht="38.25" x14ac:dyDescent="0.25">
      <c r="A10" s="17"/>
      <c r="B10" s="19">
        <v>3000010</v>
      </c>
      <c r="C10" s="19" t="s">
        <v>431</v>
      </c>
      <c r="D10" s="20">
        <v>3.151189</v>
      </c>
      <c r="E10" s="21">
        <v>3.4805629999999996</v>
      </c>
      <c r="F10" s="21">
        <f t="shared" si="0"/>
        <v>2.6949262382760093</v>
      </c>
      <c r="G10" s="21">
        <v>1.7611745382760091</v>
      </c>
      <c r="H10" s="21">
        <v>0.45460484999999995</v>
      </c>
      <c r="I10" s="21">
        <v>0.47914685000000001</v>
      </c>
      <c r="J10" s="22">
        <f t="shared" si="1"/>
        <v>0.50600277549235839</v>
      </c>
      <c r="K10" s="22">
        <f t="shared" si="2"/>
        <v>0.63661522238672574</v>
      </c>
      <c r="L10" s="23">
        <f t="shared" si="3"/>
        <v>0.77427882738396336</v>
      </c>
      <c r="M10" s="4"/>
    </row>
    <row r="11" spans="1:13" ht="25.5" x14ac:dyDescent="0.25">
      <c r="A11" s="17"/>
      <c r="B11" s="19">
        <v>3000011</v>
      </c>
      <c r="C11" s="19" t="s">
        <v>432</v>
      </c>
      <c r="D11" s="20">
        <v>14.046180999999997</v>
      </c>
      <c r="E11" s="21">
        <v>14.871744000000003</v>
      </c>
      <c r="F11" s="21">
        <f t="shared" si="0"/>
        <v>12.587762740563694</v>
      </c>
      <c r="G11" s="21">
        <v>9.9857091205636923</v>
      </c>
      <c r="H11" s="21">
        <v>1.1215390200000006</v>
      </c>
      <c r="I11" s="21">
        <v>1.4805146000000002</v>
      </c>
      <c r="J11" s="22">
        <f t="shared" si="1"/>
        <v>0.67145515149828361</v>
      </c>
      <c r="K11" s="22">
        <f t="shared" si="2"/>
        <v>0.74686924012164879</v>
      </c>
      <c r="L11" s="23">
        <f t="shared" si="3"/>
        <v>0.8464214244518794</v>
      </c>
      <c r="M11" s="4"/>
    </row>
    <row r="12" spans="1:13" ht="25.5" x14ac:dyDescent="0.25">
      <c r="A12" s="17"/>
      <c r="B12" s="19">
        <v>3000012</v>
      </c>
      <c r="C12" s="19" t="s">
        <v>433</v>
      </c>
      <c r="D12" s="20">
        <v>9.6981849999999969</v>
      </c>
      <c r="E12" s="21">
        <v>10.441746000000002</v>
      </c>
      <c r="F12" s="21">
        <f t="shared" si="0"/>
        <v>7.5045509180163821</v>
      </c>
      <c r="G12" s="21">
        <v>5.6204772080163821</v>
      </c>
      <c r="H12" s="21">
        <v>0.8450418900000003</v>
      </c>
      <c r="I12" s="21">
        <v>1.0390318200000002</v>
      </c>
      <c r="J12" s="22">
        <f t="shared" si="1"/>
        <v>0.53826986483068839</v>
      </c>
      <c r="K12" s="22">
        <f t="shared" si="2"/>
        <v>0.61919903989393932</v>
      </c>
      <c r="L12" s="23">
        <f t="shared" si="3"/>
        <v>0.71870651881556791</v>
      </c>
      <c r="M12" s="4"/>
    </row>
    <row r="13" spans="1:13" ht="25.5" x14ac:dyDescent="0.25">
      <c r="A13" s="17"/>
      <c r="B13" s="19">
        <v>3000013</v>
      </c>
      <c r="C13" s="19" t="s">
        <v>434</v>
      </c>
      <c r="D13" s="20">
        <v>10.568758000000003</v>
      </c>
      <c r="E13" s="21">
        <v>11.549457000000006</v>
      </c>
      <c r="F13" s="21">
        <f t="shared" si="0"/>
        <v>9.6165948050742163</v>
      </c>
      <c r="G13" s="21">
        <v>7.7833817050742162</v>
      </c>
      <c r="H13" s="21">
        <v>1.0118349500000003</v>
      </c>
      <c r="I13" s="21">
        <v>0.82137814999999992</v>
      </c>
      <c r="J13" s="22">
        <f t="shared" si="1"/>
        <v>0.67391754478796817</v>
      </c>
      <c r="K13" s="22">
        <f t="shared" si="2"/>
        <v>0.76152642111869095</v>
      </c>
      <c r="L13" s="23">
        <f t="shared" si="3"/>
        <v>0.83264475594603382</v>
      </c>
      <c r="M13" s="4"/>
    </row>
    <row r="14" spans="1:13" ht="25.5" x14ac:dyDescent="0.25">
      <c r="A14" s="17"/>
      <c r="B14" s="19">
        <v>3000014</v>
      </c>
      <c r="C14" s="19" t="s">
        <v>435</v>
      </c>
      <c r="D14" s="20">
        <v>4.5937669999999988</v>
      </c>
      <c r="E14" s="21">
        <v>4.6967810000000005</v>
      </c>
      <c r="F14" s="21">
        <f t="shared" si="0"/>
        <v>3.83838555790485</v>
      </c>
      <c r="G14" s="21">
        <v>3.1195572779048497</v>
      </c>
      <c r="H14" s="21">
        <v>0.34294758000000003</v>
      </c>
      <c r="I14" s="21">
        <v>0.37588069999999996</v>
      </c>
      <c r="J14" s="22">
        <f t="shared" si="1"/>
        <v>0.66419049087126891</v>
      </c>
      <c r="K14" s="22">
        <f t="shared" si="2"/>
        <v>0.73720807035815583</v>
      </c>
      <c r="L14" s="23">
        <f t="shared" si="3"/>
        <v>0.81723749902429976</v>
      </c>
      <c r="M14" s="4"/>
    </row>
    <row r="15" spans="1:13" ht="38.25" x14ac:dyDescent="0.25">
      <c r="A15" s="17"/>
      <c r="B15" s="19">
        <v>3000015</v>
      </c>
      <c r="C15" s="19" t="s">
        <v>436</v>
      </c>
      <c r="D15" s="20">
        <v>27.209561000000004</v>
      </c>
      <c r="E15" s="21">
        <v>30.801885000000002</v>
      </c>
      <c r="F15" s="21">
        <f t="shared" si="0"/>
        <v>27.342557131660726</v>
      </c>
      <c r="G15" s="21">
        <v>22.572694131660725</v>
      </c>
      <c r="H15" s="21">
        <v>2.39145399</v>
      </c>
      <c r="I15" s="21">
        <v>2.3784090100000008</v>
      </c>
      <c r="J15" s="22">
        <f t="shared" si="1"/>
        <v>0.73283482915609621</v>
      </c>
      <c r="K15" s="22">
        <f t="shared" si="2"/>
        <v>0.81047468756086594</v>
      </c>
      <c r="L15" s="23">
        <f t="shared" si="3"/>
        <v>0.8876910335734558</v>
      </c>
      <c r="M15" s="4"/>
    </row>
    <row r="16" spans="1:13" ht="25.5" x14ac:dyDescent="0.25">
      <c r="A16" s="17"/>
      <c r="B16" s="19">
        <v>3000016</v>
      </c>
      <c r="C16" s="19" t="s">
        <v>437</v>
      </c>
      <c r="D16" s="20">
        <v>83.916714999999982</v>
      </c>
      <c r="E16" s="21">
        <v>69.986566999999965</v>
      </c>
      <c r="F16" s="21">
        <f t="shared" si="0"/>
        <v>62.861116039389771</v>
      </c>
      <c r="G16" s="21">
        <v>51.321252929389772</v>
      </c>
      <c r="H16" s="21">
        <v>6.5324677799999993</v>
      </c>
      <c r="I16" s="21">
        <v>5.0073953300000005</v>
      </c>
      <c r="J16" s="22">
        <f t="shared" si="1"/>
        <v>0.73330147668751633</v>
      </c>
      <c r="K16" s="22">
        <f t="shared" si="2"/>
        <v>0.8266403567043058</v>
      </c>
      <c r="L16" s="23">
        <f t="shared" si="3"/>
        <v>0.89818830575572883</v>
      </c>
      <c r="M16" s="4"/>
    </row>
    <row r="17" spans="1:13" ht="25.5" x14ac:dyDescent="0.25">
      <c r="A17" s="17"/>
      <c r="B17" s="19">
        <v>3000017</v>
      </c>
      <c r="C17" s="19" t="s">
        <v>438</v>
      </c>
      <c r="D17" s="20">
        <v>31.237422999999978</v>
      </c>
      <c r="E17" s="21">
        <v>41.938708999999989</v>
      </c>
      <c r="F17" s="21">
        <f t="shared" si="0"/>
        <v>35.828962237315906</v>
      </c>
      <c r="G17" s="21">
        <v>29.705363907315903</v>
      </c>
      <c r="H17" s="21">
        <v>3.5709944100000013</v>
      </c>
      <c r="I17" s="21">
        <v>2.552603920000001</v>
      </c>
      <c r="J17" s="22">
        <f t="shared" si="1"/>
        <v>0.70830420429288632</v>
      </c>
      <c r="K17" s="22">
        <f t="shared" si="2"/>
        <v>0.79345213791192071</v>
      </c>
      <c r="L17" s="23">
        <f t="shared" si="3"/>
        <v>0.85431724274860044</v>
      </c>
      <c r="M17" s="4"/>
    </row>
    <row r="18" spans="1:13" x14ac:dyDescent="0.25">
      <c r="A18" s="17"/>
      <c r="B18" s="19">
        <v>3000680</v>
      </c>
      <c r="C18" s="19" t="s">
        <v>439</v>
      </c>
      <c r="D18" s="20">
        <v>35.573595000000019</v>
      </c>
      <c r="E18" s="21">
        <v>41.259251999999961</v>
      </c>
      <c r="F18" s="21">
        <f t="shared" si="0"/>
        <v>36.002105577559959</v>
      </c>
      <c r="G18" s="21">
        <v>28.882559067559956</v>
      </c>
      <c r="H18" s="21">
        <v>3.8878211100000013</v>
      </c>
      <c r="I18" s="21">
        <v>3.2317254000000002</v>
      </c>
      <c r="J18" s="22">
        <f t="shared" si="1"/>
        <v>0.70002624060077445</v>
      </c>
      <c r="K18" s="22">
        <f t="shared" si="2"/>
        <v>0.79425531460337639</v>
      </c>
      <c r="L18" s="23">
        <f t="shared" si="3"/>
        <v>0.8725826046860955</v>
      </c>
      <c r="M18" s="4"/>
    </row>
    <row r="19" spans="1:13" x14ac:dyDescent="0.25">
      <c r="A19" s="17"/>
      <c r="B19" s="19">
        <v>3000681</v>
      </c>
      <c r="C19" s="19" t="s">
        <v>440</v>
      </c>
      <c r="D19" s="20">
        <v>23.214016000000008</v>
      </c>
      <c r="E19" s="21">
        <v>26.433401</v>
      </c>
      <c r="F19" s="21">
        <f t="shared" si="0"/>
        <v>23.50046896845328</v>
      </c>
      <c r="G19" s="21">
        <v>19.136067988453277</v>
      </c>
      <c r="H19" s="21">
        <v>2.5313714600000008</v>
      </c>
      <c r="I19" s="21">
        <v>1.8330295199999997</v>
      </c>
      <c r="J19" s="22">
        <f t="shared" si="1"/>
        <v>0.72393514510120271</v>
      </c>
      <c r="K19" s="22">
        <f t="shared" si="2"/>
        <v>0.81969926792444447</v>
      </c>
      <c r="L19" s="23">
        <f t="shared" si="3"/>
        <v>0.88904446947455906</v>
      </c>
      <c r="M19" s="4"/>
    </row>
    <row r="20" spans="1:13" x14ac:dyDescent="0.25">
      <c r="A20" s="17"/>
      <c r="B20" s="19">
        <v>3000682</v>
      </c>
      <c r="C20" s="19" t="s">
        <v>441</v>
      </c>
      <c r="D20" s="20">
        <v>15.052786999999995</v>
      </c>
      <c r="E20" s="21">
        <v>17.124694000000005</v>
      </c>
      <c r="F20" s="21">
        <f t="shared" si="0"/>
        <v>14.936990118466538</v>
      </c>
      <c r="G20" s="21">
        <v>11.256110288466537</v>
      </c>
      <c r="H20" s="21">
        <v>1.7032473999999997</v>
      </c>
      <c r="I20" s="21">
        <v>1.9776324300000001</v>
      </c>
      <c r="J20" s="22">
        <f t="shared" si="1"/>
        <v>0.65730285682573564</v>
      </c>
      <c r="K20" s="22">
        <f t="shared" si="2"/>
        <v>0.7567643362542148</v>
      </c>
      <c r="L20" s="23">
        <f t="shared" si="3"/>
        <v>0.87224858549101858</v>
      </c>
      <c r="M20" s="4"/>
    </row>
    <row r="21" spans="1:13" ht="76.5" x14ac:dyDescent="0.25">
      <c r="A21" s="17"/>
      <c r="B21" s="19">
        <v>3043987</v>
      </c>
      <c r="C21" s="19" t="s">
        <v>442</v>
      </c>
      <c r="D21" s="20">
        <v>18.213916999999991</v>
      </c>
      <c r="E21" s="21">
        <v>21.52098299999999</v>
      </c>
      <c r="F21" s="21">
        <f t="shared" si="0"/>
        <v>18.418604999692153</v>
      </c>
      <c r="G21" s="21">
        <v>14.471114399692155</v>
      </c>
      <c r="H21" s="21">
        <v>1.81242258</v>
      </c>
      <c r="I21" s="21">
        <v>2.1350680199999998</v>
      </c>
      <c r="J21" s="22">
        <f t="shared" si="1"/>
        <v>0.67241883884635578</v>
      </c>
      <c r="K21" s="22">
        <f t="shared" si="2"/>
        <v>0.75663537207813236</v>
      </c>
      <c r="L21" s="23">
        <f t="shared" si="3"/>
        <v>0.85584403833654632</v>
      </c>
      <c r="M21" s="4"/>
    </row>
    <row r="22" spans="1:13" ht="89.25" x14ac:dyDescent="0.25">
      <c r="A22" s="17"/>
      <c r="B22" s="19">
        <v>3043988</v>
      </c>
      <c r="C22" s="19" t="s">
        <v>443</v>
      </c>
      <c r="D22" s="20">
        <v>8.2212270000000025</v>
      </c>
      <c r="E22" s="21">
        <v>10.149694999999998</v>
      </c>
      <c r="F22" s="21">
        <f t="shared" si="0"/>
        <v>8.6972229759000808</v>
      </c>
      <c r="G22" s="21">
        <v>7.0885589159000801</v>
      </c>
      <c r="H22" s="21">
        <v>0.84950773000000013</v>
      </c>
      <c r="I22" s="21">
        <v>0.75915633000000005</v>
      </c>
      <c r="J22" s="22">
        <f t="shared" si="1"/>
        <v>0.69840117519788347</v>
      </c>
      <c r="K22" s="22">
        <f t="shared" si="2"/>
        <v>0.78209903311381102</v>
      </c>
      <c r="L22" s="23">
        <f t="shared" si="3"/>
        <v>0.85689500777117766</v>
      </c>
      <c r="M22" s="4"/>
    </row>
    <row r="23" spans="1:13" ht="89.25" x14ac:dyDescent="0.25">
      <c r="A23" s="17"/>
      <c r="B23" s="19">
        <v>3043989</v>
      </c>
      <c r="C23" s="19" t="s">
        <v>444</v>
      </c>
      <c r="D23" s="20">
        <v>4.5792869999999999</v>
      </c>
      <c r="E23" s="21">
        <v>5.8243399999999994</v>
      </c>
      <c r="F23" s="21">
        <f t="shared" si="0"/>
        <v>5.1702310590506082</v>
      </c>
      <c r="G23" s="21">
        <v>4.331977229050608</v>
      </c>
      <c r="H23" s="21">
        <v>0.4720508699999999</v>
      </c>
      <c r="I23" s="21">
        <v>0.36620295999999997</v>
      </c>
      <c r="J23" s="22">
        <f t="shared" si="1"/>
        <v>0.74377135075400957</v>
      </c>
      <c r="K23" s="22">
        <f t="shared" si="2"/>
        <v>0.82481930983606877</v>
      </c>
      <c r="L23" s="23">
        <f t="shared" si="3"/>
        <v>0.88769389476758032</v>
      </c>
      <c r="M23" s="4"/>
    </row>
    <row r="24" spans="1:13" ht="63.75" x14ac:dyDescent="0.25">
      <c r="A24" s="17"/>
      <c r="B24" s="19">
        <v>3043990</v>
      </c>
      <c r="C24" s="19" t="s">
        <v>445</v>
      </c>
      <c r="D24" s="20">
        <v>1.7813859999999995</v>
      </c>
      <c r="E24" s="21">
        <v>2.311226</v>
      </c>
      <c r="F24" s="21">
        <f t="shared" si="0"/>
        <v>2.047293886283073</v>
      </c>
      <c r="G24" s="21">
        <v>1.6372692762830727</v>
      </c>
      <c r="H24" s="21">
        <v>0.20666438000000004</v>
      </c>
      <c r="I24" s="21">
        <v>0.20336023</v>
      </c>
      <c r="J24" s="22">
        <f t="shared" si="1"/>
        <v>0.70839860588409476</v>
      </c>
      <c r="K24" s="22">
        <f t="shared" si="2"/>
        <v>0.79781624829552489</v>
      </c>
      <c r="L24" s="23">
        <f t="shared" si="3"/>
        <v>0.88580428148656731</v>
      </c>
      <c r="M24" s="4"/>
    </row>
    <row r="25" spans="1:13" ht="38.25" x14ac:dyDescent="0.25">
      <c r="A25" s="17"/>
      <c r="B25" s="19">
        <v>3043994</v>
      </c>
      <c r="C25" s="19" t="s">
        <v>446</v>
      </c>
      <c r="D25" s="20">
        <v>2.6750880000000001</v>
      </c>
      <c r="E25" s="21">
        <v>3.0294210000000001</v>
      </c>
      <c r="F25" s="21">
        <f t="shared" si="0"/>
        <v>2.4066719415395301</v>
      </c>
      <c r="G25" s="21">
        <v>1.8575008915395301</v>
      </c>
      <c r="H25" s="21">
        <v>0.33330249999999995</v>
      </c>
      <c r="I25" s="21">
        <v>0.21586854999999999</v>
      </c>
      <c r="J25" s="22">
        <f t="shared" si="1"/>
        <v>0.61315376487438689</v>
      </c>
      <c r="K25" s="22">
        <f t="shared" si="2"/>
        <v>0.72317561393399266</v>
      </c>
      <c r="L25" s="23">
        <f t="shared" si="3"/>
        <v>0.79443297631446075</v>
      </c>
      <c r="M25" s="4"/>
    </row>
    <row r="26" spans="1:13" ht="25.5" x14ac:dyDescent="0.25">
      <c r="A26" s="17"/>
      <c r="B26" s="19">
        <v>3043997</v>
      </c>
      <c r="C26" s="19" t="s">
        <v>447</v>
      </c>
      <c r="D26" s="20">
        <v>12.250491999999999</v>
      </c>
      <c r="E26" s="21">
        <v>10.975459000000006</v>
      </c>
      <c r="F26" s="21">
        <f t="shared" si="0"/>
        <v>8.7909925281207002</v>
      </c>
      <c r="G26" s="21">
        <v>6.8188104081207008</v>
      </c>
      <c r="H26" s="21">
        <v>1.0787916299999998</v>
      </c>
      <c r="I26" s="21">
        <v>0.8933904899999997</v>
      </c>
      <c r="J26" s="22">
        <f t="shared" si="1"/>
        <v>0.62127792633735834</v>
      </c>
      <c r="K26" s="22">
        <f t="shared" si="2"/>
        <v>0.71956918048900698</v>
      </c>
      <c r="L26" s="23">
        <f t="shared" si="3"/>
        <v>0.80096809874837083</v>
      </c>
      <c r="M26" s="4"/>
    </row>
    <row r="27" spans="1:13" ht="15.75" thickBot="1" x14ac:dyDescent="0.3">
      <c r="A27" s="41" t="s">
        <v>294</v>
      </c>
      <c r="B27" s="43"/>
      <c r="C27" s="43"/>
      <c r="D27" s="44">
        <f ca="1">OFFSET(D27,-MATCH("PROYECTOS",$A$8:$A$50,0)-1,0)-(OFFSET(D27,-MATCH("PROYECTOS",$A$8:$A$50,0),0))</f>
        <v>0.99999999999988631</v>
      </c>
      <c r="E27" s="45">
        <f t="shared" ref="E27:I27" ca="1" si="4">OFFSET(E27,-MATCH("PROYECTOS",$A$8:$A$50,0)-1,0)-(OFFSET(E27,-MATCH("PROYECTOS",$A$8:$A$50,0),0))</f>
        <v>2.5521709999999302</v>
      </c>
      <c r="F27" s="45">
        <f t="shared" ca="1" si="4"/>
        <v>1.3797400863099369</v>
      </c>
      <c r="G27" s="45">
        <f t="shared" ca="1" si="4"/>
        <v>0.51498138630995527</v>
      </c>
      <c r="H27" s="45">
        <f t="shared" ca="1" si="4"/>
        <v>0.8159593799999989</v>
      </c>
      <c r="I27" s="45">
        <f t="shared" ca="1" si="4"/>
        <v>4.8799319999996982E-2</v>
      </c>
      <c r="J27" s="46">
        <f t="shared" ca="1" si="1"/>
        <v>0.20178169343275562</v>
      </c>
      <c r="K27" s="46">
        <f t="shared" ca="1" si="2"/>
        <v>0.52149357010560438</v>
      </c>
      <c r="L27" s="47">
        <f t="shared" ca="1" si="3"/>
        <v>0.54061427949380703</v>
      </c>
      <c r="M27" s="4"/>
    </row>
    <row r="28" spans="1:13" ht="15.75" thickBot="1" x14ac:dyDescent="0.3"/>
    <row r="29" spans="1:13" ht="15.75" thickBot="1" x14ac:dyDescent="0.3">
      <c r="A29" s="87" t="s">
        <v>316</v>
      </c>
      <c r="B29" s="88"/>
      <c r="C29" s="88"/>
      <c r="D29" s="89"/>
    </row>
    <row r="30" spans="1:13" ht="15.75" thickBot="1" x14ac:dyDescent="0.3">
      <c r="A30" s="1" t="s">
        <v>458</v>
      </c>
    </row>
    <row r="31" spans="1:13" ht="45" customHeight="1" x14ac:dyDescent="0.25">
      <c r="A31" s="80" t="s">
        <v>318</v>
      </c>
      <c r="B31" s="81"/>
      <c r="C31" s="81"/>
      <c r="D31" s="92" t="s">
        <v>319</v>
      </c>
      <c r="E31" s="6"/>
      <c r="F31" s="6"/>
      <c r="G31" s="6"/>
    </row>
    <row r="32" spans="1:13" ht="15.75" thickBot="1" x14ac:dyDescent="0.3">
      <c r="A32" s="90"/>
      <c r="B32" s="91"/>
      <c r="C32" s="91"/>
      <c r="D32" s="93"/>
      <c r="E32" s="7"/>
      <c r="F32" s="7"/>
      <c r="G32" s="7"/>
    </row>
  </sheetData>
  <mergeCells count="10">
    <mergeCell ref="A29:D29"/>
    <mergeCell ref="A31:C32"/>
    <mergeCell ref="D31:D3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101</v>
      </c>
      <c r="B1" s="49" t="s">
        <v>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1589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301.73030299999999</v>
      </c>
      <c r="I6" s="14">
        <v>536.19167200000004</v>
      </c>
      <c r="J6" s="14">
        <v>313.76133880320003</v>
      </c>
      <c r="K6" s="14">
        <v>241.14082912320006</v>
      </c>
      <c r="L6" s="14">
        <v>36.420753960000013</v>
      </c>
      <c r="M6" s="14">
        <v>36.199755719999992</v>
      </c>
      <c r="N6" s="15">
        <v>0.44972878490212742</v>
      </c>
      <c r="O6" s="15">
        <v>0.51765366300429971</v>
      </c>
      <c r="P6" s="16">
        <v>0.58516637834539142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SUM(H8:OFFSET(H6,MATCH("PROYECTOS",$A$8:$A$22,0),0))</f>
        <v>112.53086500000002</v>
      </c>
      <c r="I7" s="13">
        <f ca="1">SUM(I8:OFFSET(I6,MATCH("PROYECTOS",$A$8:$A$22,0),0))</f>
        <v>169.94496199999998</v>
      </c>
      <c r="J7" s="13">
        <f ca="1">SUM(J8:OFFSET(J6,MATCH("PROYECTOS",$A$8:$A$22,0),0))</f>
        <v>119.52709248725586</v>
      </c>
      <c r="K7" s="13">
        <f ca="1">SUM(K8:OFFSET(K6,MATCH("PROYECTOS",$A$8:$A$22,0),0))</f>
        <v>98.813817207255852</v>
      </c>
      <c r="L7" s="13">
        <f ca="1">SUM(L8:OFFSET(L6,MATCH("PROYECTOS",$A$8:$A$22,0),0))</f>
        <v>12.8421884</v>
      </c>
      <c r="M7" s="13">
        <f ca="1">SUM(M8:OFFSET(M6,MATCH("PROYECTOS",$A$8:$A$22,0),0))</f>
        <v>7.87108688</v>
      </c>
      <c r="N7" s="39">
        <f ca="1">IFERROR(K7/I7,0)</f>
        <v>0.5814459931283863</v>
      </c>
      <c r="O7" s="39">
        <f ca="1">IFERROR(SUM(K7,L7)/I7,0)</f>
        <v>0.65701274279172728</v>
      </c>
      <c r="P7" s="40">
        <f ca="1">IFERROR(SUM(K7,L7,M7)/I7,0)</f>
        <v>0.70332824863178867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871</v>
      </c>
      <c r="D8" s="68">
        <v>3000001</v>
      </c>
      <c r="E8" s="19" t="s">
        <v>276</v>
      </c>
      <c r="F8" s="69">
        <v>96</v>
      </c>
      <c r="G8" s="19" t="s">
        <v>825</v>
      </c>
      <c r="H8" s="20">
        <v>10.6</v>
      </c>
      <c r="I8" s="21">
        <v>0.101437</v>
      </c>
      <c r="J8" s="21">
        <f t="shared" ref="J8:J21" si="0">SUM(K8,L8,M8)</f>
        <v>9.9121671240662984E-2</v>
      </c>
      <c r="K8" s="21">
        <v>8.3683491240662988E-2</v>
      </c>
      <c r="L8" s="21">
        <v>1.401518E-2</v>
      </c>
      <c r="M8" s="21">
        <v>1.423E-3</v>
      </c>
      <c r="N8" s="22">
        <f t="shared" ref="N8:N22" si="1">IFERROR(K8/I8,0)</f>
        <v>0.82497995051769069</v>
      </c>
      <c r="O8" s="22">
        <f t="shared" ref="O8:O22" si="2">IFERROR(SUM(K8,L8)/I8,0)</f>
        <v>0.96314630007455848</v>
      </c>
      <c r="P8" s="23">
        <f t="shared" ref="P8:P22" si="3">IFERROR(SUM(K8,L8,M8)/I8,0)</f>
        <v>0.97717471179809123</v>
      </c>
      <c r="Q8" s="70">
        <v>20</v>
      </c>
      <c r="R8" s="21">
        <v>20</v>
      </c>
      <c r="S8" s="23">
        <f>IFERROR(R8/Q8,0)</f>
        <v>1</v>
      </c>
    </row>
    <row r="9" spans="1:19" ht="38.25" x14ac:dyDescent="0.25">
      <c r="A9" s="17"/>
      <c r="B9" s="19">
        <v>5001510</v>
      </c>
      <c r="C9" s="19" t="s">
        <v>1593</v>
      </c>
      <c r="D9" s="68">
        <v>3000544</v>
      </c>
      <c r="E9" s="19" t="s">
        <v>1592</v>
      </c>
      <c r="F9" s="69">
        <v>10</v>
      </c>
      <c r="G9" s="19" t="s">
        <v>1605</v>
      </c>
      <c r="H9" s="20">
        <v>4.1929679999999996</v>
      </c>
      <c r="I9" s="21">
        <v>4.5818560000000002</v>
      </c>
      <c r="J9" s="21">
        <f t="shared" si="0"/>
        <v>3.4394613542228818</v>
      </c>
      <c r="K9" s="21">
        <v>2.7144213942228816</v>
      </c>
      <c r="L9" s="21">
        <v>0.2350428</v>
      </c>
      <c r="M9" s="21">
        <v>0.48999716000000004</v>
      </c>
      <c r="N9" s="22">
        <f t="shared" si="1"/>
        <v>0.59242835091781176</v>
      </c>
      <c r="O9" s="22">
        <f t="shared" si="2"/>
        <v>0.64372695131031654</v>
      </c>
      <c r="P9" s="23">
        <f t="shared" si="3"/>
        <v>0.75066989320984367</v>
      </c>
      <c r="Q9" s="70">
        <v>300</v>
      </c>
      <c r="R9" s="21">
        <v>184</v>
      </c>
      <c r="S9" s="23">
        <f t="shared" ref="S9:S21" si="4">IFERROR(R9/Q9,0)</f>
        <v>0.61333333333333329</v>
      </c>
    </row>
    <row r="10" spans="1:19" ht="38.25" x14ac:dyDescent="0.25">
      <c r="A10" s="17"/>
      <c r="B10" s="19">
        <v>5001511</v>
      </c>
      <c r="C10" s="19" t="s">
        <v>1594</v>
      </c>
      <c r="D10" s="68">
        <v>3000544</v>
      </c>
      <c r="E10" s="19" t="s">
        <v>1592</v>
      </c>
      <c r="F10" s="69">
        <v>10</v>
      </c>
      <c r="G10" s="19" t="s">
        <v>1605</v>
      </c>
      <c r="H10" s="20">
        <v>2</v>
      </c>
      <c r="I10" s="21">
        <v>1.9989600000000001</v>
      </c>
      <c r="J10" s="21">
        <f t="shared" si="0"/>
        <v>1.5618769445767737</v>
      </c>
      <c r="K10" s="21">
        <v>1.2012217845767736</v>
      </c>
      <c r="L10" s="21">
        <v>0.17181004</v>
      </c>
      <c r="M10" s="21">
        <v>0.18884512000000001</v>
      </c>
      <c r="N10" s="22">
        <f t="shared" si="1"/>
        <v>0.60092337244205662</v>
      </c>
      <c r="O10" s="22">
        <f t="shared" si="2"/>
        <v>0.68687308629325927</v>
      </c>
      <c r="P10" s="23">
        <f t="shared" si="3"/>
        <v>0.78134477156960302</v>
      </c>
      <c r="Q10" s="70">
        <v>1750</v>
      </c>
      <c r="R10" s="21">
        <v>1750</v>
      </c>
      <c r="S10" s="23">
        <f t="shared" si="4"/>
        <v>1</v>
      </c>
    </row>
    <row r="11" spans="1:19" ht="25.5" x14ac:dyDescent="0.25">
      <c r="A11" s="17"/>
      <c r="B11" s="19">
        <v>5001515</v>
      </c>
      <c r="C11" s="19" t="s">
        <v>1595</v>
      </c>
      <c r="D11" s="68">
        <v>3000423</v>
      </c>
      <c r="E11" s="19" t="s">
        <v>1591</v>
      </c>
      <c r="F11" s="69">
        <v>502</v>
      </c>
      <c r="G11" s="19" t="s">
        <v>1606</v>
      </c>
      <c r="H11" s="20">
        <v>1.5532360000000001</v>
      </c>
      <c r="I11" s="21">
        <v>1.5472479999999997</v>
      </c>
      <c r="J11" s="21">
        <f t="shared" si="0"/>
        <v>0.79765548855741397</v>
      </c>
      <c r="K11" s="21">
        <v>0.61931465855741408</v>
      </c>
      <c r="L11" s="21">
        <v>4.3081800000000003E-2</v>
      </c>
      <c r="M11" s="21">
        <v>0.13525902999999997</v>
      </c>
      <c r="N11" s="22">
        <f t="shared" si="1"/>
        <v>0.40026851452218015</v>
      </c>
      <c r="O11" s="22">
        <f t="shared" si="2"/>
        <v>0.42811266103262963</v>
      </c>
      <c r="P11" s="23">
        <f t="shared" si="3"/>
        <v>0.51553176255998656</v>
      </c>
      <c r="Q11" s="70">
        <v>2100</v>
      </c>
      <c r="R11" s="21">
        <v>2976</v>
      </c>
      <c r="S11" s="23">
        <f t="shared" si="4"/>
        <v>1.417142857142857</v>
      </c>
    </row>
    <row r="12" spans="1:19" ht="25.5" x14ac:dyDescent="0.25">
      <c r="A12" s="17"/>
      <c r="B12" s="19">
        <v>5003176</v>
      </c>
      <c r="C12" s="19" t="s">
        <v>1596</v>
      </c>
      <c r="D12" s="68">
        <v>3000423</v>
      </c>
      <c r="E12" s="19" t="s">
        <v>1591</v>
      </c>
      <c r="F12" s="69">
        <v>502</v>
      </c>
      <c r="G12" s="19" t="s">
        <v>1606</v>
      </c>
      <c r="H12" s="20">
        <v>11.202438000000001</v>
      </c>
      <c r="I12" s="21">
        <v>14.158898000000001</v>
      </c>
      <c r="J12" s="21">
        <f t="shared" si="0"/>
        <v>12.76381403854187</v>
      </c>
      <c r="K12" s="21">
        <v>10.48669695854187</v>
      </c>
      <c r="L12" s="21">
        <v>1.1314039299999998</v>
      </c>
      <c r="M12" s="21">
        <v>1.14571315</v>
      </c>
      <c r="N12" s="22">
        <f t="shared" si="1"/>
        <v>0.74064358388215445</v>
      </c>
      <c r="O12" s="22">
        <f t="shared" si="2"/>
        <v>0.82055121016775945</v>
      </c>
      <c r="P12" s="23">
        <f t="shared" si="3"/>
        <v>0.90146945324006644</v>
      </c>
      <c r="Q12" s="70">
        <v>790</v>
      </c>
      <c r="R12" s="21">
        <v>583</v>
      </c>
      <c r="S12" s="23">
        <f t="shared" si="4"/>
        <v>0.73797468354430384</v>
      </c>
    </row>
    <row r="13" spans="1:19" ht="38.25" x14ac:dyDescent="0.25">
      <c r="A13" s="17"/>
      <c r="B13" s="19">
        <v>5003177</v>
      </c>
      <c r="C13" s="19" t="s">
        <v>1597</v>
      </c>
      <c r="D13" s="68">
        <v>3000544</v>
      </c>
      <c r="E13" s="19" t="s">
        <v>1592</v>
      </c>
      <c r="F13" s="69">
        <v>10</v>
      </c>
      <c r="G13" s="19" t="s">
        <v>1605</v>
      </c>
      <c r="H13" s="20">
        <v>1.5</v>
      </c>
      <c r="I13" s="21">
        <v>1.5000400000000003</v>
      </c>
      <c r="J13" s="21">
        <f t="shared" si="0"/>
        <v>1.0120463451714379</v>
      </c>
      <c r="K13" s="21">
        <v>0.74119599517143797</v>
      </c>
      <c r="L13" s="21">
        <v>0.111502</v>
      </c>
      <c r="M13" s="21">
        <v>0.15934834999999997</v>
      </c>
      <c r="N13" s="22">
        <f t="shared" si="1"/>
        <v>0.49411748698130575</v>
      </c>
      <c r="O13" s="22">
        <f t="shared" si="2"/>
        <v>0.56845017144305343</v>
      </c>
      <c r="P13" s="23">
        <f t="shared" si="3"/>
        <v>0.67467957199237205</v>
      </c>
      <c r="Q13" s="70">
        <v>3100</v>
      </c>
      <c r="R13" s="21">
        <v>4577</v>
      </c>
      <c r="S13" s="23">
        <f t="shared" si="4"/>
        <v>1.4764516129032259</v>
      </c>
    </row>
    <row r="14" spans="1:19" ht="25.5" x14ac:dyDescent="0.25">
      <c r="A14" s="17"/>
      <c r="B14" s="19">
        <v>5003182</v>
      </c>
      <c r="C14" s="19" t="s">
        <v>1598</v>
      </c>
      <c r="D14" s="68">
        <v>3000423</v>
      </c>
      <c r="E14" s="19" t="s">
        <v>1591</v>
      </c>
      <c r="F14" s="69">
        <v>500</v>
      </c>
      <c r="G14" s="19" t="s">
        <v>1607</v>
      </c>
      <c r="H14" s="20">
        <v>5.305848000000001</v>
      </c>
      <c r="I14" s="21">
        <v>8.9408910000000006</v>
      </c>
      <c r="J14" s="21">
        <f t="shared" si="0"/>
        <v>2.9313622321268635</v>
      </c>
      <c r="K14" s="21">
        <v>2.5987163421268633</v>
      </c>
      <c r="L14" s="21">
        <v>4.5821599999999997E-2</v>
      </c>
      <c r="M14" s="21">
        <v>0.28682429000000004</v>
      </c>
      <c r="N14" s="22">
        <f t="shared" si="1"/>
        <v>0.29065518661695611</v>
      </c>
      <c r="O14" s="22">
        <f t="shared" si="2"/>
        <v>0.29578013445492884</v>
      </c>
      <c r="P14" s="23">
        <f t="shared" si="3"/>
        <v>0.32786019112936993</v>
      </c>
      <c r="Q14" s="70">
        <v>6.5</v>
      </c>
      <c r="R14" s="21">
        <v>6.5</v>
      </c>
      <c r="S14" s="23">
        <f t="shared" si="4"/>
        <v>1</v>
      </c>
    </row>
    <row r="15" spans="1:19" ht="38.25" x14ac:dyDescent="0.25">
      <c r="A15" s="17"/>
      <c r="B15" s="19">
        <v>5003185</v>
      </c>
      <c r="C15" s="19" t="s">
        <v>1599</v>
      </c>
      <c r="D15" s="68">
        <v>3000399</v>
      </c>
      <c r="E15" s="19" t="s">
        <v>1590</v>
      </c>
      <c r="F15" s="69">
        <v>86</v>
      </c>
      <c r="G15" s="19" t="s">
        <v>502</v>
      </c>
      <c r="H15" s="20">
        <v>13.739735000000007</v>
      </c>
      <c r="I15" s="21">
        <v>48.217676000000019</v>
      </c>
      <c r="J15" s="21">
        <f t="shared" si="0"/>
        <v>18.683215710312176</v>
      </c>
      <c r="K15" s="21">
        <v>12.495202200312178</v>
      </c>
      <c r="L15" s="21">
        <v>3.519308579999997</v>
      </c>
      <c r="M15" s="21">
        <v>2.6687049300000005</v>
      </c>
      <c r="N15" s="22">
        <f t="shared" si="1"/>
        <v>0.25914152727543677</v>
      </c>
      <c r="O15" s="22">
        <f t="shared" si="2"/>
        <v>0.33212946182458419</v>
      </c>
      <c r="P15" s="23">
        <f t="shared" si="3"/>
        <v>0.38747648705242799</v>
      </c>
      <c r="Q15" s="70">
        <v>1146426.8400000001</v>
      </c>
      <c r="R15" s="21">
        <v>876836</v>
      </c>
      <c r="S15" s="23">
        <f t="shared" si="4"/>
        <v>0.7648425258431667</v>
      </c>
    </row>
    <row r="16" spans="1:19" ht="38.25" x14ac:dyDescent="0.25">
      <c r="A16" s="17"/>
      <c r="B16" s="19">
        <v>5003191</v>
      </c>
      <c r="C16" s="19" t="s">
        <v>1600</v>
      </c>
      <c r="D16" s="68">
        <v>3000399</v>
      </c>
      <c r="E16" s="19" t="s">
        <v>1590</v>
      </c>
      <c r="F16" s="69">
        <v>86</v>
      </c>
      <c r="G16" s="19" t="s">
        <v>502</v>
      </c>
      <c r="H16" s="20">
        <v>3.9015639999999996</v>
      </c>
      <c r="I16" s="21">
        <v>3.7441690000000003</v>
      </c>
      <c r="J16" s="21">
        <f t="shared" si="0"/>
        <v>2.3365370326503134</v>
      </c>
      <c r="K16" s="21">
        <v>1.7684941626503132</v>
      </c>
      <c r="L16" s="21">
        <v>0.25131279000000001</v>
      </c>
      <c r="M16" s="21">
        <v>0.31673008000000008</v>
      </c>
      <c r="N16" s="22">
        <f t="shared" si="1"/>
        <v>0.47233288952777319</v>
      </c>
      <c r="O16" s="22">
        <f t="shared" si="2"/>
        <v>0.53945400238352303</v>
      </c>
      <c r="P16" s="23">
        <f t="shared" si="3"/>
        <v>0.62404689335612606</v>
      </c>
      <c r="Q16" s="70">
        <v>15000</v>
      </c>
      <c r="R16" s="21">
        <v>21782</v>
      </c>
      <c r="S16" s="23">
        <f t="shared" si="4"/>
        <v>1.4521333333333333</v>
      </c>
    </row>
    <row r="17" spans="1:19" ht="38.25" x14ac:dyDescent="0.25">
      <c r="A17" s="17"/>
      <c r="B17" s="19">
        <v>5003191</v>
      </c>
      <c r="C17" s="19" t="s">
        <v>1600</v>
      </c>
      <c r="D17" s="68">
        <v>3000544</v>
      </c>
      <c r="E17" s="19" t="s">
        <v>1592</v>
      </c>
      <c r="F17" s="69">
        <v>86</v>
      </c>
      <c r="G17" s="19" t="s">
        <v>502</v>
      </c>
      <c r="H17" s="20">
        <v>0.80191999999999997</v>
      </c>
      <c r="I17" s="21">
        <v>0.803315</v>
      </c>
      <c r="J17" s="21">
        <f t="shared" si="0"/>
        <v>0.18854152658865886</v>
      </c>
      <c r="K17" s="21">
        <v>0.14083860658865888</v>
      </c>
      <c r="L17" s="21">
        <v>1.734602E-2</v>
      </c>
      <c r="M17" s="21">
        <v>3.0356899999999999E-2</v>
      </c>
      <c r="N17" s="22">
        <f t="shared" si="1"/>
        <v>0.17532176865695134</v>
      </c>
      <c r="O17" s="22">
        <f t="shared" si="2"/>
        <v>0.1969148174609697</v>
      </c>
      <c r="P17" s="23">
        <f t="shared" si="3"/>
        <v>0.2347043520769049</v>
      </c>
      <c r="Q17" s="70">
        <v>1000</v>
      </c>
      <c r="R17" s="21">
        <v>408</v>
      </c>
      <c r="S17" s="23">
        <f t="shared" si="4"/>
        <v>0.40799999999999997</v>
      </c>
    </row>
    <row r="18" spans="1:19" ht="25.5" x14ac:dyDescent="0.25">
      <c r="A18" s="17"/>
      <c r="B18" s="19">
        <v>5003258</v>
      </c>
      <c r="C18" s="19" t="s">
        <v>1601</v>
      </c>
      <c r="D18" s="68">
        <v>3000423</v>
      </c>
      <c r="E18" s="19" t="s">
        <v>1591</v>
      </c>
      <c r="F18" s="69">
        <v>502</v>
      </c>
      <c r="G18" s="19" t="s">
        <v>1606</v>
      </c>
      <c r="H18" s="20">
        <v>41.331344000000009</v>
      </c>
      <c r="I18" s="21">
        <v>63.153709000000006</v>
      </c>
      <c r="J18" s="21">
        <f t="shared" si="0"/>
        <v>60.266445732814546</v>
      </c>
      <c r="K18" s="21">
        <v>53.742739532814539</v>
      </c>
      <c r="L18" s="21">
        <v>5.5388252900000019</v>
      </c>
      <c r="M18" s="21">
        <v>0.98488091</v>
      </c>
      <c r="N18" s="22">
        <f t="shared" si="1"/>
        <v>0.85098310746585815</v>
      </c>
      <c r="O18" s="22">
        <f t="shared" si="2"/>
        <v>0.9386869870590584</v>
      </c>
      <c r="P18" s="23">
        <f t="shared" si="3"/>
        <v>0.95428196834511403</v>
      </c>
      <c r="Q18" s="70">
        <v>2600</v>
      </c>
      <c r="R18" s="21">
        <v>100</v>
      </c>
      <c r="S18" s="23">
        <f t="shared" si="4"/>
        <v>3.8461538461538464E-2</v>
      </c>
    </row>
    <row r="19" spans="1:19" ht="38.25" x14ac:dyDescent="0.25">
      <c r="A19" s="17"/>
      <c r="B19" s="19">
        <v>5004208</v>
      </c>
      <c r="C19" s="19" t="s">
        <v>1602</v>
      </c>
      <c r="D19" s="68">
        <v>3000399</v>
      </c>
      <c r="E19" s="19" t="s">
        <v>1590</v>
      </c>
      <c r="F19" s="69">
        <v>23</v>
      </c>
      <c r="G19" s="19" t="s">
        <v>1608</v>
      </c>
      <c r="H19" s="20">
        <v>1.5083330000000001</v>
      </c>
      <c r="I19" s="21">
        <v>5.5338879999999984</v>
      </c>
      <c r="J19" s="21">
        <f t="shared" si="0"/>
        <v>4.1750939841395516</v>
      </c>
      <c r="K19" s="21">
        <v>3.0869776441395516</v>
      </c>
      <c r="L19" s="21">
        <v>0.60259421999999996</v>
      </c>
      <c r="M19" s="21">
        <v>0.48552211999999989</v>
      </c>
      <c r="N19" s="22">
        <f t="shared" si="1"/>
        <v>0.55783160847121449</v>
      </c>
      <c r="O19" s="22">
        <f t="shared" si="2"/>
        <v>0.66672326294633222</v>
      </c>
      <c r="P19" s="23">
        <f t="shared" si="3"/>
        <v>0.75445942963420165</v>
      </c>
      <c r="Q19" s="70">
        <v>55.05</v>
      </c>
      <c r="R19" s="21">
        <v>20</v>
      </c>
      <c r="S19" s="23">
        <f t="shared" si="4"/>
        <v>0.3633060853769301</v>
      </c>
    </row>
    <row r="20" spans="1:19" ht="38.25" x14ac:dyDescent="0.25">
      <c r="A20" s="17"/>
      <c r="B20" s="19">
        <v>5004209</v>
      </c>
      <c r="C20" s="19" t="s">
        <v>1603</v>
      </c>
      <c r="D20" s="68">
        <v>3000399</v>
      </c>
      <c r="E20" s="19" t="s">
        <v>1590</v>
      </c>
      <c r="F20" s="69">
        <v>500</v>
      </c>
      <c r="G20" s="19" t="s">
        <v>1607</v>
      </c>
      <c r="H20" s="20">
        <v>13.893479000000003</v>
      </c>
      <c r="I20" s="21">
        <v>14.945201999999998</v>
      </c>
      <c r="J20" s="21">
        <f t="shared" si="0"/>
        <v>10.656632425293198</v>
      </c>
      <c r="K20" s="21">
        <v>8.519026435293199</v>
      </c>
      <c r="L20" s="21">
        <v>1.1601241500000001</v>
      </c>
      <c r="M20" s="21">
        <v>0.97748183999999982</v>
      </c>
      <c r="N20" s="22">
        <f t="shared" si="1"/>
        <v>0.57001748355714432</v>
      </c>
      <c r="O20" s="22">
        <f t="shared" si="2"/>
        <v>0.64764267390251395</v>
      </c>
      <c r="P20" s="23">
        <f t="shared" si="3"/>
        <v>0.71304706522489292</v>
      </c>
      <c r="Q20" s="70">
        <v>156</v>
      </c>
      <c r="R20" s="21">
        <v>156</v>
      </c>
      <c r="S20" s="23">
        <f t="shared" si="4"/>
        <v>1</v>
      </c>
    </row>
    <row r="21" spans="1:19" ht="25.5" x14ac:dyDescent="0.25">
      <c r="A21" s="17"/>
      <c r="B21" s="19">
        <v>5004210</v>
      </c>
      <c r="C21" s="19" t="s">
        <v>1604</v>
      </c>
      <c r="D21" s="68">
        <v>3000423</v>
      </c>
      <c r="E21" s="19" t="s">
        <v>1591</v>
      </c>
      <c r="F21" s="69">
        <v>42</v>
      </c>
      <c r="G21" s="19" t="s">
        <v>536</v>
      </c>
      <c r="H21" s="20">
        <v>1</v>
      </c>
      <c r="I21" s="21">
        <v>0.71767299999999989</v>
      </c>
      <c r="J21" s="21">
        <f t="shared" si="0"/>
        <v>0.61528800101950765</v>
      </c>
      <c r="K21" s="21">
        <v>0.61528800101950765</v>
      </c>
      <c r="L21" s="21">
        <v>0</v>
      </c>
      <c r="M21" s="21">
        <v>0</v>
      </c>
      <c r="N21" s="22">
        <f t="shared" si="1"/>
        <v>0.85733753536709301</v>
      </c>
      <c r="O21" s="22">
        <f t="shared" si="2"/>
        <v>0.85733753536709301</v>
      </c>
      <c r="P21" s="23">
        <f t="shared" si="3"/>
        <v>0.85733753536709301</v>
      </c>
      <c r="Q21" s="70">
        <v>2000</v>
      </c>
      <c r="R21" s="21">
        <v>231</v>
      </c>
      <c r="S21" s="23">
        <f t="shared" si="4"/>
        <v>0.11550000000000001</v>
      </c>
    </row>
    <row r="22" spans="1:19" ht="15.75" thickBot="1" x14ac:dyDescent="0.3">
      <c r="A22" s="41" t="s">
        <v>294</v>
      </c>
      <c r="B22" s="43"/>
      <c r="C22" s="43"/>
      <c r="D22" s="65"/>
      <c r="E22" s="43"/>
      <c r="F22" s="66"/>
      <c r="G22" s="43"/>
      <c r="H22" s="44">
        <f ca="1">OFFSET(H22,-MATCH("PROYECTOS",$A$8:$A$22,0)-1,0)-(OFFSET(H22,-MATCH("PROYECTOS",$A$8:$A$22,0),0))</f>
        <v>189.19943799999999</v>
      </c>
      <c r="I22" s="44">
        <f t="shared" ref="I22:M22" ca="1" si="5">OFFSET(I22,-MATCH("PROYECTOS",$A$8:$A$22,0)-1,0)-(OFFSET(I22,-MATCH("PROYECTOS",$A$8:$A$22,0),0))</f>
        <v>366.24671000000006</v>
      </c>
      <c r="J22" s="44">
        <f t="shared" ca="1" si="5"/>
        <v>194.23424631594418</v>
      </c>
      <c r="K22" s="44">
        <f t="shared" ca="1" si="5"/>
        <v>142.32701191594421</v>
      </c>
      <c r="L22" s="44">
        <f t="shared" ca="1" si="5"/>
        <v>23.578565560000015</v>
      </c>
      <c r="M22" s="44">
        <f t="shared" ca="1" si="5"/>
        <v>28.328668839999992</v>
      </c>
      <c r="N22" s="46">
        <f t="shared" ca="1" si="1"/>
        <v>0.38860966673514741</v>
      </c>
      <c r="O22" s="46">
        <f t="shared" ca="1" si="2"/>
        <v>0.45298858104675999</v>
      </c>
      <c r="P22" s="47">
        <f t="shared" ca="1" si="3"/>
        <v>0.53033717713380746</v>
      </c>
      <c r="Q22" s="67"/>
      <c r="R22" s="45"/>
      <c r="S2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50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1611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65.063928000000018</v>
      </c>
      <c r="E6" s="14">
        <v>75.821800999999979</v>
      </c>
      <c r="F6" s="14">
        <v>57.734490874667422</v>
      </c>
      <c r="G6" s="14">
        <v>47.226789234667422</v>
      </c>
      <c r="H6" s="14">
        <v>5.2927350399999993</v>
      </c>
      <c r="I6" s="14">
        <v>5.2149665999999986</v>
      </c>
      <c r="J6" s="15">
        <v>0.62286556916087277</v>
      </c>
      <c r="K6" s="15">
        <v>0.69267049294526029</v>
      </c>
      <c r="L6" s="16">
        <v>0.76144974286046607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64.49958700000002</v>
      </c>
      <c r="E7" s="38">
        <f ca="1">SUM(E8:OFFSET(E6,MATCH("GOBIERNOS REGIONALES",$A$8:$A$50,0),0))</f>
        <v>75.16986</v>
      </c>
      <c r="F7" s="38">
        <f ca="1">SUM(F8:OFFSET(F6,MATCH("GOBIERNOS REGIONALES",$A$8:$A$50,0),0))</f>
        <v>57.448025033861384</v>
      </c>
      <c r="G7" s="38">
        <f ca="1">SUM(G8:OFFSET(G6,MATCH("GOBIERNOS REGIONALES",$A$8:$A$50,0),0))</f>
        <v>47.010012633861379</v>
      </c>
      <c r="H7" s="38">
        <f ca="1">SUM(H8:OFFSET(H6,MATCH("GOBIERNOS REGIONALES",$A$8:$A$50,0),0))</f>
        <v>5.2559539700000002</v>
      </c>
      <c r="I7" s="38">
        <f ca="1">SUM(I8:OFFSET(I6,MATCH("GOBIERNOS REGIONALES",$A$8:$A$50,0),0))</f>
        <v>5.1820584300000005</v>
      </c>
      <c r="J7" s="39">
        <f ca="1">IFERROR(G7/E7,0)</f>
        <v>0.6253837992230048</v>
      </c>
      <c r="K7" s="39">
        <f ca="1">IFERROR(SUM(G7,H7)/E7,0)</f>
        <v>0.69530482834292073</v>
      </c>
      <c r="L7" s="40">
        <f ca="1">IFERROR(SUM(G7,H7,I7)/E7,0)</f>
        <v>0.76424281000205907</v>
      </c>
      <c r="M7" s="4"/>
    </row>
    <row r="8" spans="1:13" ht="25.5" x14ac:dyDescent="0.25">
      <c r="A8" s="17"/>
      <c r="B8" s="18">
        <v>12</v>
      </c>
      <c r="C8" s="19" t="s">
        <v>112</v>
      </c>
      <c r="D8" s="20">
        <v>9.6831560000000003</v>
      </c>
      <c r="E8" s="21">
        <v>11.187326000000002</v>
      </c>
      <c r="F8" s="21">
        <f t="shared" ref="F8:F13" si="0">SUM(G8,H8,I8)</f>
        <v>6.5603273766749304</v>
      </c>
      <c r="G8" s="21">
        <v>4.6303332566749305</v>
      </c>
      <c r="H8" s="21">
        <v>1.06156607</v>
      </c>
      <c r="I8" s="21">
        <v>0.86842805000000012</v>
      </c>
      <c r="J8" s="22">
        <f t="shared" ref="J8:J13" si="1">IFERROR(G8/E8,0)</f>
        <v>0.41389097418587156</v>
      </c>
      <c r="K8" s="22">
        <f t="shared" ref="K8:K13" si="2">IFERROR(SUM(G8,H8)/E8,0)</f>
        <v>0.50878103728048407</v>
      </c>
      <c r="L8" s="23">
        <f t="shared" ref="L8:L13" si="3">IFERROR(SUM(G8,H8,I8)/E8,0)</f>
        <v>0.58640709823553272</v>
      </c>
      <c r="M8" s="4"/>
    </row>
    <row r="9" spans="1:13" ht="25.5" x14ac:dyDescent="0.25">
      <c r="A9" s="17"/>
      <c r="B9" s="18">
        <v>121</v>
      </c>
      <c r="C9" s="19" t="s">
        <v>142</v>
      </c>
      <c r="D9" s="20">
        <v>54.816431000000016</v>
      </c>
      <c r="E9" s="21">
        <v>63.982534000000001</v>
      </c>
      <c r="F9" s="21">
        <f t="shared" si="0"/>
        <v>50.88769765718645</v>
      </c>
      <c r="G9" s="21">
        <v>42.379679377186449</v>
      </c>
      <c r="H9" s="21">
        <v>4.1943879000000006</v>
      </c>
      <c r="I9" s="21">
        <v>4.3136303800000002</v>
      </c>
      <c r="J9" s="22">
        <f t="shared" si="1"/>
        <v>0.66236325334014512</v>
      </c>
      <c r="K9" s="22">
        <f t="shared" si="2"/>
        <v>0.72791845470181671</v>
      </c>
      <c r="L9" s="23">
        <f t="shared" si="3"/>
        <v>0.79533732842132276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0.56434100000000009</v>
      </c>
      <c r="E10" s="38">
        <f ca="1">SUM(E11:OFFSET(E9,(MATCH("GOBIERNOS LOCALES",$A$8:$A$50,0)-MATCH("GOBIERNOS REGIONALES",$A$8:$A$50,0)),0))</f>
        <v>0.65194099999999988</v>
      </c>
      <c r="F10" s="38">
        <f ca="1">SUM(F11:OFFSET(F9,(MATCH("GOBIERNOS LOCALES",$A$8:$A$50,0)-MATCH("GOBIERNOS REGIONALES",$A$8:$A$50,0)),0))</f>
        <v>0.28646584080604254</v>
      </c>
      <c r="G10" s="38">
        <f ca="1">SUM(G11:OFFSET(G9,(MATCH("GOBIERNOS LOCALES",$A$8:$A$50,0)-MATCH("GOBIERNOS REGIONALES",$A$8:$A$50,0)),0))</f>
        <v>0.21677660080604255</v>
      </c>
      <c r="H10" s="38">
        <f ca="1">SUM(H11:OFFSET(H9,(MATCH("GOBIERNOS LOCALES",$A$8:$A$50,0)-MATCH("GOBIERNOS REGIONALES",$A$8:$A$50,0)),0))</f>
        <v>3.6781070000000006E-2</v>
      </c>
      <c r="I10" s="38">
        <f ca="1">SUM(I11:OFFSET(I9,(MATCH("GOBIERNOS LOCALES",$A$8:$A$50,0)-MATCH("GOBIERNOS REGIONALES",$A$8:$A$50,0)),0))</f>
        <v>3.290817E-2</v>
      </c>
      <c r="J10" s="39">
        <f t="shared" ca="1" si="1"/>
        <v>0.33250953814232054</v>
      </c>
      <c r="K10" s="39">
        <f t="shared" ca="1" si="2"/>
        <v>0.38892732748215347</v>
      </c>
      <c r="L10" s="40">
        <f t="shared" ca="1" si="3"/>
        <v>0.43940454858038175</v>
      </c>
      <c r="M10" s="4"/>
    </row>
    <row r="11" spans="1:13" x14ac:dyDescent="0.25">
      <c r="A11" s="17"/>
      <c r="B11" s="18">
        <v>445</v>
      </c>
      <c r="C11" s="19" t="s">
        <v>212</v>
      </c>
      <c r="D11" s="20">
        <v>0.16894100000000001</v>
      </c>
      <c r="E11" s="21">
        <v>0.16794100000000001</v>
      </c>
      <c r="F11" s="21">
        <f t="shared" si="0"/>
        <v>4.6137001116015016E-3</v>
      </c>
      <c r="G11" s="21">
        <v>4.3337001116015017E-3</v>
      </c>
      <c r="H11" s="21">
        <v>2.7999999999999998E-4</v>
      </c>
      <c r="I11" s="21">
        <v>0</v>
      </c>
      <c r="J11" s="22">
        <f t="shared" si="1"/>
        <v>2.5804896431493807E-2</v>
      </c>
      <c r="K11" s="22">
        <f t="shared" si="2"/>
        <v>2.7472148621250924E-2</v>
      </c>
      <c r="L11" s="23">
        <f t="shared" si="3"/>
        <v>2.7472148621250924E-2</v>
      </c>
      <c r="M11" s="4"/>
    </row>
    <row r="12" spans="1:13" ht="15.75" thickBot="1" x14ac:dyDescent="0.3">
      <c r="A12" s="24"/>
      <c r="B12" s="25">
        <v>457</v>
      </c>
      <c r="C12" s="26" t="s">
        <v>224</v>
      </c>
      <c r="D12" s="27">
        <v>0.39540000000000008</v>
      </c>
      <c r="E12" s="28">
        <v>0.48399999999999993</v>
      </c>
      <c r="F12" s="28">
        <f t="shared" si="0"/>
        <v>0.28185214069444103</v>
      </c>
      <c r="G12" s="28">
        <v>0.21244290069444105</v>
      </c>
      <c r="H12" s="28">
        <v>3.6501070000000004E-2</v>
      </c>
      <c r="I12" s="28">
        <v>3.290817E-2</v>
      </c>
      <c r="J12" s="29">
        <f t="shared" si="1"/>
        <v>0.43893161300504357</v>
      </c>
      <c r="K12" s="29">
        <f t="shared" si="2"/>
        <v>0.51434704688934108</v>
      </c>
      <c r="L12" s="30">
        <f t="shared" si="3"/>
        <v>0.5823391336662006</v>
      </c>
      <c r="M12" s="4"/>
    </row>
    <row r="13" spans="1:13" x14ac:dyDescent="0.25">
      <c r="A13" t="s">
        <v>233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103</v>
      </c>
      <c r="B1" s="51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1612</v>
      </c>
      <c r="N2" s="72" t="s">
        <v>1621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65.063928000000018</v>
      </c>
      <c r="E6" s="14">
        <f ca="1">SUM(E7:OFFSET(E7,50,0))</f>
        <v>75.821800999999979</v>
      </c>
      <c r="F6" s="14">
        <f ca="1">SUM(F7:OFFSET(F7,50,0))</f>
        <v>57.734490874667422</v>
      </c>
      <c r="G6" s="14">
        <f ca="1">SUM(G7:OFFSET(G7,50,0))</f>
        <v>47.226789234667422</v>
      </c>
      <c r="H6" s="14">
        <f ca="1">SUM(H7:OFFSET(H7,50,0))</f>
        <v>5.2927350399999993</v>
      </c>
      <c r="I6" s="14">
        <f ca="1">SUM(I7:OFFSET(I7,50,0))</f>
        <v>5.2149665999999986</v>
      </c>
      <c r="J6" s="15">
        <f ca="1">IFERROR(G6/E6,0)</f>
        <v>0.62286556916087277</v>
      </c>
      <c r="K6" s="15">
        <f ca="1">IFERROR(SUM(G6,H6)/E6,0)</f>
        <v>0.69267049294526029</v>
      </c>
      <c r="L6" s="16">
        <f ca="1">IFERROR(SUM(G6,H6,I6)/E6,0)</f>
        <v>0.76144974286046607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1.3309330000000001</v>
      </c>
      <c r="F7" s="21">
        <f t="shared" ref="F7:F16" si="0">SUM(G7,H7,I7)</f>
        <v>1.1295550270727135</v>
      </c>
      <c r="G7" s="21">
        <v>0.9083481270727134</v>
      </c>
      <c r="H7" s="21">
        <v>0.10936128999999999</v>
      </c>
      <c r="I7" s="21">
        <v>0.11184561000000001</v>
      </c>
      <c r="J7" s="22">
        <f t="shared" ref="J7:J16" si="1">IFERROR(G7/E7,0)</f>
        <v>0.68248974747242219</v>
      </c>
      <c r="K7" s="22">
        <f t="shared" ref="K7:K16" si="2">IFERROR(SUM(G7,H7)/E7,0)</f>
        <v>0.76465863952033153</v>
      </c>
      <c r="L7" s="23">
        <f t="shared" ref="L7:L16" si="3">IFERROR(SUM(G7,H7,I7)/E7,0)</f>
        <v>0.8486941319155159</v>
      </c>
      <c r="M7" s="4"/>
      <c r="N7" t="s">
        <v>260</v>
      </c>
      <c r="O7" s="5">
        <v>0.60640292437048537</v>
      </c>
      <c r="P7" s="71">
        <v>0.8506858823445449</v>
      </c>
    </row>
    <row r="8" spans="1:16" x14ac:dyDescent="0.25">
      <c r="A8" s="17"/>
      <c r="B8" s="55">
        <v>6</v>
      </c>
      <c r="C8" s="19" t="s">
        <v>255</v>
      </c>
      <c r="D8" s="20">
        <v>0.16894100000000001</v>
      </c>
      <c r="E8" s="21">
        <v>0.90065799999999963</v>
      </c>
      <c r="F8" s="21">
        <f t="shared" si="0"/>
        <v>0.57777529767838276</v>
      </c>
      <c r="G8" s="21">
        <v>0.4556570076783828</v>
      </c>
      <c r="H8" s="21">
        <v>6.3505870000000006E-2</v>
      </c>
      <c r="I8" s="21">
        <v>5.8612419999999991E-2</v>
      </c>
      <c r="J8" s="22">
        <f t="shared" si="1"/>
        <v>0.50591568350959293</v>
      </c>
      <c r="K8" s="22">
        <f t="shared" si="2"/>
        <v>0.57642621025781482</v>
      </c>
      <c r="L8" s="23">
        <f t="shared" si="3"/>
        <v>0.64150354260816311</v>
      </c>
      <c r="M8" s="4"/>
      <c r="N8" t="s">
        <v>251</v>
      </c>
      <c r="O8" s="5">
        <v>1.1295550270727135</v>
      </c>
      <c r="P8" s="71">
        <v>0.8486941319155159</v>
      </c>
    </row>
    <row r="9" spans="1:16" x14ac:dyDescent="0.25">
      <c r="A9" s="17"/>
      <c r="B9" s="55">
        <v>10</v>
      </c>
      <c r="C9" s="19" t="s">
        <v>259</v>
      </c>
      <c r="D9" s="20">
        <v>0</v>
      </c>
      <c r="E9" s="21">
        <v>0.79720300000000033</v>
      </c>
      <c r="F9" s="21">
        <f t="shared" si="0"/>
        <v>0.65464556088173431</v>
      </c>
      <c r="G9" s="21">
        <v>0.53009961088173441</v>
      </c>
      <c r="H9" s="21">
        <v>5.9105770000000002E-2</v>
      </c>
      <c r="I9" s="21">
        <v>6.5440180000000014E-2</v>
      </c>
      <c r="J9" s="22">
        <f t="shared" si="1"/>
        <v>0.66494934274172846</v>
      </c>
      <c r="K9" s="22">
        <f t="shared" si="2"/>
        <v>0.73909077221452268</v>
      </c>
      <c r="L9" s="23">
        <f t="shared" si="3"/>
        <v>0.8211779946660186</v>
      </c>
      <c r="M9" s="4"/>
      <c r="N9" t="s">
        <v>265</v>
      </c>
      <c r="O9" s="5">
        <v>0.70800771202454915</v>
      </c>
      <c r="P9" s="71">
        <v>0.83276899971717844</v>
      </c>
    </row>
    <row r="10" spans="1:16" x14ac:dyDescent="0.25">
      <c r="A10" s="17"/>
      <c r="B10" s="55">
        <v>11</v>
      </c>
      <c r="C10" s="19" t="s">
        <v>260</v>
      </c>
      <c r="D10" s="20">
        <v>0</v>
      </c>
      <c r="E10" s="21">
        <v>0.71284000000000003</v>
      </c>
      <c r="F10" s="21">
        <f t="shared" si="0"/>
        <v>0.60640292437048537</v>
      </c>
      <c r="G10" s="21">
        <v>0.49612545437048539</v>
      </c>
      <c r="H10" s="21">
        <v>5.564742000000001E-2</v>
      </c>
      <c r="I10" s="21">
        <v>5.4630050000000006E-2</v>
      </c>
      <c r="J10" s="22">
        <f t="shared" si="1"/>
        <v>0.69598430835879777</v>
      </c>
      <c r="K10" s="22">
        <f t="shared" si="2"/>
        <v>0.77404869868481763</v>
      </c>
      <c r="L10" s="23">
        <f t="shared" si="3"/>
        <v>0.8506858823445449</v>
      </c>
      <c r="M10" s="4"/>
      <c r="N10" t="s">
        <v>267</v>
      </c>
      <c r="O10" s="5">
        <v>0.62438667018900362</v>
      </c>
      <c r="P10" s="71">
        <v>0.82971444428808816</v>
      </c>
    </row>
    <row r="11" spans="1:16" x14ac:dyDescent="0.25">
      <c r="A11" s="17"/>
      <c r="B11" s="55">
        <v>13</v>
      </c>
      <c r="C11" s="19" t="s">
        <v>262</v>
      </c>
      <c r="D11" s="20">
        <v>0</v>
      </c>
      <c r="E11" s="21">
        <v>0.8386699999999998</v>
      </c>
      <c r="F11" s="21">
        <f t="shared" si="0"/>
        <v>0.67886070843719715</v>
      </c>
      <c r="G11" s="21">
        <v>0.53906069843719706</v>
      </c>
      <c r="H11" s="21">
        <v>5.6761149999999996E-2</v>
      </c>
      <c r="I11" s="21">
        <v>8.303886000000002E-2</v>
      </c>
      <c r="J11" s="22">
        <f t="shared" si="1"/>
        <v>0.64275662470005746</v>
      </c>
      <c r="K11" s="22">
        <f t="shared" si="2"/>
        <v>0.71043658225189554</v>
      </c>
      <c r="L11" s="23">
        <f t="shared" si="3"/>
        <v>0.8094491378458718</v>
      </c>
      <c r="M11" s="4"/>
      <c r="N11" t="s">
        <v>259</v>
      </c>
      <c r="O11" s="5">
        <v>0.65464556088173431</v>
      </c>
      <c r="P11" s="71">
        <v>0.8211779946660186</v>
      </c>
    </row>
    <row r="12" spans="1:16" x14ac:dyDescent="0.25">
      <c r="A12" s="17"/>
      <c r="B12" s="55">
        <v>15</v>
      </c>
      <c r="C12" s="19" t="s">
        <v>264</v>
      </c>
      <c r="D12" s="20">
        <v>64.49958700000002</v>
      </c>
      <c r="E12" s="21">
        <v>68.428198999999992</v>
      </c>
      <c r="F12" s="21">
        <f t="shared" si="0"/>
        <v>51.910689909659666</v>
      </c>
      <c r="G12" s="21">
        <v>42.558039189659667</v>
      </c>
      <c r="H12" s="21">
        <v>4.75402185</v>
      </c>
      <c r="I12" s="21">
        <v>4.5986288699999998</v>
      </c>
      <c r="J12" s="22">
        <f t="shared" si="1"/>
        <v>0.62193715181163356</v>
      </c>
      <c r="K12" s="22">
        <f t="shared" si="2"/>
        <v>0.6914117532109777</v>
      </c>
      <c r="L12" s="23">
        <f t="shared" si="3"/>
        <v>0.75861546362866683</v>
      </c>
      <c r="M12" s="4"/>
      <c r="N12" t="s">
        <v>262</v>
      </c>
      <c r="O12" s="5">
        <v>0.67886070843719715</v>
      </c>
      <c r="P12" s="71">
        <v>0.8094491378458718</v>
      </c>
    </row>
    <row r="13" spans="1:16" x14ac:dyDescent="0.25">
      <c r="A13" s="17"/>
      <c r="B13" s="55">
        <v>16</v>
      </c>
      <c r="C13" s="19" t="s">
        <v>265</v>
      </c>
      <c r="D13" s="20">
        <v>0</v>
      </c>
      <c r="E13" s="21">
        <v>0.85018499999999975</v>
      </c>
      <c r="F13" s="21">
        <f t="shared" si="0"/>
        <v>0.70800771202454915</v>
      </c>
      <c r="G13" s="21">
        <v>0.5842785420245491</v>
      </c>
      <c r="H13" s="21">
        <v>6.180877999999998E-2</v>
      </c>
      <c r="I13" s="21">
        <v>6.1920389999999992E-2</v>
      </c>
      <c r="J13" s="22">
        <f t="shared" si="1"/>
        <v>0.68723694492910281</v>
      </c>
      <c r="K13" s="22">
        <f t="shared" si="2"/>
        <v>0.75993733366802441</v>
      </c>
      <c r="L13" s="23">
        <f t="shared" si="3"/>
        <v>0.83276899971717844</v>
      </c>
      <c r="M13" s="4"/>
      <c r="N13" t="s">
        <v>273</v>
      </c>
      <c r="O13" s="5">
        <v>0.56231492365924818</v>
      </c>
      <c r="P13" s="71">
        <v>0.77391911384862555</v>
      </c>
    </row>
    <row r="14" spans="1:16" x14ac:dyDescent="0.25">
      <c r="A14" s="17"/>
      <c r="B14" s="55">
        <v>18</v>
      </c>
      <c r="C14" s="19" t="s">
        <v>267</v>
      </c>
      <c r="D14" s="20">
        <v>0</v>
      </c>
      <c r="E14" s="21">
        <v>0.75253200000000009</v>
      </c>
      <c r="F14" s="21">
        <f t="shared" si="0"/>
        <v>0.62438667018900362</v>
      </c>
      <c r="G14" s="21">
        <v>0.48400246018900361</v>
      </c>
      <c r="H14" s="21">
        <v>5.6421620000000006E-2</v>
      </c>
      <c r="I14" s="21">
        <v>8.396258999999999E-2</v>
      </c>
      <c r="J14" s="22">
        <f t="shared" si="1"/>
        <v>0.64316528757448665</v>
      </c>
      <c r="K14" s="22">
        <f t="shared" si="2"/>
        <v>0.71814099624866934</v>
      </c>
      <c r="L14" s="23">
        <f t="shared" si="3"/>
        <v>0.82971444428808816</v>
      </c>
      <c r="M14" s="4"/>
      <c r="N14" t="s">
        <v>264</v>
      </c>
      <c r="O14" s="5">
        <v>51.910689909659666</v>
      </c>
      <c r="P14" s="71">
        <v>0.75861546362866683</v>
      </c>
    </row>
    <row r="15" spans="1:16" x14ac:dyDescent="0.25">
      <c r="A15" s="17"/>
      <c r="B15" s="55">
        <v>20</v>
      </c>
      <c r="C15" s="19" t="s">
        <v>269</v>
      </c>
      <c r="D15" s="20">
        <v>0.39540000000000008</v>
      </c>
      <c r="E15" s="21">
        <v>0.48399999999999993</v>
      </c>
      <c r="F15" s="21">
        <f t="shared" si="0"/>
        <v>0.28185214069444103</v>
      </c>
      <c r="G15" s="21">
        <v>0.21244290069444105</v>
      </c>
      <c r="H15" s="21">
        <v>3.6501070000000004E-2</v>
      </c>
      <c r="I15" s="21">
        <v>3.290817E-2</v>
      </c>
      <c r="J15" s="22">
        <f t="shared" si="1"/>
        <v>0.43893161300504357</v>
      </c>
      <c r="K15" s="22">
        <f t="shared" si="2"/>
        <v>0.51434704688934108</v>
      </c>
      <c r="L15" s="23">
        <f t="shared" si="3"/>
        <v>0.5823391336662006</v>
      </c>
      <c r="M15" s="4"/>
      <c r="N15" t="s">
        <v>255</v>
      </c>
      <c r="O15" s="5">
        <v>0.57777529767838276</v>
      </c>
      <c r="P15" s="71">
        <v>0.64150354260816311</v>
      </c>
    </row>
    <row r="16" spans="1:16" ht="15.75" thickBot="1" x14ac:dyDescent="0.3">
      <c r="A16" s="24"/>
      <c r="B16" s="56">
        <v>24</v>
      </c>
      <c r="C16" s="26" t="s">
        <v>273</v>
      </c>
      <c r="D16" s="27">
        <v>0</v>
      </c>
      <c r="E16" s="28">
        <v>0.72658099999999992</v>
      </c>
      <c r="F16" s="28">
        <f t="shared" si="0"/>
        <v>0.56231492365924818</v>
      </c>
      <c r="G16" s="28">
        <v>0.45873524365924823</v>
      </c>
      <c r="H16" s="28">
        <v>3.9600219999999985E-2</v>
      </c>
      <c r="I16" s="28">
        <v>6.3979459999999988E-2</v>
      </c>
      <c r="J16" s="29">
        <f t="shared" si="1"/>
        <v>0.63136146370363144</v>
      </c>
      <c r="K16" s="29">
        <f t="shared" si="2"/>
        <v>0.68586360455234618</v>
      </c>
      <c r="L16" s="30">
        <f t="shared" si="3"/>
        <v>0.77391911384862555</v>
      </c>
      <c r="M16" s="4"/>
      <c r="N16" t="s">
        <v>269</v>
      </c>
      <c r="O16" s="5">
        <v>0.28185214069444103</v>
      </c>
      <c r="P16" s="71">
        <v>0.5823391336662006</v>
      </c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49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1613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65.063928000000018</v>
      </c>
      <c r="E6" s="14">
        <v>75.821800999999979</v>
      </c>
      <c r="F6" s="14">
        <v>57.734490874667422</v>
      </c>
      <c r="G6" s="14">
        <v>47.226789234667422</v>
      </c>
      <c r="H6" s="14">
        <v>5.2927350399999993</v>
      </c>
      <c r="I6" s="14">
        <v>5.2149665999999986</v>
      </c>
      <c r="J6" s="15">
        <v>0.62286556916087277</v>
      </c>
      <c r="K6" s="15">
        <v>0.69267049294526029</v>
      </c>
      <c r="L6" s="16">
        <v>0.76144974286046607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65.063928000000018</v>
      </c>
      <c r="E7" s="38">
        <f ca="1">SUM(E8:OFFSET(E6,MATCH("PROYECTOS",$A$8:$A$50,0),0))</f>
        <v>75.821800999999994</v>
      </c>
      <c r="F7" s="38">
        <f ca="1">SUM(F8:OFFSET(F6,MATCH("PROYECTOS",$A$8:$A$50,0),0))</f>
        <v>57.734490874667422</v>
      </c>
      <c r="G7" s="38">
        <f ca="1">SUM(G8:OFFSET(G6,MATCH("PROYECTOS",$A$8:$A$50,0),0))</f>
        <v>47.226789234667422</v>
      </c>
      <c r="H7" s="38">
        <f ca="1">SUM(H8:OFFSET(H6,MATCH("PROYECTOS",$A$8:$A$50,0),0))</f>
        <v>5.2927350400000002</v>
      </c>
      <c r="I7" s="38">
        <f ca="1">SUM(I8:OFFSET(I6,MATCH("PROYECTOS",$A$8:$A$50,0),0))</f>
        <v>5.2149666000000003</v>
      </c>
      <c r="J7" s="39">
        <f ca="1">IFERROR(G7/E7,0)</f>
        <v>0.62286556916087266</v>
      </c>
      <c r="K7" s="39">
        <f ca="1">IFERROR(SUM(G7,H7)/E7,0)</f>
        <v>0.69267049294526017</v>
      </c>
      <c r="L7" s="40">
        <f ca="1">IFERROR(SUM(G7,H7,I7)/E7,0)</f>
        <v>0.76144974286046596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5.8284590000000005</v>
      </c>
      <c r="E8" s="21">
        <v>4.9429130000000008</v>
      </c>
      <c r="F8" s="21">
        <f t="shared" ref="F8:F10" si="0">SUM(G8,H8,I8)</f>
        <v>3.8927433010473198</v>
      </c>
      <c r="G8" s="21">
        <v>3.1903800410473195</v>
      </c>
      <c r="H8" s="21">
        <v>0.33040400999999997</v>
      </c>
      <c r="I8" s="21">
        <v>0.37195924999999996</v>
      </c>
      <c r="J8" s="22">
        <f t="shared" ref="J8:J11" si="1">IFERROR(G8/E8,0)</f>
        <v>0.64544531555528473</v>
      </c>
      <c r="K8" s="22">
        <f t="shared" ref="K8:K11" si="2">IFERROR(SUM(G8,H8)/E8,0)</f>
        <v>0.71228930208711327</v>
      </c>
      <c r="L8" s="23">
        <f t="shared" ref="L8:L11" si="3">IFERROR(SUM(G8,H8,I8)/E8,0)</f>
        <v>0.78754032309436139</v>
      </c>
      <c r="M8" s="4"/>
    </row>
    <row r="9" spans="1:13" ht="25.5" x14ac:dyDescent="0.25">
      <c r="A9" s="17"/>
      <c r="B9" s="19">
        <v>3000572</v>
      </c>
      <c r="C9" s="19" t="s">
        <v>1615</v>
      </c>
      <c r="D9" s="20">
        <v>52.644689000000014</v>
      </c>
      <c r="E9" s="21">
        <v>65.101775999999987</v>
      </c>
      <c r="F9" s="21">
        <f t="shared" si="0"/>
        <v>50.475162552277155</v>
      </c>
      <c r="G9" s="21">
        <v>41.711276302277156</v>
      </c>
      <c r="H9" s="21">
        <v>4.3432677200000001</v>
      </c>
      <c r="I9" s="21">
        <v>4.4206185300000005</v>
      </c>
      <c r="J9" s="22">
        <f t="shared" si="1"/>
        <v>0.64070873123764183</v>
      </c>
      <c r="K9" s="22">
        <f t="shared" si="2"/>
        <v>0.70742377323588168</v>
      </c>
      <c r="L9" s="23">
        <f t="shared" si="3"/>
        <v>0.77532696730542594</v>
      </c>
      <c r="M9" s="4"/>
    </row>
    <row r="10" spans="1:13" ht="51" x14ac:dyDescent="0.25">
      <c r="A10" s="17"/>
      <c r="B10" s="19">
        <v>3000635</v>
      </c>
      <c r="C10" s="19" t="s">
        <v>1616</v>
      </c>
      <c r="D10" s="20">
        <v>6.5907799999999996</v>
      </c>
      <c r="E10" s="21">
        <v>5.7771119999999998</v>
      </c>
      <c r="F10" s="21">
        <f t="shared" si="0"/>
        <v>3.3665850213429462</v>
      </c>
      <c r="G10" s="21">
        <v>2.3251328913429461</v>
      </c>
      <c r="H10" s="21">
        <v>0.61906331000000003</v>
      </c>
      <c r="I10" s="21">
        <v>0.42238882</v>
      </c>
      <c r="J10" s="22">
        <f t="shared" si="1"/>
        <v>0.40247322387776907</v>
      </c>
      <c r="K10" s="22">
        <f t="shared" si="2"/>
        <v>0.50963114465202441</v>
      </c>
      <c r="L10" s="23">
        <f t="shared" si="3"/>
        <v>0.58274532696318615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1622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3000635</v>
      </c>
      <c r="C17" s="74" t="s">
        <v>1616</v>
      </c>
      <c r="D17" s="75">
        <v>0.58274532696318615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103</v>
      </c>
      <c r="B1" s="49" t="s">
        <v>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1614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65.063928000000018</v>
      </c>
      <c r="I6" s="14">
        <v>75.821800999999979</v>
      </c>
      <c r="J6" s="14">
        <v>57.734490874667422</v>
      </c>
      <c r="K6" s="14">
        <v>47.226789234667422</v>
      </c>
      <c r="L6" s="14">
        <v>5.2927350399999993</v>
      </c>
      <c r="M6" s="14">
        <v>5.2149665999999986</v>
      </c>
      <c r="N6" s="15">
        <v>0.62286556916087277</v>
      </c>
      <c r="O6" s="15">
        <v>0.69267049294526029</v>
      </c>
      <c r="P6" s="16">
        <v>0.76144974286046607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SUM(H8:OFFSET(H6,MATCH("PROYECTOS",$A$8:$A$13,0),0))</f>
        <v>65.063928000000004</v>
      </c>
      <c r="I7" s="13">
        <f ca="1">SUM(I8:OFFSET(I6,MATCH("PROYECTOS",$A$8:$A$13,0),0))</f>
        <v>75.821801000000008</v>
      </c>
      <c r="J7" s="13">
        <f ca="1">SUM(J8:OFFSET(J6,MATCH("PROYECTOS",$A$8:$A$13,0),0))</f>
        <v>57.734490874667415</v>
      </c>
      <c r="K7" s="13">
        <f ca="1">SUM(K8:OFFSET(K6,MATCH("PROYECTOS",$A$8:$A$13,0),0))</f>
        <v>47.226789234667422</v>
      </c>
      <c r="L7" s="13">
        <f ca="1">SUM(L8:OFFSET(L6,MATCH("PROYECTOS",$A$8:$A$13,0),0))</f>
        <v>5.2927350399999984</v>
      </c>
      <c r="M7" s="13">
        <f ca="1">SUM(M8:OFFSET(M6,MATCH("PROYECTOS",$A$8:$A$13,0),0))</f>
        <v>5.2149666000000003</v>
      </c>
      <c r="N7" s="39">
        <f ca="1">IFERROR(K7/I7,0)</f>
        <v>0.62286556916087255</v>
      </c>
      <c r="O7" s="39">
        <f ca="1">IFERROR(SUM(K7,L7)/I7,0)</f>
        <v>0.69267049294526006</v>
      </c>
      <c r="P7" s="40">
        <f ca="1">IFERROR(SUM(K7,L7,M7)/I7,0)</f>
        <v>0.76144974286046585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5.8284590000000005</v>
      </c>
      <c r="I8" s="21">
        <v>4.9429130000000008</v>
      </c>
      <c r="J8" s="21">
        <f t="shared" ref="J8:J12" si="0">SUM(K8,L8,M8)</f>
        <v>3.8927433010473198</v>
      </c>
      <c r="K8" s="21">
        <v>3.1903800410473195</v>
      </c>
      <c r="L8" s="21">
        <v>0.33040400999999997</v>
      </c>
      <c r="M8" s="21">
        <v>0.37195925000000002</v>
      </c>
      <c r="N8" s="22">
        <f t="shared" ref="N8:N13" si="1">IFERROR(K8/I8,0)</f>
        <v>0.64544531555528473</v>
      </c>
      <c r="O8" s="22">
        <f t="shared" ref="O8:O13" si="2">IFERROR(SUM(K8,L8)/I8,0)</f>
        <v>0.71228930208711327</v>
      </c>
      <c r="P8" s="23">
        <f t="shared" ref="P8:P13" si="3">IFERROR(SUM(K8,L8,M8)/I8,0)</f>
        <v>0.78754032309436139</v>
      </c>
      <c r="Q8" s="70">
        <v>16</v>
      </c>
      <c r="R8" s="21">
        <v>16</v>
      </c>
      <c r="S8" s="23">
        <f>IFERROR(R8/Q8,0)</f>
        <v>1</v>
      </c>
    </row>
    <row r="9" spans="1:19" ht="25.5" x14ac:dyDescent="0.25">
      <c r="A9" s="17"/>
      <c r="B9" s="19">
        <v>5004301</v>
      </c>
      <c r="C9" s="19" t="s">
        <v>1617</v>
      </c>
      <c r="D9" s="68">
        <v>3000572</v>
      </c>
      <c r="E9" s="19" t="s">
        <v>1615</v>
      </c>
      <c r="F9" s="69">
        <v>63</v>
      </c>
      <c r="G9" s="19" t="s">
        <v>740</v>
      </c>
      <c r="H9" s="20">
        <v>52.644689000000007</v>
      </c>
      <c r="I9" s="21">
        <v>65.101775999999987</v>
      </c>
      <c r="J9" s="21">
        <f t="shared" si="0"/>
        <v>50.475162552277155</v>
      </c>
      <c r="K9" s="21">
        <v>41.711276302277156</v>
      </c>
      <c r="L9" s="21">
        <v>4.3432677199999992</v>
      </c>
      <c r="M9" s="21">
        <v>4.4206185300000005</v>
      </c>
      <c r="N9" s="22">
        <f t="shared" si="1"/>
        <v>0.64070873123764183</v>
      </c>
      <c r="O9" s="22">
        <f t="shared" si="2"/>
        <v>0.70742377323588168</v>
      </c>
      <c r="P9" s="23">
        <f t="shared" si="3"/>
        <v>0.77532696730542594</v>
      </c>
      <c r="Q9" s="70">
        <v>15936</v>
      </c>
      <c r="R9" s="21">
        <v>15804</v>
      </c>
      <c r="S9" s="23">
        <f t="shared" ref="S9:S12" si="4">IFERROR(R9/Q9,0)</f>
        <v>0.99171686746987953</v>
      </c>
    </row>
    <row r="10" spans="1:19" ht="51" x14ac:dyDescent="0.25">
      <c r="A10" s="17"/>
      <c r="B10" s="19">
        <v>5004945</v>
      </c>
      <c r="C10" s="19" t="s">
        <v>1618</v>
      </c>
      <c r="D10" s="68">
        <v>3000635</v>
      </c>
      <c r="E10" s="19" t="s">
        <v>1616</v>
      </c>
      <c r="F10" s="69">
        <v>86</v>
      </c>
      <c r="G10" s="19" t="s">
        <v>502</v>
      </c>
      <c r="H10" s="20">
        <v>3.8467999999999996</v>
      </c>
      <c r="I10" s="21">
        <v>1.8427739999999999</v>
      </c>
      <c r="J10" s="21">
        <f t="shared" si="0"/>
        <v>1.2977248596668849</v>
      </c>
      <c r="K10" s="21">
        <v>1.1481975796668848</v>
      </c>
      <c r="L10" s="21">
        <v>6.9338810000000001E-2</v>
      </c>
      <c r="M10" s="21">
        <v>8.0188469999999998E-2</v>
      </c>
      <c r="N10" s="22">
        <f t="shared" si="1"/>
        <v>0.6230810613058817</v>
      </c>
      <c r="O10" s="22">
        <f t="shared" si="2"/>
        <v>0.66070846976725572</v>
      </c>
      <c r="P10" s="23">
        <f t="shared" si="3"/>
        <v>0.70422355626185573</v>
      </c>
      <c r="Q10" s="70">
        <v>28220</v>
      </c>
      <c r="R10" s="21">
        <v>27112</v>
      </c>
      <c r="S10" s="23">
        <f t="shared" si="4"/>
        <v>0.96073706591070163</v>
      </c>
    </row>
    <row r="11" spans="1:19" ht="51" x14ac:dyDescent="0.25">
      <c r="A11" s="17"/>
      <c r="B11" s="19">
        <v>5004946</v>
      </c>
      <c r="C11" s="19" t="s">
        <v>1619</v>
      </c>
      <c r="D11" s="68">
        <v>3000635</v>
      </c>
      <c r="E11" s="19" t="s">
        <v>1616</v>
      </c>
      <c r="F11" s="69">
        <v>86</v>
      </c>
      <c r="G11" s="19" t="s">
        <v>502</v>
      </c>
      <c r="H11" s="20">
        <v>0.909636</v>
      </c>
      <c r="I11" s="21">
        <v>1.9799939999999998</v>
      </c>
      <c r="J11" s="21">
        <f t="shared" si="0"/>
        <v>1.0738470711215573</v>
      </c>
      <c r="K11" s="21">
        <v>0.56962121112155728</v>
      </c>
      <c r="L11" s="21">
        <v>0.27547297999999998</v>
      </c>
      <c r="M11" s="21">
        <v>0.22875288000000002</v>
      </c>
      <c r="N11" s="22">
        <f t="shared" si="1"/>
        <v>0.2876883521473082</v>
      </c>
      <c r="O11" s="22">
        <f t="shared" si="2"/>
        <v>0.42681654142464942</v>
      </c>
      <c r="P11" s="23">
        <f t="shared" si="3"/>
        <v>0.54234864909770297</v>
      </c>
      <c r="Q11" s="70">
        <v>74880</v>
      </c>
      <c r="R11" s="21">
        <v>78629</v>
      </c>
      <c r="S11" s="23">
        <f t="shared" si="4"/>
        <v>1.0500667735042735</v>
      </c>
    </row>
    <row r="12" spans="1:19" ht="51" x14ac:dyDescent="0.25">
      <c r="A12" s="17"/>
      <c r="B12" s="19">
        <v>5004947</v>
      </c>
      <c r="C12" s="19" t="s">
        <v>1620</v>
      </c>
      <c r="D12" s="68">
        <v>3000635</v>
      </c>
      <c r="E12" s="19" t="s">
        <v>1616</v>
      </c>
      <c r="F12" s="69">
        <v>86</v>
      </c>
      <c r="G12" s="19" t="s">
        <v>502</v>
      </c>
      <c r="H12" s="20">
        <v>1.8343439999999998</v>
      </c>
      <c r="I12" s="21">
        <v>1.9543439999999999</v>
      </c>
      <c r="J12" s="21">
        <f t="shared" si="0"/>
        <v>0.99501309055450393</v>
      </c>
      <c r="K12" s="21">
        <v>0.60731410055450397</v>
      </c>
      <c r="L12" s="21">
        <v>0.27425152000000003</v>
      </c>
      <c r="M12" s="21">
        <v>0.11344746999999999</v>
      </c>
      <c r="N12" s="22">
        <f t="shared" si="1"/>
        <v>0.31075087116418809</v>
      </c>
      <c r="O12" s="22">
        <f t="shared" si="2"/>
        <v>0.45108006602445833</v>
      </c>
      <c r="P12" s="23">
        <f t="shared" si="3"/>
        <v>0.50912894073638215</v>
      </c>
      <c r="Q12" s="70">
        <v>450</v>
      </c>
      <c r="R12" s="21">
        <v>15</v>
      </c>
      <c r="S12" s="23">
        <f t="shared" si="4"/>
        <v>3.3333333333333333E-2</v>
      </c>
    </row>
    <row r="13" spans="1:19" ht="15.75" thickBot="1" x14ac:dyDescent="0.3">
      <c r="A13" s="41" t="s">
        <v>294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0</v>
      </c>
      <c r="I13" s="44">
        <f t="shared" ref="I13:M13" ca="1" si="5">OFFSET(I13,-MATCH("PROYECTOS",$A$8:$A$13,0)-1,0)-(OFFSET(I13,-MATCH("PROYECTOS",$A$8:$A$13,0),0))</f>
        <v>0</v>
      </c>
      <c r="J13" s="44">
        <f t="shared" ca="1" si="5"/>
        <v>0</v>
      </c>
      <c r="K13" s="44">
        <f t="shared" ca="1" si="5"/>
        <v>0</v>
      </c>
      <c r="L13" s="44">
        <f t="shared" ca="1" si="5"/>
        <v>0</v>
      </c>
      <c r="M13" s="44">
        <f t="shared" ca="1" si="5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50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221.20338100000006</v>
      </c>
      <c r="E6" s="14">
        <v>274.20900499999976</v>
      </c>
      <c r="F6" s="14">
        <v>225.38306305259314</v>
      </c>
      <c r="G6" s="14">
        <v>179.18768738259314</v>
      </c>
      <c r="H6" s="14">
        <v>26.920718379999997</v>
      </c>
      <c r="I6" s="14">
        <v>19.274657290000004</v>
      </c>
      <c r="J6" s="15">
        <v>0.65347119939621712</v>
      </c>
      <c r="K6" s="15">
        <v>0.75164710860824324</v>
      </c>
      <c r="L6" s="16">
        <v>0.82193895511415938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133.60783500000005</v>
      </c>
      <c r="E7" s="38">
        <f ca="1">SUM(E8:OFFSET(E6,MATCH("GOBIERNOS REGIONALES",$A$8:$A$50,0),0))</f>
        <v>175.24848800000001</v>
      </c>
      <c r="F7" s="38">
        <f ca="1">SUM(F8:OFFSET(F6,MATCH("GOBIERNOS REGIONALES",$A$8:$A$50,0),0))</f>
        <v>139.11157357171564</v>
      </c>
      <c r="G7" s="38">
        <f ca="1">SUM(G8:OFFSET(G6,MATCH("GOBIERNOS REGIONALES",$A$8:$A$50,0),0))</f>
        <v>110.25579014171564</v>
      </c>
      <c r="H7" s="38">
        <f ca="1">SUM(H8:OFFSET(H6,MATCH("GOBIERNOS REGIONALES",$A$8:$A$50,0),0))</f>
        <v>15.58172785</v>
      </c>
      <c r="I7" s="38">
        <f ca="1">SUM(I8:OFFSET(I6,MATCH("GOBIERNOS REGIONALES",$A$8:$A$50,0),0))</f>
        <v>13.274055580000006</v>
      </c>
      <c r="J7" s="39">
        <f ca="1">IFERROR(G7/E7,0)</f>
        <v>0.62913975121837074</v>
      </c>
      <c r="K7" s="39">
        <f ca="1">IFERROR(SUM(G7,H7)/E7,0)</f>
        <v>0.71805194685454643</v>
      </c>
      <c r="L7" s="40">
        <f ca="1">IFERROR(SUM(G7,H7,I7)/E7,0)</f>
        <v>0.79379614146351796</v>
      </c>
      <c r="M7" s="4"/>
    </row>
    <row r="8" spans="1:13" x14ac:dyDescent="0.25">
      <c r="A8" s="17"/>
      <c r="B8" s="18">
        <v>11</v>
      </c>
      <c r="C8" s="19" t="s">
        <v>111</v>
      </c>
      <c r="D8" s="20">
        <v>15.835575999999998</v>
      </c>
      <c r="E8" s="21">
        <v>25.039834000000003</v>
      </c>
      <c r="F8" s="21">
        <f t="shared" ref="F8:F36" si="0">SUM(G8,H8,I8)</f>
        <v>18.651780054166448</v>
      </c>
      <c r="G8" s="21">
        <v>18.126696884166449</v>
      </c>
      <c r="H8" s="21">
        <v>0.30073671999999996</v>
      </c>
      <c r="I8" s="21">
        <v>0.22434645000000003</v>
      </c>
      <c r="J8" s="22">
        <f t="shared" ref="J8:J36" si="1">IFERROR(G8/E8,0)</f>
        <v>0.72391441908786003</v>
      </c>
      <c r="K8" s="22">
        <f t="shared" ref="K8:K36" si="2">IFERROR(SUM(G8,H8)/E8,0)</f>
        <v>0.73592475110523681</v>
      </c>
      <c r="L8" s="23">
        <f t="shared" ref="L8:L36" si="3">IFERROR(SUM(G8,H8,I8)/E8,0)</f>
        <v>0.74488433326540604</v>
      </c>
      <c r="M8" s="4"/>
    </row>
    <row r="9" spans="1:13" ht="25.5" x14ac:dyDescent="0.25">
      <c r="A9" s="17"/>
      <c r="B9" s="18">
        <v>137</v>
      </c>
      <c r="C9" s="19" t="s">
        <v>146</v>
      </c>
      <c r="D9" s="20">
        <v>117.77225900000006</v>
      </c>
      <c r="E9" s="21">
        <v>150.208654</v>
      </c>
      <c r="F9" s="21">
        <f t="shared" si="0"/>
        <v>120.4597935175492</v>
      </c>
      <c r="G9" s="21">
        <v>92.129093257549187</v>
      </c>
      <c r="H9" s="21">
        <v>15.28099113</v>
      </c>
      <c r="I9" s="21">
        <v>13.049709130000005</v>
      </c>
      <c r="J9" s="22">
        <f t="shared" si="1"/>
        <v>0.61334078166727457</v>
      </c>
      <c r="K9" s="22">
        <f t="shared" si="2"/>
        <v>0.71507254427264355</v>
      </c>
      <c r="L9" s="23">
        <f t="shared" si="3"/>
        <v>0.80194975662020918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86.954802000000001</v>
      </c>
      <c r="E10" s="38">
        <f ca="1">SUM(E11:OFFSET(E9,(MATCH("GOBIERNOS LOCALES",$A$8:$A$50,0)-MATCH("GOBIERNOS REGIONALES",$A$8:$A$50,0)),0))</f>
        <v>95.961349000000013</v>
      </c>
      <c r="F10" s="38">
        <f ca="1">SUM(F11:OFFSET(F9,(MATCH("GOBIERNOS LOCALES",$A$8:$A$50,0)-MATCH("GOBIERNOS REGIONALES",$A$8:$A$50,0)),0))</f>
        <v>84.352662451934179</v>
      </c>
      <c r="G10" s="38">
        <f ca="1">SUM(G11:OFFSET(G9,(MATCH("GOBIERNOS LOCALES",$A$8:$A$50,0)-MATCH("GOBIERNOS REGIONALES",$A$8:$A$50,0)),0))</f>
        <v>67.152230791934201</v>
      </c>
      <c r="H10" s="38">
        <f ca="1">SUM(H11:OFFSET(H9,(MATCH("GOBIERNOS LOCALES",$A$8:$A$50,0)-MATCH("GOBIERNOS REGIONALES",$A$8:$A$50,0)),0))</f>
        <v>11.263268850000003</v>
      </c>
      <c r="I10" s="38">
        <f ca="1">SUM(I11:OFFSET(I9,(MATCH("GOBIERNOS LOCALES",$A$8:$A$50,0)-MATCH("GOBIERNOS REGIONALES",$A$8:$A$50,0)),0))</f>
        <v>5.9371628100000011</v>
      </c>
      <c r="J10" s="39">
        <f t="shared" ca="1" si="1"/>
        <v>0.69978414738557071</v>
      </c>
      <c r="K10" s="39">
        <f t="shared" ca="1" si="2"/>
        <v>0.81715712064379376</v>
      </c>
      <c r="L10" s="40">
        <f t="shared" ca="1" si="3"/>
        <v>0.87902747648883295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2.3558859999999999</v>
      </c>
      <c r="E11" s="21">
        <v>2.4892679999999996</v>
      </c>
      <c r="F11" s="21">
        <f t="shared" si="0"/>
        <v>2.1156472019378443</v>
      </c>
      <c r="G11" s="21">
        <v>1.5151509919378441</v>
      </c>
      <c r="H11" s="21">
        <v>0.32770267000000003</v>
      </c>
      <c r="I11" s="21">
        <v>0.27279354</v>
      </c>
      <c r="J11" s="22">
        <f t="shared" si="1"/>
        <v>0.60867330955841004</v>
      </c>
      <c r="K11" s="22">
        <f t="shared" si="2"/>
        <v>0.74031950836062832</v>
      </c>
      <c r="L11" s="23">
        <f t="shared" si="3"/>
        <v>0.84990736310346837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1.3842999999999996</v>
      </c>
      <c r="E12" s="21">
        <v>1.4444979999999996</v>
      </c>
      <c r="F12" s="21">
        <f t="shared" si="0"/>
        <v>1.0508546220732877</v>
      </c>
      <c r="G12" s="21">
        <v>0.69015798207328771</v>
      </c>
      <c r="H12" s="21">
        <v>0.12553590999999997</v>
      </c>
      <c r="I12" s="21">
        <v>0.23516072999999998</v>
      </c>
      <c r="J12" s="22">
        <f t="shared" si="1"/>
        <v>0.47778396513756882</v>
      </c>
      <c r="K12" s="22">
        <f t="shared" si="2"/>
        <v>0.56469021907492289</v>
      </c>
      <c r="L12" s="23">
        <f t="shared" si="3"/>
        <v>0.72748776535051485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0.30706099999999992</v>
      </c>
      <c r="E13" s="21">
        <v>0.30582599999999993</v>
      </c>
      <c r="F13" s="21">
        <f t="shared" si="0"/>
        <v>0.25945748976274036</v>
      </c>
      <c r="G13" s="21">
        <v>0.2327065697627404</v>
      </c>
      <c r="H13" s="21">
        <v>2.6676849999999998E-2</v>
      </c>
      <c r="I13" s="21">
        <v>7.4070000000000001E-5</v>
      </c>
      <c r="J13" s="22">
        <f t="shared" si="1"/>
        <v>0.76091166141119604</v>
      </c>
      <c r="K13" s="22">
        <f t="shared" si="2"/>
        <v>0.84814051049531569</v>
      </c>
      <c r="L13" s="23">
        <f t="shared" si="3"/>
        <v>0.84838270703844809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4.8900490000000003</v>
      </c>
      <c r="E14" s="21">
        <v>5.3702710000000007</v>
      </c>
      <c r="F14" s="21">
        <f t="shared" si="0"/>
        <v>4.9475750434352976</v>
      </c>
      <c r="G14" s="21">
        <v>4.092224333435297</v>
      </c>
      <c r="H14" s="21">
        <v>0.42457071000000002</v>
      </c>
      <c r="I14" s="21">
        <v>0.43078000000000005</v>
      </c>
      <c r="J14" s="22">
        <f t="shared" si="1"/>
        <v>0.76201449301819157</v>
      </c>
      <c r="K14" s="22">
        <f t="shared" si="2"/>
        <v>0.84107395016662967</v>
      </c>
      <c r="L14" s="23">
        <f t="shared" si="3"/>
        <v>0.92128964133007385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5.3716600000000003</v>
      </c>
      <c r="E15" s="21">
        <v>4.232949999999998</v>
      </c>
      <c r="F15" s="21">
        <f t="shared" si="0"/>
        <v>3.776389064802895</v>
      </c>
      <c r="G15" s="21">
        <v>3.1076142348028952</v>
      </c>
      <c r="H15" s="21">
        <v>0.35800545</v>
      </c>
      <c r="I15" s="21">
        <v>0.31076938000000004</v>
      </c>
      <c r="J15" s="22">
        <f t="shared" si="1"/>
        <v>0.73414858073043543</v>
      </c>
      <c r="K15" s="22">
        <f t="shared" si="2"/>
        <v>0.81872445571124075</v>
      </c>
      <c r="L15" s="23">
        <f t="shared" si="3"/>
        <v>0.892141193447335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4.5991020000000002</v>
      </c>
      <c r="E16" s="21">
        <v>5.4465189999999986</v>
      </c>
      <c r="F16" s="21">
        <f t="shared" si="0"/>
        <v>4.5310099649784412</v>
      </c>
      <c r="G16" s="21">
        <v>2.7804911449784413</v>
      </c>
      <c r="H16" s="21">
        <v>0.80636479999999999</v>
      </c>
      <c r="I16" s="21">
        <v>0.94415402000000015</v>
      </c>
      <c r="J16" s="22">
        <f t="shared" si="1"/>
        <v>0.51050793084141299</v>
      </c>
      <c r="K16" s="22">
        <f t="shared" si="2"/>
        <v>0.65855933762067886</v>
      </c>
      <c r="L16" s="23">
        <f t="shared" si="3"/>
        <v>0.8319093286883682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1.8063759999999995</v>
      </c>
      <c r="E17" s="21">
        <v>2.0944560000000001</v>
      </c>
      <c r="F17" s="21">
        <f t="shared" si="0"/>
        <v>1.9919513480952502</v>
      </c>
      <c r="G17" s="21">
        <v>1.5403641480952501</v>
      </c>
      <c r="H17" s="21">
        <v>0.37991870999999999</v>
      </c>
      <c r="I17" s="21">
        <v>7.1668490000000001E-2</v>
      </c>
      <c r="J17" s="22">
        <f t="shared" si="1"/>
        <v>0.73544832075500755</v>
      </c>
      <c r="K17" s="22">
        <f t="shared" si="2"/>
        <v>0.9168408685096513</v>
      </c>
      <c r="L17" s="23">
        <f t="shared" si="3"/>
        <v>0.95105905690797521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1.2762089999999997</v>
      </c>
      <c r="E18" s="21">
        <v>1.058516</v>
      </c>
      <c r="F18" s="21">
        <f t="shared" si="0"/>
        <v>0.90749838962968787</v>
      </c>
      <c r="G18" s="21">
        <v>0.73405452962968798</v>
      </c>
      <c r="H18" s="21">
        <v>6.3993169999999988E-2</v>
      </c>
      <c r="I18" s="21">
        <v>0.10945069</v>
      </c>
      <c r="J18" s="22">
        <f t="shared" si="1"/>
        <v>0.69347513842935582</v>
      </c>
      <c r="K18" s="22">
        <f t="shared" si="2"/>
        <v>0.75393069129771106</v>
      </c>
      <c r="L18" s="23">
        <f t="shared" si="3"/>
        <v>0.85733081940158473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5.217855000000001</v>
      </c>
      <c r="E19" s="21">
        <v>6.1892780000000007</v>
      </c>
      <c r="F19" s="21">
        <f t="shared" si="0"/>
        <v>5.1378846408488696</v>
      </c>
      <c r="G19" s="21">
        <v>4.2062665008488693</v>
      </c>
      <c r="H19" s="21">
        <v>0.4313552100000001</v>
      </c>
      <c r="I19" s="21">
        <v>0.50026292999999999</v>
      </c>
      <c r="J19" s="22">
        <f t="shared" si="1"/>
        <v>0.67960535959911139</v>
      </c>
      <c r="K19" s="22">
        <f t="shared" si="2"/>
        <v>0.74929930613051621</v>
      </c>
      <c r="L19" s="23">
        <f t="shared" si="3"/>
        <v>0.83012665465161994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1.2405929999999998</v>
      </c>
      <c r="E20" s="21">
        <v>1.2542659999999997</v>
      </c>
      <c r="F20" s="21">
        <f t="shared" si="0"/>
        <v>1.1338245546906471</v>
      </c>
      <c r="G20" s="21">
        <v>0.90786618469064706</v>
      </c>
      <c r="H20" s="21">
        <v>0.11762257</v>
      </c>
      <c r="I20" s="21">
        <v>0.10833580000000001</v>
      </c>
      <c r="J20" s="22">
        <f t="shared" si="1"/>
        <v>0.72382268569079233</v>
      </c>
      <c r="K20" s="22">
        <f t="shared" si="2"/>
        <v>0.81760069609687847</v>
      </c>
      <c r="L20" s="23">
        <f t="shared" si="3"/>
        <v>0.90397455937627857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1.8633279999999994</v>
      </c>
      <c r="E21" s="21">
        <v>1.8532919999999997</v>
      </c>
      <c r="F21" s="21">
        <f t="shared" si="0"/>
        <v>1.5555086764645389</v>
      </c>
      <c r="G21" s="21">
        <v>1.0878793364645389</v>
      </c>
      <c r="H21" s="21">
        <v>0.17599825999999996</v>
      </c>
      <c r="I21" s="21">
        <v>0.29163107999999993</v>
      </c>
      <c r="J21" s="22">
        <f t="shared" si="1"/>
        <v>0.58699834481805302</v>
      </c>
      <c r="K21" s="22">
        <f t="shared" si="2"/>
        <v>0.6819635526752067</v>
      </c>
      <c r="L21" s="23">
        <f t="shared" si="3"/>
        <v>0.83932196138791904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5.9966979999999994</v>
      </c>
      <c r="E22" s="21">
        <v>8.5386069999999989</v>
      </c>
      <c r="F22" s="21">
        <f t="shared" si="0"/>
        <v>7.5471301274481837</v>
      </c>
      <c r="G22" s="21">
        <v>6.3200745974481833</v>
      </c>
      <c r="H22" s="21">
        <v>0.56127545000000001</v>
      </c>
      <c r="I22" s="21">
        <v>0.66578008000000011</v>
      </c>
      <c r="J22" s="22">
        <f t="shared" si="1"/>
        <v>0.74017630714801419</v>
      </c>
      <c r="K22" s="22">
        <f t="shared" si="2"/>
        <v>0.80591014991651266</v>
      </c>
      <c r="L22" s="23">
        <f t="shared" si="3"/>
        <v>0.88388306517072213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5.869905000000001</v>
      </c>
      <c r="E23" s="21">
        <v>5.869905000000001</v>
      </c>
      <c r="F23" s="21">
        <f t="shared" si="0"/>
        <v>4.7162917188063602</v>
      </c>
      <c r="G23" s="21">
        <v>3.37484305880636</v>
      </c>
      <c r="H23" s="21">
        <v>0.68660876999999998</v>
      </c>
      <c r="I23" s="21">
        <v>0.65483989000000009</v>
      </c>
      <c r="J23" s="22">
        <f t="shared" si="1"/>
        <v>0.57493997923413742</v>
      </c>
      <c r="K23" s="22">
        <f t="shared" si="2"/>
        <v>0.69191099835625269</v>
      </c>
      <c r="L23" s="23">
        <f t="shared" si="3"/>
        <v>0.80346985493059242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2.8143219999999993</v>
      </c>
      <c r="E24" s="21">
        <v>5.2239800000000001</v>
      </c>
      <c r="F24" s="21">
        <f t="shared" si="0"/>
        <v>4.4650868722750729</v>
      </c>
      <c r="G24" s="21">
        <v>3.7274775122750725</v>
      </c>
      <c r="H24" s="21">
        <v>0.32632039000000002</v>
      </c>
      <c r="I24" s="21">
        <v>0.41128897000000003</v>
      </c>
      <c r="J24" s="22">
        <f t="shared" si="1"/>
        <v>0.71353211771007397</v>
      </c>
      <c r="K24" s="22">
        <f t="shared" si="2"/>
        <v>0.77599797515975799</v>
      </c>
      <c r="L24" s="23">
        <f t="shared" si="3"/>
        <v>0.85472893699345576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1.4074409999999999</v>
      </c>
      <c r="E25" s="21">
        <v>1.9204530000000002</v>
      </c>
      <c r="F25" s="21">
        <f t="shared" si="0"/>
        <v>1.7146892683171422</v>
      </c>
      <c r="G25" s="21">
        <v>1.4797867883171421</v>
      </c>
      <c r="H25" s="21">
        <v>0.11049119000000002</v>
      </c>
      <c r="I25" s="21">
        <v>0.12441128999999998</v>
      </c>
      <c r="J25" s="22">
        <f t="shared" si="1"/>
        <v>0.77054048618588522</v>
      </c>
      <c r="K25" s="22">
        <f t="shared" si="2"/>
        <v>0.82807440656821174</v>
      </c>
      <c r="L25" s="23">
        <f t="shared" si="3"/>
        <v>0.89285666887819803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0.23563500000000001</v>
      </c>
      <c r="E26" s="21">
        <v>0.51257299999999995</v>
      </c>
      <c r="F26" s="21">
        <f t="shared" si="0"/>
        <v>0.45326634313930703</v>
      </c>
      <c r="G26" s="21">
        <v>0.37167927313930704</v>
      </c>
      <c r="H26" s="21">
        <v>3.6085119999999998E-2</v>
      </c>
      <c r="I26" s="21">
        <v>4.5501949999999999E-2</v>
      </c>
      <c r="J26" s="22">
        <f t="shared" si="1"/>
        <v>0.72512456399245973</v>
      </c>
      <c r="K26" s="22">
        <f t="shared" si="2"/>
        <v>0.79552452653438055</v>
      </c>
      <c r="L26" s="23">
        <f t="shared" si="3"/>
        <v>0.88429617467035349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2E-3</v>
      </c>
      <c r="E27" s="21">
        <v>2E-3</v>
      </c>
      <c r="F27" s="21">
        <f t="shared" si="0"/>
        <v>1.3056200042791664E-3</v>
      </c>
      <c r="G27" s="21">
        <v>1.1212200042791665E-3</v>
      </c>
      <c r="H27" s="21">
        <v>8.8800000000000004E-5</v>
      </c>
      <c r="I27" s="21">
        <v>9.5599999999999993E-5</v>
      </c>
      <c r="J27" s="22">
        <f t="shared" si="1"/>
        <v>0.56061000213958323</v>
      </c>
      <c r="K27" s="22">
        <f t="shared" si="2"/>
        <v>0.60501000213958323</v>
      </c>
      <c r="L27" s="23">
        <f t="shared" si="3"/>
        <v>0.65281000213958318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2.26627</v>
      </c>
      <c r="E28" s="21">
        <v>2.6134379999999999</v>
      </c>
      <c r="F28" s="21">
        <f t="shared" si="0"/>
        <v>2.3130905241475204</v>
      </c>
      <c r="G28" s="21">
        <v>1.8854064441475202</v>
      </c>
      <c r="H28" s="21">
        <v>0.20660097999999999</v>
      </c>
      <c r="I28" s="21">
        <v>0.2210831</v>
      </c>
      <c r="J28" s="22">
        <f t="shared" si="1"/>
        <v>0.72142765359175165</v>
      </c>
      <c r="K28" s="22">
        <f t="shared" si="2"/>
        <v>0.80048098487414676</v>
      </c>
      <c r="L28" s="23">
        <f t="shared" si="3"/>
        <v>0.88507572176861304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8.3999999999999995E-3</v>
      </c>
      <c r="E29" s="21">
        <v>8.3999999999999995E-3</v>
      </c>
      <c r="F29" s="21">
        <f t="shared" si="0"/>
        <v>4.9445900039162115E-3</v>
      </c>
      <c r="G29" s="21">
        <v>2.0500000391621143E-4</v>
      </c>
      <c r="H29" s="21">
        <v>8.0900000000000001E-5</v>
      </c>
      <c r="I29" s="21">
        <v>4.6586900000000001E-3</v>
      </c>
      <c r="J29" s="22">
        <f t="shared" si="1"/>
        <v>2.4404762370977551E-2</v>
      </c>
      <c r="K29" s="22">
        <f t="shared" si="2"/>
        <v>3.4035714751929937E-2</v>
      </c>
      <c r="L29" s="23">
        <f t="shared" si="3"/>
        <v>0.58864166713288235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2.2608470000000005</v>
      </c>
      <c r="E30" s="21">
        <v>2.2608470000000001</v>
      </c>
      <c r="F30" s="21">
        <f t="shared" si="0"/>
        <v>2.1135615588637173</v>
      </c>
      <c r="G30" s="21">
        <v>1.7776440088637173</v>
      </c>
      <c r="H30" s="21">
        <v>0.23700000000000002</v>
      </c>
      <c r="I30" s="21">
        <v>9.8917550000000007E-2</v>
      </c>
      <c r="J30" s="22">
        <f t="shared" si="1"/>
        <v>0.78627346691913136</v>
      </c>
      <c r="K30" s="22">
        <f t="shared" si="2"/>
        <v>0.89110143625982541</v>
      </c>
      <c r="L30" s="23">
        <f t="shared" si="3"/>
        <v>0.93485386621196276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1.2924219999999995</v>
      </c>
      <c r="E31" s="21">
        <v>1.2924219999999995</v>
      </c>
      <c r="F31" s="21">
        <f t="shared" si="0"/>
        <v>1.0370989223862714</v>
      </c>
      <c r="G31" s="21">
        <v>0.78809011238627136</v>
      </c>
      <c r="H31" s="21">
        <v>9.8763060000000014E-2</v>
      </c>
      <c r="I31" s="21">
        <v>0.15024574999999998</v>
      </c>
      <c r="J31" s="22">
        <f t="shared" si="1"/>
        <v>0.60977769829534911</v>
      </c>
      <c r="K31" s="22">
        <f t="shared" si="2"/>
        <v>0.6861947354550384</v>
      </c>
      <c r="L31" s="23">
        <f t="shared" si="3"/>
        <v>0.80244604501182415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1.857073</v>
      </c>
      <c r="E32" s="21">
        <v>1.8570730000000002</v>
      </c>
      <c r="F32" s="21">
        <f t="shared" si="0"/>
        <v>1.1010172294457101</v>
      </c>
      <c r="G32" s="21">
        <v>0.64874309944570996</v>
      </c>
      <c r="H32" s="21">
        <v>0.3047937</v>
      </c>
      <c r="I32" s="21">
        <v>0.14748043</v>
      </c>
      <c r="J32" s="22">
        <f t="shared" si="1"/>
        <v>0.34933634781492701</v>
      </c>
      <c r="K32" s="22">
        <f t="shared" si="2"/>
        <v>0.51346220608759585</v>
      </c>
      <c r="L32" s="23">
        <f t="shared" si="3"/>
        <v>0.59287773256393794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2.0763099999999999</v>
      </c>
      <c r="E33" s="21">
        <v>2.2652809999999999</v>
      </c>
      <c r="F33" s="21">
        <f t="shared" si="0"/>
        <v>2.0410508964721323</v>
      </c>
      <c r="G33" s="21">
        <v>1.6491373664721323</v>
      </c>
      <c r="H33" s="21">
        <v>0.17761637000000002</v>
      </c>
      <c r="I33" s="21">
        <v>0.21429715999999999</v>
      </c>
      <c r="J33" s="22">
        <f t="shared" si="1"/>
        <v>0.72800564983864358</v>
      </c>
      <c r="K33" s="22">
        <f t="shared" si="2"/>
        <v>0.80641374578788783</v>
      </c>
      <c r="L33" s="23">
        <f t="shared" si="3"/>
        <v>0.9010144421253401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7.2385910000000013</v>
      </c>
      <c r="E34" s="21">
        <v>7.400788999999997</v>
      </c>
      <c r="F34" s="21">
        <f t="shared" si="0"/>
        <v>6.7713487383812527</v>
      </c>
      <c r="G34" s="21">
        <v>5.5708893783812528</v>
      </c>
      <c r="H34" s="21">
        <v>0.54014052999999995</v>
      </c>
      <c r="I34" s="21">
        <v>0.6603188299999998</v>
      </c>
      <c r="J34" s="22">
        <f t="shared" si="1"/>
        <v>0.75274263033053035</v>
      </c>
      <c r="K34" s="22">
        <f t="shared" si="2"/>
        <v>0.82572681215222532</v>
      </c>
      <c r="L34" s="23">
        <f t="shared" si="3"/>
        <v>0.91494957340105976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23.316468999999994</v>
      </c>
      <c r="E35" s="21">
        <v>24.456440999999998</v>
      </c>
      <c r="F35" s="21">
        <f t="shared" si="0"/>
        <v>22.665179045523832</v>
      </c>
      <c r="G35" s="21">
        <v>18.662356975523835</v>
      </c>
      <c r="H35" s="21">
        <v>4.7396592799999997</v>
      </c>
      <c r="I35" s="21">
        <v>-0.73683721000000013</v>
      </c>
      <c r="J35" s="22">
        <f t="shared" si="1"/>
        <v>0.76308555997676997</v>
      </c>
      <c r="K35" s="22">
        <f t="shared" si="2"/>
        <v>0.95688560144641788</v>
      </c>
      <c r="L35" s="23">
        <f t="shared" si="3"/>
        <v>0.92675704717312846</v>
      </c>
      <c r="M35" s="4"/>
    </row>
    <row r="36" spans="1:13" ht="15.75" thickBot="1" x14ac:dyDescent="0.3">
      <c r="A36" s="41" t="s">
        <v>233</v>
      </c>
      <c r="B36" s="58"/>
      <c r="C36" s="43"/>
      <c r="D36" s="44">
        <v>0.64074399999999998</v>
      </c>
      <c r="E36" s="45">
        <v>2.9991680000000001</v>
      </c>
      <c r="F36" s="45">
        <f t="shared" si="0"/>
        <v>1.9188270289433169</v>
      </c>
      <c r="G36" s="45">
        <v>1.7796664489433169</v>
      </c>
      <c r="H36" s="45">
        <v>7.572168E-2</v>
      </c>
      <c r="I36" s="45">
        <v>6.3438900000000006E-2</v>
      </c>
      <c r="J36" s="46">
        <f t="shared" si="1"/>
        <v>0.59338671556355527</v>
      </c>
      <c r="K36" s="46">
        <f t="shared" si="2"/>
        <v>0.61863427755408062</v>
      </c>
      <c r="L36" s="47">
        <f t="shared" si="3"/>
        <v>0.63978644375484028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104</v>
      </c>
      <c r="B1" s="51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1624</v>
      </c>
      <c r="N2" s="72" t="s">
        <v>1646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221.20338100000006</v>
      </c>
      <c r="E6" s="14">
        <f ca="1">SUM(E7:OFFSET(E7,50,0))</f>
        <v>274.20900499999976</v>
      </c>
      <c r="F6" s="14">
        <f ca="1">SUM(F7:OFFSET(F7,50,0))</f>
        <v>225.38306305259314</v>
      </c>
      <c r="G6" s="14">
        <f ca="1">SUM(G7:OFFSET(G7,50,0))</f>
        <v>179.18768738259314</v>
      </c>
      <c r="H6" s="14">
        <f ca="1">SUM(H7:OFFSET(H7,50,0))</f>
        <v>26.920718379999997</v>
      </c>
      <c r="I6" s="14">
        <f ca="1">SUM(I7:OFFSET(I7,50,0))</f>
        <v>19.274657290000004</v>
      </c>
      <c r="J6" s="15">
        <f ca="1">IFERROR(G6/E6,0)</f>
        <v>0.65347119939621712</v>
      </c>
      <c r="K6" s="15">
        <f ca="1">IFERROR(SUM(G6,H6)/E6,0)</f>
        <v>0.75164710860824324</v>
      </c>
      <c r="L6" s="16">
        <f ca="1">IFERROR(SUM(G6,H6,I6)/E6,0)</f>
        <v>0.82193895511415938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2.3558859999999995</v>
      </c>
      <c r="E7" s="21">
        <v>2.4892679999999996</v>
      </c>
      <c r="F7" s="21">
        <f t="shared" ref="F7:F31" si="0">SUM(G7,H7,I7)</f>
        <v>2.1156472019378443</v>
      </c>
      <c r="G7" s="21">
        <v>1.5151509919378441</v>
      </c>
      <c r="H7" s="21">
        <v>0.32770267000000003</v>
      </c>
      <c r="I7" s="21">
        <v>0.27279354</v>
      </c>
      <c r="J7" s="22">
        <f t="shared" ref="J7:J31" si="1">IFERROR(G7/E7,0)</f>
        <v>0.60867330955841004</v>
      </c>
      <c r="K7" s="22">
        <f t="shared" ref="K7:K31" si="2">IFERROR(SUM(G7,H7)/E7,0)</f>
        <v>0.74031950836062832</v>
      </c>
      <c r="L7" s="23">
        <f t="shared" ref="L7:L31" si="3">IFERROR(SUM(G7,H7,I7)/E7,0)</f>
        <v>0.84990736310346837</v>
      </c>
      <c r="M7" s="4"/>
      <c r="N7" t="s">
        <v>257</v>
      </c>
      <c r="O7" s="5">
        <v>1.9919513480952502</v>
      </c>
      <c r="P7" s="71">
        <v>0.95105905690797565</v>
      </c>
    </row>
    <row r="8" spans="1:16" x14ac:dyDescent="0.25">
      <c r="A8" s="17"/>
      <c r="B8" s="55">
        <v>2</v>
      </c>
      <c r="C8" s="19" t="s">
        <v>251</v>
      </c>
      <c r="D8" s="20">
        <v>1.3842999999999994</v>
      </c>
      <c r="E8" s="21">
        <v>1.4444979999999998</v>
      </c>
      <c r="F8" s="21">
        <f t="shared" si="0"/>
        <v>1.0508546220732877</v>
      </c>
      <c r="G8" s="21">
        <v>0.69015798207328771</v>
      </c>
      <c r="H8" s="21">
        <v>0.12553591</v>
      </c>
      <c r="I8" s="21">
        <v>0.23516072999999998</v>
      </c>
      <c r="J8" s="22">
        <f t="shared" si="1"/>
        <v>0.47778396513756877</v>
      </c>
      <c r="K8" s="22">
        <f t="shared" si="2"/>
        <v>0.56469021907492278</v>
      </c>
      <c r="L8" s="23">
        <f t="shared" si="3"/>
        <v>0.72748776535051474</v>
      </c>
      <c r="M8" s="4"/>
      <c r="N8" t="s">
        <v>260</v>
      </c>
      <c r="O8" s="5">
        <v>1.9410245265661956</v>
      </c>
      <c r="P8" s="71">
        <v>0.93212189107719245</v>
      </c>
    </row>
    <row r="9" spans="1:16" x14ac:dyDescent="0.25">
      <c r="A9" s="17"/>
      <c r="B9" s="55">
        <v>3</v>
      </c>
      <c r="C9" s="19" t="s">
        <v>252</v>
      </c>
      <c r="D9" s="20">
        <v>0.30706099999999992</v>
      </c>
      <c r="E9" s="21">
        <v>0.30582599999999988</v>
      </c>
      <c r="F9" s="21">
        <f t="shared" si="0"/>
        <v>0.25945748976274036</v>
      </c>
      <c r="G9" s="21">
        <v>0.2327065697627404</v>
      </c>
      <c r="H9" s="21">
        <v>2.6676849999999998E-2</v>
      </c>
      <c r="I9" s="21">
        <v>7.4070000000000001E-5</v>
      </c>
      <c r="J9" s="22">
        <f t="shared" si="1"/>
        <v>0.76091166141119626</v>
      </c>
      <c r="K9" s="22">
        <f t="shared" si="2"/>
        <v>0.84814051049531591</v>
      </c>
      <c r="L9" s="23">
        <f t="shared" si="3"/>
        <v>0.8483827070384482</v>
      </c>
      <c r="M9" s="4"/>
      <c r="N9" t="s">
        <v>256</v>
      </c>
      <c r="O9" s="5">
        <v>22.665179045523832</v>
      </c>
      <c r="P9" s="71">
        <v>0.92675704717312835</v>
      </c>
    </row>
    <row r="10" spans="1:16" x14ac:dyDescent="0.25">
      <c r="A10" s="17"/>
      <c r="B10" s="55">
        <v>4</v>
      </c>
      <c r="C10" s="19" t="s">
        <v>253</v>
      </c>
      <c r="D10" s="20">
        <v>5.1076600000000001</v>
      </c>
      <c r="E10" s="21">
        <v>5.5375449999999997</v>
      </c>
      <c r="F10" s="21">
        <f t="shared" si="0"/>
        <v>4.9575750436252868</v>
      </c>
      <c r="G10" s="21">
        <v>4.0962243336252868</v>
      </c>
      <c r="H10" s="21">
        <v>0.42457071000000002</v>
      </c>
      <c r="I10" s="21">
        <v>0.43678000000000006</v>
      </c>
      <c r="J10" s="22">
        <f t="shared" si="1"/>
        <v>0.73971847337137431</v>
      </c>
      <c r="K10" s="22">
        <f t="shared" si="2"/>
        <v>0.81638976182140055</v>
      </c>
      <c r="L10" s="23">
        <f t="shared" si="3"/>
        <v>0.89526587027740401</v>
      </c>
      <c r="M10" s="4"/>
      <c r="N10" t="s">
        <v>271</v>
      </c>
      <c r="O10" s="5">
        <v>2.2286221386401999</v>
      </c>
      <c r="P10" s="71">
        <v>0.91224475171405417</v>
      </c>
    </row>
    <row r="11" spans="1:16" x14ac:dyDescent="0.25">
      <c r="A11" s="17"/>
      <c r="B11" s="55">
        <v>5</v>
      </c>
      <c r="C11" s="19" t="s">
        <v>254</v>
      </c>
      <c r="D11" s="20">
        <v>5.4016599999999997</v>
      </c>
      <c r="E11" s="21">
        <v>4.2474500000000006</v>
      </c>
      <c r="F11" s="21">
        <f t="shared" si="0"/>
        <v>3.776389064802895</v>
      </c>
      <c r="G11" s="21">
        <v>3.1076142348028952</v>
      </c>
      <c r="H11" s="21">
        <v>0.35800545</v>
      </c>
      <c r="I11" s="21">
        <v>0.31076937999999998</v>
      </c>
      <c r="J11" s="22">
        <f t="shared" si="1"/>
        <v>0.73164233476624674</v>
      </c>
      <c r="K11" s="22">
        <f t="shared" si="2"/>
        <v>0.81592948352609085</v>
      </c>
      <c r="L11" s="23">
        <f t="shared" si="3"/>
        <v>0.88909559024894802</v>
      </c>
      <c r="M11" s="4"/>
      <c r="N11" t="s">
        <v>274</v>
      </c>
      <c r="O11" s="5">
        <v>2.0410508964721323</v>
      </c>
      <c r="P11" s="71">
        <v>0.90101444212534021</v>
      </c>
    </row>
    <row r="12" spans="1:16" x14ac:dyDescent="0.25">
      <c r="A12" s="17"/>
      <c r="B12" s="55">
        <v>6</v>
      </c>
      <c r="C12" s="19" t="s">
        <v>255</v>
      </c>
      <c r="D12" s="20">
        <v>4.5991019999999985</v>
      </c>
      <c r="E12" s="21">
        <v>5.4465189999999994</v>
      </c>
      <c r="F12" s="21">
        <f t="shared" si="0"/>
        <v>4.5310099649784412</v>
      </c>
      <c r="G12" s="21">
        <v>2.7804911449784413</v>
      </c>
      <c r="H12" s="21">
        <v>0.8063648000000001</v>
      </c>
      <c r="I12" s="21">
        <v>0.94415402000000026</v>
      </c>
      <c r="J12" s="22">
        <f t="shared" si="1"/>
        <v>0.51050793084141299</v>
      </c>
      <c r="K12" s="22">
        <f t="shared" si="2"/>
        <v>0.65855933762067875</v>
      </c>
      <c r="L12" s="23">
        <f t="shared" si="3"/>
        <v>0.83190932868836809</v>
      </c>
      <c r="M12" s="4"/>
      <c r="N12" t="s">
        <v>253</v>
      </c>
      <c r="O12" s="5">
        <v>4.9575750436252868</v>
      </c>
      <c r="P12" s="71">
        <v>0.89526587027740401</v>
      </c>
    </row>
    <row r="13" spans="1:16" x14ac:dyDescent="0.25">
      <c r="A13" s="17"/>
      <c r="B13" s="55">
        <v>7</v>
      </c>
      <c r="C13" s="19" t="s">
        <v>256</v>
      </c>
      <c r="D13" s="20">
        <v>23.316468999999994</v>
      </c>
      <c r="E13" s="21">
        <v>24.456441000000002</v>
      </c>
      <c r="F13" s="21">
        <f t="shared" si="0"/>
        <v>22.665179045523832</v>
      </c>
      <c r="G13" s="21">
        <v>18.662356975523835</v>
      </c>
      <c r="H13" s="21">
        <v>4.7396592799999997</v>
      </c>
      <c r="I13" s="21">
        <v>-0.73683721000000024</v>
      </c>
      <c r="J13" s="22">
        <f t="shared" si="1"/>
        <v>0.76308555997676986</v>
      </c>
      <c r="K13" s="22">
        <f t="shared" si="2"/>
        <v>0.95688560144641777</v>
      </c>
      <c r="L13" s="23">
        <f t="shared" si="3"/>
        <v>0.92675704717312835</v>
      </c>
      <c r="M13" s="4"/>
      <c r="N13" t="s">
        <v>266</v>
      </c>
      <c r="O13" s="5">
        <v>1.7146892683171422</v>
      </c>
      <c r="P13" s="71">
        <v>0.89285666887819815</v>
      </c>
    </row>
    <row r="14" spans="1:16" x14ac:dyDescent="0.25">
      <c r="A14" s="17"/>
      <c r="B14" s="55">
        <v>8</v>
      </c>
      <c r="C14" s="19" t="s">
        <v>257</v>
      </c>
      <c r="D14" s="20">
        <v>1.8063759999999991</v>
      </c>
      <c r="E14" s="21">
        <v>2.0944559999999992</v>
      </c>
      <c r="F14" s="21">
        <f t="shared" si="0"/>
        <v>1.9919513480952502</v>
      </c>
      <c r="G14" s="21">
        <v>1.5403641480952501</v>
      </c>
      <c r="H14" s="21">
        <v>0.37991871000000005</v>
      </c>
      <c r="I14" s="21">
        <v>7.1668490000000001E-2</v>
      </c>
      <c r="J14" s="22">
        <f t="shared" si="1"/>
        <v>0.73544832075500788</v>
      </c>
      <c r="K14" s="22">
        <f t="shared" si="2"/>
        <v>0.91684086850965163</v>
      </c>
      <c r="L14" s="23">
        <f t="shared" si="3"/>
        <v>0.95105905690797565</v>
      </c>
      <c r="M14" s="4"/>
      <c r="N14" t="s">
        <v>254</v>
      </c>
      <c r="O14" s="5">
        <v>3.776389064802895</v>
      </c>
      <c r="P14" s="71">
        <v>0.88909559024894802</v>
      </c>
    </row>
    <row r="15" spans="1:16" x14ac:dyDescent="0.25">
      <c r="A15" s="17"/>
      <c r="B15" s="55">
        <v>9</v>
      </c>
      <c r="C15" s="19" t="s">
        <v>258</v>
      </c>
      <c r="D15" s="20">
        <v>1.2762089999999997</v>
      </c>
      <c r="E15" s="21">
        <v>1.0585159999999998</v>
      </c>
      <c r="F15" s="21">
        <f t="shared" si="0"/>
        <v>0.90749838962968787</v>
      </c>
      <c r="G15" s="21">
        <v>0.73405452962968798</v>
      </c>
      <c r="H15" s="21">
        <v>6.3993169999999988E-2</v>
      </c>
      <c r="I15" s="21">
        <v>0.10945069</v>
      </c>
      <c r="J15" s="22">
        <f t="shared" si="1"/>
        <v>0.69347513842935593</v>
      </c>
      <c r="K15" s="22">
        <f t="shared" si="2"/>
        <v>0.75393069129771118</v>
      </c>
      <c r="L15" s="23">
        <f t="shared" si="3"/>
        <v>0.85733081940158495</v>
      </c>
      <c r="M15" s="4"/>
      <c r="N15" t="s">
        <v>269</v>
      </c>
      <c r="O15" s="5">
        <v>2.3130905241475204</v>
      </c>
      <c r="P15" s="71">
        <v>0.88507572176861316</v>
      </c>
    </row>
    <row r="16" spans="1:16" x14ac:dyDescent="0.25">
      <c r="A16" s="17"/>
      <c r="B16" s="55">
        <v>10</v>
      </c>
      <c r="C16" s="19" t="s">
        <v>259</v>
      </c>
      <c r="D16" s="20">
        <v>5.2178549999999992</v>
      </c>
      <c r="E16" s="21">
        <v>6.2829220000000019</v>
      </c>
      <c r="F16" s="21">
        <f t="shared" si="0"/>
        <v>5.2298158214116937</v>
      </c>
      <c r="G16" s="21">
        <v>4.2981976814116933</v>
      </c>
      <c r="H16" s="21">
        <v>0.43135521000000004</v>
      </c>
      <c r="I16" s="21">
        <v>0.50026292999999999</v>
      </c>
      <c r="J16" s="22">
        <f t="shared" si="1"/>
        <v>0.68410807605309953</v>
      </c>
      <c r="K16" s="22">
        <f t="shared" si="2"/>
        <v>0.75276326706135976</v>
      </c>
      <c r="L16" s="23">
        <f t="shared" si="3"/>
        <v>0.832385921934363</v>
      </c>
      <c r="M16" s="4"/>
      <c r="N16" t="s">
        <v>267</v>
      </c>
      <c r="O16" s="5">
        <v>0.45326634313930703</v>
      </c>
      <c r="P16" s="71">
        <v>0.88429617467035326</v>
      </c>
    </row>
    <row r="17" spans="1:16" x14ac:dyDescent="0.25">
      <c r="A17" s="17"/>
      <c r="B17" s="55">
        <v>11</v>
      </c>
      <c r="C17" s="19" t="s">
        <v>260</v>
      </c>
      <c r="D17" s="20">
        <v>1.2405929999999998</v>
      </c>
      <c r="E17" s="21">
        <v>2.0823720000000003</v>
      </c>
      <c r="F17" s="21">
        <f t="shared" si="0"/>
        <v>1.9410245265661956</v>
      </c>
      <c r="G17" s="21">
        <v>1.6919661565661954</v>
      </c>
      <c r="H17" s="21">
        <v>0.14072257000000002</v>
      </c>
      <c r="I17" s="21">
        <v>0.10833580000000001</v>
      </c>
      <c r="J17" s="22">
        <f t="shared" si="1"/>
        <v>0.81251868377321401</v>
      </c>
      <c r="K17" s="22">
        <f t="shared" si="2"/>
        <v>0.88009670057328626</v>
      </c>
      <c r="L17" s="23">
        <f t="shared" si="3"/>
        <v>0.93212189107719245</v>
      </c>
      <c r="M17" s="4"/>
      <c r="N17" t="s">
        <v>258</v>
      </c>
      <c r="O17" s="5">
        <v>0.90749838962968787</v>
      </c>
      <c r="P17" s="71">
        <v>0.85733081940158495</v>
      </c>
    </row>
    <row r="18" spans="1:16" x14ac:dyDescent="0.25">
      <c r="A18" s="17"/>
      <c r="B18" s="55">
        <v>12</v>
      </c>
      <c r="C18" s="19" t="s">
        <v>261</v>
      </c>
      <c r="D18" s="20">
        <v>1.9556069999999999</v>
      </c>
      <c r="E18" s="21">
        <v>1.9052919999999998</v>
      </c>
      <c r="F18" s="21">
        <f t="shared" si="0"/>
        <v>1.5655086763527801</v>
      </c>
      <c r="G18" s="21">
        <v>1.0928793363527802</v>
      </c>
      <c r="H18" s="21">
        <v>0.18099826000000005</v>
      </c>
      <c r="I18" s="21">
        <v>0.29163107999999993</v>
      </c>
      <c r="J18" s="22">
        <f t="shared" si="1"/>
        <v>0.57360201814356038</v>
      </c>
      <c r="K18" s="22">
        <f t="shared" si="2"/>
        <v>0.66859966679793981</v>
      </c>
      <c r="L18" s="23">
        <f t="shared" si="3"/>
        <v>0.82166338616484003</v>
      </c>
      <c r="M18" s="4"/>
      <c r="N18" t="s">
        <v>250</v>
      </c>
      <c r="O18" s="5">
        <v>2.1156472019378443</v>
      </c>
      <c r="P18" s="71">
        <v>0.84990736310346837</v>
      </c>
    </row>
    <row r="19" spans="1:16" x14ac:dyDescent="0.25">
      <c r="A19" s="17"/>
      <c r="B19" s="55">
        <v>13</v>
      </c>
      <c r="C19" s="19" t="s">
        <v>262</v>
      </c>
      <c r="D19" s="20">
        <v>5.9966980000000003</v>
      </c>
      <c r="E19" s="21">
        <v>9.9966359999999987</v>
      </c>
      <c r="F19" s="21">
        <f t="shared" si="0"/>
        <v>8.4202654240760619</v>
      </c>
      <c r="G19" s="21">
        <v>7.1932098940760625</v>
      </c>
      <c r="H19" s="21">
        <v>0.5612754499999999</v>
      </c>
      <c r="I19" s="21">
        <v>0.66578007999999989</v>
      </c>
      <c r="J19" s="22">
        <f t="shared" si="1"/>
        <v>0.71956305041776691</v>
      </c>
      <c r="K19" s="22">
        <f t="shared" si="2"/>
        <v>0.7757094830777137</v>
      </c>
      <c r="L19" s="23">
        <f t="shared" si="3"/>
        <v>0.84230989545643786</v>
      </c>
      <c r="M19" s="4"/>
      <c r="N19" t="s">
        <v>252</v>
      </c>
      <c r="O19" s="5">
        <v>0.25945748976274036</v>
      </c>
      <c r="P19" s="71">
        <v>0.8483827070384482</v>
      </c>
    </row>
    <row r="20" spans="1:16" x14ac:dyDescent="0.25">
      <c r="A20" s="17"/>
      <c r="B20" s="55">
        <v>14</v>
      </c>
      <c r="C20" s="19" t="s">
        <v>263</v>
      </c>
      <c r="D20" s="20">
        <v>5.869905000000001</v>
      </c>
      <c r="E20" s="21">
        <v>5.869905000000001</v>
      </c>
      <c r="F20" s="21">
        <f t="shared" si="0"/>
        <v>4.7162917188063602</v>
      </c>
      <c r="G20" s="21">
        <v>3.37484305880636</v>
      </c>
      <c r="H20" s="21">
        <v>0.68660876999999998</v>
      </c>
      <c r="I20" s="21">
        <v>0.65483988999999998</v>
      </c>
      <c r="J20" s="22">
        <f t="shared" si="1"/>
        <v>0.57493997923413742</v>
      </c>
      <c r="K20" s="22">
        <f t="shared" si="2"/>
        <v>0.69191099835625269</v>
      </c>
      <c r="L20" s="23">
        <f t="shared" si="3"/>
        <v>0.80346985493059242</v>
      </c>
      <c r="M20" s="4"/>
      <c r="N20" t="s">
        <v>262</v>
      </c>
      <c r="O20" s="5">
        <v>8.4202654240760619</v>
      </c>
      <c r="P20" s="71">
        <v>0.84230989545643786</v>
      </c>
    </row>
    <row r="21" spans="1:16" x14ac:dyDescent="0.25">
      <c r="A21" s="17"/>
      <c r="B21" s="55">
        <v>15</v>
      </c>
      <c r="C21" s="19" t="s">
        <v>264</v>
      </c>
      <c r="D21" s="20">
        <v>141.05212800000007</v>
      </c>
      <c r="E21" s="21">
        <v>178.11581799999971</v>
      </c>
      <c r="F21" s="21">
        <f t="shared" si="0"/>
        <v>145.88292231009689</v>
      </c>
      <c r="G21" s="21">
        <v>115.82667952009689</v>
      </c>
      <c r="H21" s="21">
        <v>16.121868379999995</v>
      </c>
      <c r="I21" s="21">
        <v>13.934374409999998</v>
      </c>
      <c r="J21" s="22">
        <f t="shared" si="1"/>
        <v>0.65028856404037672</v>
      </c>
      <c r="K21" s="22">
        <f t="shared" si="2"/>
        <v>0.74080196459641279</v>
      </c>
      <c r="L21" s="23">
        <f t="shared" si="3"/>
        <v>0.8190340641733298</v>
      </c>
      <c r="M21" s="4"/>
      <c r="N21" t="s">
        <v>259</v>
      </c>
      <c r="O21" s="5">
        <v>5.2298158214116937</v>
      </c>
      <c r="P21" s="71">
        <v>0.832385921934363</v>
      </c>
    </row>
    <row r="22" spans="1:16" x14ac:dyDescent="0.25">
      <c r="A22" s="17"/>
      <c r="B22" s="55">
        <v>16</v>
      </c>
      <c r="C22" s="19" t="s">
        <v>265</v>
      </c>
      <c r="D22" s="20">
        <v>2.909473999999999</v>
      </c>
      <c r="E22" s="21">
        <v>9.840791000000003</v>
      </c>
      <c r="F22" s="21">
        <f t="shared" si="0"/>
        <v>4.4765868722974247</v>
      </c>
      <c r="G22" s="21">
        <v>3.7389775122974243</v>
      </c>
      <c r="H22" s="21">
        <v>0.32632039000000002</v>
      </c>
      <c r="I22" s="21">
        <v>0.41128896999999998</v>
      </c>
      <c r="J22" s="22">
        <f t="shared" si="1"/>
        <v>0.37994684698592046</v>
      </c>
      <c r="K22" s="22">
        <f t="shared" si="2"/>
        <v>0.41310682264234888</v>
      </c>
      <c r="L22" s="23">
        <f t="shared" si="3"/>
        <v>0.4549011225111298</v>
      </c>
      <c r="M22" s="4"/>
      <c r="N22" t="s">
        <v>255</v>
      </c>
      <c r="O22" s="5">
        <v>4.5310099649784412</v>
      </c>
      <c r="P22" s="71">
        <v>0.83190932868836809</v>
      </c>
    </row>
    <row r="23" spans="1:16" x14ac:dyDescent="0.25">
      <c r="A23" s="17"/>
      <c r="B23" s="55">
        <v>17</v>
      </c>
      <c r="C23" s="19" t="s">
        <v>266</v>
      </c>
      <c r="D23" s="20">
        <v>1.4074409999999999</v>
      </c>
      <c r="E23" s="21">
        <v>1.920453</v>
      </c>
      <c r="F23" s="21">
        <f t="shared" si="0"/>
        <v>1.7146892683171422</v>
      </c>
      <c r="G23" s="21">
        <v>1.4797867883171421</v>
      </c>
      <c r="H23" s="21">
        <v>0.11049118999999999</v>
      </c>
      <c r="I23" s="21">
        <v>0.12441128999999998</v>
      </c>
      <c r="J23" s="22">
        <f t="shared" si="1"/>
        <v>0.77054048618588533</v>
      </c>
      <c r="K23" s="22">
        <f t="shared" si="2"/>
        <v>0.82807440656821185</v>
      </c>
      <c r="L23" s="23">
        <f t="shared" si="3"/>
        <v>0.89285666887819815</v>
      </c>
      <c r="M23" s="4"/>
      <c r="N23" t="s">
        <v>261</v>
      </c>
      <c r="O23" s="5">
        <v>1.5655086763527801</v>
      </c>
      <c r="P23" s="71">
        <v>0.82166338616484003</v>
      </c>
    </row>
    <row r="24" spans="1:16" x14ac:dyDescent="0.25">
      <c r="A24" s="17"/>
      <c r="B24" s="55">
        <v>18</v>
      </c>
      <c r="C24" s="19" t="s">
        <v>267</v>
      </c>
      <c r="D24" s="20">
        <v>0.23563500000000001</v>
      </c>
      <c r="E24" s="21">
        <v>0.51257300000000006</v>
      </c>
      <c r="F24" s="21">
        <f t="shared" si="0"/>
        <v>0.45326634313930703</v>
      </c>
      <c r="G24" s="21">
        <v>0.37167927313930704</v>
      </c>
      <c r="H24" s="21">
        <v>3.6085119999999998E-2</v>
      </c>
      <c r="I24" s="21">
        <v>4.5501949999999999E-2</v>
      </c>
      <c r="J24" s="22">
        <f t="shared" si="1"/>
        <v>0.72512456399245961</v>
      </c>
      <c r="K24" s="22">
        <f t="shared" si="2"/>
        <v>0.79552452653438044</v>
      </c>
      <c r="L24" s="23">
        <f t="shared" si="3"/>
        <v>0.88429617467035326</v>
      </c>
      <c r="M24" s="4"/>
      <c r="N24" t="s">
        <v>264</v>
      </c>
      <c r="O24" s="5">
        <v>145.88292231009689</v>
      </c>
      <c r="P24" s="71">
        <v>0.8190340641733298</v>
      </c>
    </row>
    <row r="25" spans="1:16" x14ac:dyDescent="0.25">
      <c r="A25" s="17"/>
      <c r="B25" s="55">
        <v>19</v>
      </c>
      <c r="C25" s="19" t="s">
        <v>268</v>
      </c>
      <c r="D25" s="20">
        <v>2E-3</v>
      </c>
      <c r="E25" s="21">
        <v>2E-3</v>
      </c>
      <c r="F25" s="21">
        <f t="shared" si="0"/>
        <v>1.3056200042791664E-3</v>
      </c>
      <c r="G25" s="21">
        <v>1.1212200042791665E-3</v>
      </c>
      <c r="H25" s="21">
        <v>8.8800000000000004E-5</v>
      </c>
      <c r="I25" s="21">
        <v>9.5599999999999993E-5</v>
      </c>
      <c r="J25" s="22">
        <f t="shared" si="1"/>
        <v>0.56061000213958323</v>
      </c>
      <c r="K25" s="22">
        <f t="shared" si="2"/>
        <v>0.60501000213958323</v>
      </c>
      <c r="L25" s="23">
        <f t="shared" si="3"/>
        <v>0.65281000213958318</v>
      </c>
      <c r="M25" s="4"/>
      <c r="N25" t="s">
        <v>263</v>
      </c>
      <c r="O25" s="5">
        <v>4.7162917188063602</v>
      </c>
      <c r="P25" s="71">
        <v>0.80346985493059242</v>
      </c>
    </row>
    <row r="26" spans="1:16" x14ac:dyDescent="0.25">
      <c r="A26" s="17"/>
      <c r="B26" s="55">
        <v>20</v>
      </c>
      <c r="C26" s="19" t="s">
        <v>269</v>
      </c>
      <c r="D26" s="20">
        <v>2.2662699999999996</v>
      </c>
      <c r="E26" s="21">
        <v>2.6134379999999995</v>
      </c>
      <c r="F26" s="21">
        <f t="shared" si="0"/>
        <v>2.3130905241475204</v>
      </c>
      <c r="G26" s="21">
        <v>1.8854064441475202</v>
      </c>
      <c r="H26" s="21">
        <v>0.20660097999999996</v>
      </c>
      <c r="I26" s="21">
        <v>0.22108309999999998</v>
      </c>
      <c r="J26" s="22">
        <f t="shared" si="1"/>
        <v>0.72142765359175176</v>
      </c>
      <c r="K26" s="22">
        <f t="shared" si="2"/>
        <v>0.80048098487414698</v>
      </c>
      <c r="L26" s="23">
        <f t="shared" si="3"/>
        <v>0.88507572176861316</v>
      </c>
      <c r="M26" s="4"/>
      <c r="N26" t="s">
        <v>272</v>
      </c>
      <c r="O26" s="5">
        <v>1.0370989223862714</v>
      </c>
      <c r="P26" s="71">
        <v>0.80244604501182404</v>
      </c>
    </row>
    <row r="27" spans="1:16" x14ac:dyDescent="0.25">
      <c r="A27" s="17"/>
      <c r="B27" s="55">
        <v>21</v>
      </c>
      <c r="C27" s="19" t="s">
        <v>270</v>
      </c>
      <c r="D27" s="20">
        <v>8.3999999999999995E-3</v>
      </c>
      <c r="E27" s="21">
        <v>0.128501</v>
      </c>
      <c r="F27" s="21">
        <f t="shared" si="0"/>
        <v>4.9445900039162115E-3</v>
      </c>
      <c r="G27" s="21">
        <v>2.0500000391621143E-4</v>
      </c>
      <c r="H27" s="21">
        <v>8.0900000000000001E-5</v>
      </c>
      <c r="I27" s="21">
        <v>4.6586900000000001E-3</v>
      </c>
      <c r="J27" s="22">
        <f t="shared" si="1"/>
        <v>1.5953183548471329E-3</v>
      </c>
      <c r="K27" s="22">
        <f t="shared" si="2"/>
        <v>2.2248854399281831E-3</v>
      </c>
      <c r="L27" s="23">
        <f t="shared" si="3"/>
        <v>3.8479000193898966E-2</v>
      </c>
      <c r="M27" s="4"/>
      <c r="N27" t="s">
        <v>251</v>
      </c>
      <c r="O27" s="5">
        <v>1.0508546220732877</v>
      </c>
      <c r="P27" s="71">
        <v>0.72748776535051474</v>
      </c>
    </row>
    <row r="28" spans="1:16" x14ac:dyDescent="0.25">
      <c r="A28" s="17"/>
      <c r="B28" s="55">
        <v>22</v>
      </c>
      <c r="C28" s="19" t="s">
        <v>271</v>
      </c>
      <c r="D28" s="20">
        <v>2.2608470000000005</v>
      </c>
      <c r="E28" s="21">
        <v>2.443009</v>
      </c>
      <c r="F28" s="21">
        <f t="shared" si="0"/>
        <v>2.2286221386401999</v>
      </c>
      <c r="G28" s="21">
        <v>1.7876440086401999</v>
      </c>
      <c r="H28" s="21">
        <v>0.28462167999999999</v>
      </c>
      <c r="I28" s="21">
        <v>0.15635645000000001</v>
      </c>
      <c r="J28" s="22">
        <f t="shared" si="1"/>
        <v>0.73173860949353842</v>
      </c>
      <c r="K28" s="22">
        <f t="shared" si="2"/>
        <v>0.84824316596467708</v>
      </c>
      <c r="L28" s="23">
        <f t="shared" si="3"/>
        <v>0.91224475171405417</v>
      </c>
      <c r="M28" s="4"/>
      <c r="N28" t="s">
        <v>268</v>
      </c>
      <c r="O28" s="5">
        <v>1.3056200042791664E-3</v>
      </c>
      <c r="P28" s="71">
        <v>0.65281000213958318</v>
      </c>
    </row>
    <row r="29" spans="1:16" x14ac:dyDescent="0.25">
      <c r="A29" s="17"/>
      <c r="B29" s="55">
        <v>23</v>
      </c>
      <c r="C29" s="19" t="s">
        <v>272</v>
      </c>
      <c r="D29" s="20">
        <v>1.292422</v>
      </c>
      <c r="E29" s="21">
        <v>1.2924219999999997</v>
      </c>
      <c r="F29" s="21">
        <f t="shared" si="0"/>
        <v>1.0370989223862714</v>
      </c>
      <c r="G29" s="21">
        <v>0.78809011238627136</v>
      </c>
      <c r="H29" s="21">
        <v>9.876306E-2</v>
      </c>
      <c r="I29" s="21">
        <v>0.15024575000000001</v>
      </c>
      <c r="J29" s="22">
        <f t="shared" si="1"/>
        <v>0.609777698295349</v>
      </c>
      <c r="K29" s="22">
        <f t="shared" si="2"/>
        <v>0.68619473545503828</v>
      </c>
      <c r="L29" s="23">
        <f t="shared" si="3"/>
        <v>0.80244604501182404</v>
      </c>
      <c r="M29" s="4"/>
      <c r="N29" t="s">
        <v>273</v>
      </c>
      <c r="O29" s="5">
        <v>1.1010172294457101</v>
      </c>
      <c r="P29" s="71">
        <v>0.59287773256393794</v>
      </c>
    </row>
    <row r="30" spans="1:16" x14ac:dyDescent="0.25">
      <c r="A30" s="17"/>
      <c r="B30" s="55">
        <v>24</v>
      </c>
      <c r="C30" s="19" t="s">
        <v>273</v>
      </c>
      <c r="D30" s="20">
        <v>1.8570730000000002</v>
      </c>
      <c r="E30" s="21">
        <v>1.8570730000000004</v>
      </c>
      <c r="F30" s="21">
        <f t="shared" si="0"/>
        <v>1.1010172294457101</v>
      </c>
      <c r="G30" s="21">
        <v>0.64874309944570996</v>
      </c>
      <c r="H30" s="21">
        <v>0.3047937</v>
      </c>
      <c r="I30" s="21">
        <v>0.14748043</v>
      </c>
      <c r="J30" s="22">
        <f t="shared" si="1"/>
        <v>0.34933634781492695</v>
      </c>
      <c r="K30" s="22">
        <f t="shared" si="2"/>
        <v>0.51346220608759585</v>
      </c>
      <c r="L30" s="23">
        <f t="shared" si="3"/>
        <v>0.59287773256393794</v>
      </c>
      <c r="M30" s="4"/>
      <c r="N30" t="s">
        <v>265</v>
      </c>
      <c r="O30" s="5">
        <v>4.4765868722974247</v>
      </c>
      <c r="P30" s="71">
        <v>0.4549011225111298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2.0763099999999999</v>
      </c>
      <c r="E31" s="28">
        <v>2.2652809999999994</v>
      </c>
      <c r="F31" s="28">
        <f t="shared" si="0"/>
        <v>2.0410508964721323</v>
      </c>
      <c r="G31" s="28">
        <v>1.6491373664721323</v>
      </c>
      <c r="H31" s="28">
        <v>0.17761637000000002</v>
      </c>
      <c r="I31" s="28">
        <v>0.21429715999999999</v>
      </c>
      <c r="J31" s="29">
        <f t="shared" si="1"/>
        <v>0.72800564983864369</v>
      </c>
      <c r="K31" s="29">
        <f t="shared" si="2"/>
        <v>0.80641374578788794</v>
      </c>
      <c r="L31" s="30">
        <f t="shared" si="3"/>
        <v>0.90101444212534021</v>
      </c>
      <c r="M31" s="4"/>
      <c r="N31" t="s">
        <v>270</v>
      </c>
      <c r="O31" s="5">
        <v>4.9445900039162115E-3</v>
      </c>
      <c r="P31" s="71">
        <v>3.8479000193898966E-2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1" workbookViewId="0">
      <selection activeCell="D22" sqref="D22:G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49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221.20338100000006</v>
      </c>
      <c r="E6" s="14">
        <v>274.20900499999976</v>
      </c>
      <c r="F6" s="14">
        <v>225.38306305259314</v>
      </c>
      <c r="G6" s="14">
        <v>179.18768738259314</v>
      </c>
      <c r="H6" s="14">
        <v>26.920718379999997</v>
      </c>
      <c r="I6" s="14">
        <v>19.274657290000004</v>
      </c>
      <c r="J6" s="15">
        <v>0.65347119939621712</v>
      </c>
      <c r="K6" s="15">
        <v>0.75164710860824324</v>
      </c>
      <c r="L6" s="16">
        <v>0.82193895511415938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218.567589</v>
      </c>
      <c r="E7" s="38">
        <f ca="1">SUM(E8:OFFSET(E6,MATCH("PROYECTOS",$A$8:$A$50,0),0))</f>
        <v>262.37022999999999</v>
      </c>
      <c r="F7" s="38">
        <f ca="1">SUM(F8:OFFSET(F6,MATCH("PROYECTOS",$A$8:$A$50,0),0))</f>
        <v>220.43157230232487</v>
      </c>
      <c r="G7" s="38">
        <f ca="1">SUM(G8:OFFSET(G6,MATCH("PROYECTOS",$A$8:$A$50,0),0))</f>
        <v>174.40566371232489</v>
      </c>
      <c r="H7" s="38">
        <f ca="1">SUM(H8:OFFSET(H6,MATCH("PROYECTOS",$A$8:$A$50,0),0))</f>
        <v>26.832996700000002</v>
      </c>
      <c r="I7" s="38">
        <f ca="1">SUM(I8:OFFSET(I6,MATCH("PROYECTOS",$A$8:$A$50,0),0))</f>
        <v>19.192911890000001</v>
      </c>
      <c r="J7" s="39">
        <f ca="1">IFERROR(G7/E7,0)</f>
        <v>0.66473114618348617</v>
      </c>
      <c r="K7" s="39">
        <f ca="1">IFERROR(SUM(G7,H7)/E7,0)</f>
        <v>0.76700264512603011</v>
      </c>
      <c r="L7" s="40">
        <f ca="1">IFERROR(SUM(G7,H7,I7)/E7,0)</f>
        <v>0.84015466351622625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15.604818000000002</v>
      </c>
      <c r="E8" s="21">
        <v>10.110387000000005</v>
      </c>
      <c r="F8" s="21">
        <f t="shared" ref="F8:F17" si="0">SUM(G8,H8,I8)</f>
        <v>7.3598263981721868</v>
      </c>
      <c r="G8" s="21">
        <v>5.940310828172187</v>
      </c>
      <c r="H8" s="21">
        <v>0.72563966999999951</v>
      </c>
      <c r="I8" s="21">
        <v>0.69387589999999999</v>
      </c>
      <c r="J8" s="22">
        <f t="shared" ref="J8:J18" si="1">IFERROR(G8/E8,0)</f>
        <v>0.58754534600625918</v>
      </c>
      <c r="K8" s="22">
        <f t="shared" ref="K8:K18" si="2">IFERROR(SUM(G8,H8)/E8,0)</f>
        <v>0.65931704673344194</v>
      </c>
      <c r="L8" s="23">
        <f t="shared" ref="L8:L18" si="3">IFERROR(SUM(G8,H8,I8)/E8,0)</f>
        <v>0.72794705070856169</v>
      </c>
      <c r="M8" s="4"/>
    </row>
    <row r="9" spans="1:13" ht="38.25" x14ac:dyDescent="0.25">
      <c r="A9" s="17"/>
      <c r="B9" s="19">
        <v>3000283</v>
      </c>
      <c r="C9" s="19" t="s">
        <v>1627</v>
      </c>
      <c r="D9" s="20">
        <v>23.414468999999997</v>
      </c>
      <c r="E9" s="21">
        <v>34.809094000000002</v>
      </c>
      <c r="F9" s="21">
        <f t="shared" si="0"/>
        <v>27.997238153252685</v>
      </c>
      <c r="G9" s="21">
        <v>24.516614093252684</v>
      </c>
      <c r="H9" s="21">
        <v>1.6468149700000001</v>
      </c>
      <c r="I9" s="21">
        <v>1.8338090900000001</v>
      </c>
      <c r="J9" s="22">
        <f t="shared" si="1"/>
        <v>0.70431635173419571</v>
      </c>
      <c r="K9" s="22">
        <f t="shared" si="2"/>
        <v>0.75162625787538984</v>
      </c>
      <c r="L9" s="23">
        <f t="shared" si="3"/>
        <v>0.80430815445103754</v>
      </c>
      <c r="M9" s="4"/>
    </row>
    <row r="10" spans="1:13" ht="38.25" x14ac:dyDescent="0.25">
      <c r="A10" s="17"/>
      <c r="B10" s="19">
        <v>3000284</v>
      </c>
      <c r="C10" s="19" t="s">
        <v>1628</v>
      </c>
      <c r="D10" s="20">
        <v>16.724543000000004</v>
      </c>
      <c r="E10" s="21">
        <v>7.7248329999999985</v>
      </c>
      <c r="F10" s="21">
        <f t="shared" si="0"/>
        <v>6.1924493849957338</v>
      </c>
      <c r="G10" s="21">
        <v>5.4846055849957338</v>
      </c>
      <c r="H10" s="21">
        <v>0.39986533000000002</v>
      </c>
      <c r="I10" s="21">
        <v>0.30797847</v>
      </c>
      <c r="J10" s="22">
        <f t="shared" si="1"/>
        <v>0.70999665429605208</v>
      </c>
      <c r="K10" s="22">
        <f t="shared" si="2"/>
        <v>0.76176027559375525</v>
      </c>
      <c r="L10" s="23">
        <f t="shared" si="3"/>
        <v>0.80162890058538938</v>
      </c>
      <c r="M10" s="4"/>
    </row>
    <row r="11" spans="1:13" ht="25.5" x14ac:dyDescent="0.25">
      <c r="A11" s="17"/>
      <c r="B11" s="19">
        <v>3000285</v>
      </c>
      <c r="C11" s="19" t="s">
        <v>1629</v>
      </c>
      <c r="D11" s="20">
        <v>19.030390999999995</v>
      </c>
      <c r="E11" s="21">
        <v>30.003372999999996</v>
      </c>
      <c r="F11" s="21">
        <f t="shared" si="0"/>
        <v>26.831664259847457</v>
      </c>
      <c r="G11" s="21">
        <v>18.92737694984746</v>
      </c>
      <c r="H11" s="21">
        <v>5.9319606699999987</v>
      </c>
      <c r="I11" s="21">
        <v>1.9723266399999999</v>
      </c>
      <c r="J11" s="22">
        <f t="shared" si="1"/>
        <v>0.63084163736682075</v>
      </c>
      <c r="K11" s="22">
        <f t="shared" si="2"/>
        <v>0.8285514305290762</v>
      </c>
      <c r="L11" s="23">
        <f t="shared" si="3"/>
        <v>0.89428826085145363</v>
      </c>
      <c r="M11" s="4"/>
    </row>
    <row r="12" spans="1:13" ht="25.5" x14ac:dyDescent="0.25">
      <c r="A12" s="17"/>
      <c r="B12" s="19">
        <v>3000286</v>
      </c>
      <c r="C12" s="19" t="s">
        <v>1630</v>
      </c>
      <c r="D12" s="20">
        <v>18.477151000000006</v>
      </c>
      <c r="E12" s="21">
        <v>23.64704200000001</v>
      </c>
      <c r="F12" s="21">
        <f t="shared" si="0"/>
        <v>20.909939276283737</v>
      </c>
      <c r="G12" s="21">
        <v>16.478831466283737</v>
      </c>
      <c r="H12" s="21">
        <v>2.9847257099999989</v>
      </c>
      <c r="I12" s="21">
        <v>1.4463820999999999</v>
      </c>
      <c r="J12" s="22">
        <f t="shared" si="1"/>
        <v>0.69686650306130171</v>
      </c>
      <c r="K12" s="22">
        <f t="shared" si="2"/>
        <v>0.82308633681471566</v>
      </c>
      <c r="L12" s="23">
        <f t="shared" si="3"/>
        <v>0.8842517925194926</v>
      </c>
      <c r="M12" s="4"/>
    </row>
    <row r="13" spans="1:13" ht="51" x14ac:dyDescent="0.25">
      <c r="A13" s="17"/>
      <c r="B13" s="19">
        <v>3000289</v>
      </c>
      <c r="C13" s="19" t="s">
        <v>1631</v>
      </c>
      <c r="D13" s="20">
        <v>19.38524</v>
      </c>
      <c r="E13" s="21">
        <v>34.834084999999988</v>
      </c>
      <c r="F13" s="21">
        <f t="shared" si="0"/>
        <v>29.888830885225431</v>
      </c>
      <c r="G13" s="21">
        <v>22.830126265225431</v>
      </c>
      <c r="H13" s="21">
        <v>3.2202166900000004</v>
      </c>
      <c r="I13" s="21">
        <v>3.8384879300000003</v>
      </c>
      <c r="J13" s="22">
        <f t="shared" si="1"/>
        <v>0.65539618064391358</v>
      </c>
      <c r="K13" s="22">
        <f t="shared" si="2"/>
        <v>0.74784059794380819</v>
      </c>
      <c r="L13" s="23">
        <f t="shared" si="3"/>
        <v>0.85803404582682286</v>
      </c>
      <c r="M13" s="4"/>
    </row>
    <row r="14" spans="1:13" ht="38.25" x14ac:dyDescent="0.25">
      <c r="A14" s="17"/>
      <c r="B14" s="19">
        <v>3000290</v>
      </c>
      <c r="C14" s="19" t="s">
        <v>1632</v>
      </c>
      <c r="D14" s="20">
        <v>6.3770419999999994</v>
      </c>
      <c r="E14" s="21">
        <v>5.2007189999999994</v>
      </c>
      <c r="F14" s="21">
        <f t="shared" si="0"/>
        <v>4.6239035344425963</v>
      </c>
      <c r="G14" s="21">
        <v>3.4079442044425967</v>
      </c>
      <c r="H14" s="21">
        <v>0.73203674000000007</v>
      </c>
      <c r="I14" s="21">
        <v>0.4839225900000001</v>
      </c>
      <c r="J14" s="22">
        <f t="shared" si="1"/>
        <v>0.65528327995467495</v>
      </c>
      <c r="K14" s="22">
        <f t="shared" si="2"/>
        <v>0.79604011376938399</v>
      </c>
      <c r="L14" s="23">
        <f t="shared" si="3"/>
        <v>0.88908928447058888</v>
      </c>
      <c r="M14" s="4"/>
    </row>
    <row r="15" spans="1:13" ht="38.25" x14ac:dyDescent="0.25">
      <c r="A15" s="17"/>
      <c r="B15" s="19">
        <v>3000684</v>
      </c>
      <c r="C15" s="19" t="s">
        <v>1633</v>
      </c>
      <c r="D15" s="20">
        <v>8.9593550000000004</v>
      </c>
      <c r="E15" s="21">
        <v>6.344767</v>
      </c>
      <c r="F15" s="21">
        <f t="shared" si="0"/>
        <v>5.4778473604358959</v>
      </c>
      <c r="G15" s="21">
        <v>4.3531144504358963</v>
      </c>
      <c r="H15" s="21">
        <v>0.43121733000000001</v>
      </c>
      <c r="I15" s="21">
        <v>0.69351558000000002</v>
      </c>
      <c r="J15" s="22">
        <f t="shared" si="1"/>
        <v>0.68609524202163708</v>
      </c>
      <c r="K15" s="22">
        <f t="shared" si="2"/>
        <v>0.75405949193026256</v>
      </c>
      <c r="L15" s="23">
        <f t="shared" si="3"/>
        <v>0.86336462165370231</v>
      </c>
      <c r="M15" s="4"/>
    </row>
    <row r="16" spans="1:13" ht="25.5" x14ac:dyDescent="0.25">
      <c r="A16" s="17"/>
      <c r="B16" s="19">
        <v>3000685</v>
      </c>
      <c r="C16" s="19" t="s">
        <v>1634</v>
      </c>
      <c r="D16" s="20">
        <v>6.0459040000000002</v>
      </c>
      <c r="E16" s="21">
        <v>2.4082180000000002</v>
      </c>
      <c r="F16" s="21">
        <f t="shared" si="0"/>
        <v>1.8128093963302172</v>
      </c>
      <c r="G16" s="21">
        <v>1.3726043063302171</v>
      </c>
      <c r="H16" s="21">
        <v>0.21796658999999999</v>
      </c>
      <c r="I16" s="21">
        <v>0.22223849999999998</v>
      </c>
      <c r="J16" s="22">
        <f t="shared" si="1"/>
        <v>0.5699667996544403</v>
      </c>
      <c r="K16" s="22">
        <f t="shared" si="2"/>
        <v>0.66047629256579643</v>
      </c>
      <c r="L16" s="23">
        <f t="shared" si="3"/>
        <v>0.75275967388758702</v>
      </c>
      <c r="M16" s="4"/>
    </row>
    <row r="17" spans="1:13" ht="25.5" x14ac:dyDescent="0.25">
      <c r="A17" s="17"/>
      <c r="B17" s="19">
        <v>3000686</v>
      </c>
      <c r="C17" s="19" t="s">
        <v>1635</v>
      </c>
      <c r="D17" s="20">
        <v>84.548676000000015</v>
      </c>
      <c r="E17" s="21">
        <v>107.287712</v>
      </c>
      <c r="F17" s="21">
        <f t="shared" si="0"/>
        <v>89.337063653338973</v>
      </c>
      <c r="G17" s="21">
        <v>71.094135563338966</v>
      </c>
      <c r="H17" s="21">
        <v>10.542553000000005</v>
      </c>
      <c r="I17" s="21">
        <v>7.7003750900000023</v>
      </c>
      <c r="J17" s="22">
        <f t="shared" si="1"/>
        <v>0.6626493774360569</v>
      </c>
      <c r="K17" s="22">
        <f t="shared" si="2"/>
        <v>0.760913687518464</v>
      </c>
      <c r="L17" s="23">
        <f t="shared" si="3"/>
        <v>0.83268681928214638</v>
      </c>
      <c r="M17" s="4"/>
    </row>
    <row r="18" spans="1:13" ht="15.75" thickBot="1" x14ac:dyDescent="0.3">
      <c r="A18" s="41" t="s">
        <v>294</v>
      </c>
      <c r="B18" s="43"/>
      <c r="C18" s="43"/>
      <c r="D18" s="44">
        <f ca="1">OFFSET(D18,-MATCH("PROYECTOS",$A$8:$A$50,0)-1,0)-(OFFSET(D18,-MATCH("PROYECTOS",$A$8:$A$50,0),0))</f>
        <v>2.6357920000000661</v>
      </c>
      <c r="E18" s="45">
        <f t="shared" ref="E18:I18" ca="1" si="4">OFFSET(E18,-MATCH("PROYECTOS",$A$8:$A$50,0)-1,0)-(OFFSET(E18,-MATCH("PROYECTOS",$A$8:$A$50,0),0))</f>
        <v>11.838774999999771</v>
      </c>
      <c r="F18" s="45">
        <f t="shared" ca="1" si="4"/>
        <v>4.9514907502682775</v>
      </c>
      <c r="G18" s="45">
        <f t="shared" ca="1" si="4"/>
        <v>4.782023670268245</v>
      </c>
      <c r="H18" s="45">
        <f t="shared" ca="1" si="4"/>
        <v>8.7721679999994251E-2</v>
      </c>
      <c r="I18" s="45">
        <f t="shared" ca="1" si="4"/>
        <v>8.1745400000002633E-2</v>
      </c>
      <c r="J18" s="46">
        <f t="shared" ca="1" si="1"/>
        <v>0.40392892594616736</v>
      </c>
      <c r="K18" s="46">
        <f t="shared" ca="1" si="2"/>
        <v>0.41133861824963591</v>
      </c>
      <c r="L18" s="47">
        <f t="shared" ca="1" si="3"/>
        <v>0.41824350494610613</v>
      </c>
      <c r="M18" s="4"/>
    </row>
    <row r="19" spans="1:13" ht="15.75" thickBot="1" x14ac:dyDescent="0.3"/>
    <row r="20" spans="1:13" ht="15.75" thickBot="1" x14ac:dyDescent="0.3">
      <c r="A20" s="87" t="s">
        <v>316</v>
      </c>
      <c r="B20" s="88"/>
      <c r="C20" s="88"/>
      <c r="D20" s="89"/>
    </row>
    <row r="21" spans="1:13" ht="15.75" thickBot="1" x14ac:dyDescent="0.3">
      <c r="A21" s="1" t="s">
        <v>1647</v>
      </c>
    </row>
    <row r="22" spans="1:13" ht="45" customHeight="1" x14ac:dyDescent="0.25">
      <c r="A22" s="80" t="s">
        <v>318</v>
      </c>
      <c r="B22" s="81"/>
      <c r="C22" s="81"/>
      <c r="D22" s="92" t="s">
        <v>319</v>
      </c>
      <c r="E22" s="6"/>
      <c r="F22" s="6"/>
      <c r="G22" s="6"/>
    </row>
    <row r="23" spans="1:13" ht="15.75" thickBot="1" x14ac:dyDescent="0.3">
      <c r="A23" s="90"/>
      <c r="B23" s="91"/>
      <c r="C23" s="91"/>
      <c r="D23" s="93"/>
      <c r="E23" s="7"/>
      <c r="F23" s="7"/>
      <c r="G23" s="7"/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104</v>
      </c>
      <c r="B1" s="49" t="s">
        <v>66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1626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221.20338100000006</v>
      </c>
      <c r="I6" s="14">
        <v>274.20900499999976</v>
      </c>
      <c r="J6" s="14">
        <v>225.38306305259314</v>
      </c>
      <c r="K6" s="14">
        <v>179.18768738259314</v>
      </c>
      <c r="L6" s="14">
        <v>26.920718379999997</v>
      </c>
      <c r="M6" s="14">
        <v>19.274657290000004</v>
      </c>
      <c r="N6" s="15">
        <v>0.65347119939621712</v>
      </c>
      <c r="O6" s="15">
        <v>0.75164710860824324</v>
      </c>
      <c r="P6" s="16">
        <v>0.82193895511415938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SUM(H8:OFFSET(H6,MATCH("PROYECTOS",$A$8:$A$19,0),0))</f>
        <v>218.567589</v>
      </c>
      <c r="I7" s="13">
        <f ca="1">SUM(I8:OFFSET(I6,MATCH("PROYECTOS",$A$8:$A$19,0),0))</f>
        <v>262.37022999999999</v>
      </c>
      <c r="J7" s="13">
        <f ca="1">SUM(J8:OFFSET(J6,MATCH("PROYECTOS",$A$8:$A$19,0),0))</f>
        <v>220.43157230232489</v>
      </c>
      <c r="K7" s="13">
        <f ca="1">SUM(K8:OFFSET(K6,MATCH("PROYECTOS",$A$8:$A$19,0),0))</f>
        <v>174.40566371232489</v>
      </c>
      <c r="L7" s="13">
        <f ca="1">SUM(L8:OFFSET(L6,MATCH("PROYECTOS",$A$8:$A$19,0),0))</f>
        <v>26.832996700000002</v>
      </c>
      <c r="M7" s="13">
        <f ca="1">SUM(M8:OFFSET(M6,MATCH("PROYECTOS",$A$8:$A$19,0),0))</f>
        <v>19.192911890000001</v>
      </c>
      <c r="N7" s="39">
        <f ca="1">IFERROR(K7/I7,0)</f>
        <v>0.66473114618348617</v>
      </c>
      <c r="O7" s="39">
        <f ca="1">IFERROR(SUM(K7,L7)/I7,0)</f>
        <v>0.76700264512603011</v>
      </c>
      <c r="P7" s="40">
        <f ca="1">IFERROR(SUM(K7,L7,M7)/I7,0)</f>
        <v>0.84015466351622625</v>
      </c>
      <c r="Q7" s="64"/>
      <c r="R7" s="38"/>
      <c r="S7" s="40"/>
    </row>
    <row r="8" spans="1:19" ht="38.25" x14ac:dyDescent="0.25">
      <c r="A8" s="17"/>
      <c r="B8" s="19">
        <v>5002796</v>
      </c>
      <c r="C8" s="19" t="s">
        <v>1636</v>
      </c>
      <c r="D8" s="68">
        <v>3000283</v>
      </c>
      <c r="E8" s="19" t="s">
        <v>1627</v>
      </c>
      <c r="F8" s="69">
        <v>83</v>
      </c>
      <c r="G8" s="19" t="s">
        <v>1645</v>
      </c>
      <c r="H8" s="20">
        <v>23.414469000000011</v>
      </c>
      <c r="I8" s="21">
        <v>34.809094000000002</v>
      </c>
      <c r="J8" s="21">
        <f t="shared" ref="J8:J18" si="0">SUM(K8,L8,M8)</f>
        <v>27.997238153252685</v>
      </c>
      <c r="K8" s="21">
        <v>24.516614093252684</v>
      </c>
      <c r="L8" s="21">
        <v>1.6468149700000003</v>
      </c>
      <c r="M8" s="21">
        <v>1.8338090900000004</v>
      </c>
      <c r="N8" s="22">
        <f t="shared" ref="N8:N19" si="1">IFERROR(K8/I8,0)</f>
        <v>0.70431635173419571</v>
      </c>
      <c r="O8" s="22">
        <f t="shared" ref="O8:O19" si="2">IFERROR(SUM(K8,L8)/I8,0)</f>
        <v>0.75162625787538984</v>
      </c>
      <c r="P8" s="23">
        <f t="shared" ref="P8:P19" si="3">IFERROR(SUM(K8,L8,M8)/I8,0)</f>
        <v>0.80430815445103754</v>
      </c>
      <c r="Q8" s="70">
        <v>25740</v>
      </c>
      <c r="R8" s="21">
        <v>20690</v>
      </c>
      <c r="S8" s="23">
        <f>IFERROR(R8/Q8,0)</f>
        <v>0.80380730380730381</v>
      </c>
    </row>
    <row r="9" spans="1:19" ht="25.5" x14ac:dyDescent="0.25">
      <c r="A9" s="17"/>
      <c r="B9" s="19">
        <v>5002798</v>
      </c>
      <c r="C9" s="19" t="s">
        <v>1637</v>
      </c>
      <c r="D9" s="68">
        <v>3000285</v>
      </c>
      <c r="E9" s="19" t="s">
        <v>1629</v>
      </c>
      <c r="F9" s="69">
        <v>83</v>
      </c>
      <c r="G9" s="19" t="s">
        <v>1645</v>
      </c>
      <c r="H9" s="20">
        <v>19.030390999999987</v>
      </c>
      <c r="I9" s="21">
        <v>30.003373000000011</v>
      </c>
      <c r="J9" s="21">
        <f t="shared" si="0"/>
        <v>26.831664259847457</v>
      </c>
      <c r="K9" s="21">
        <v>18.92737694984746</v>
      </c>
      <c r="L9" s="21">
        <v>5.9319606699999996</v>
      </c>
      <c r="M9" s="21">
        <v>1.9723266400000001</v>
      </c>
      <c r="N9" s="22">
        <f t="shared" si="1"/>
        <v>0.63084163736682053</v>
      </c>
      <c r="O9" s="22">
        <f t="shared" si="2"/>
        <v>0.82855143052907587</v>
      </c>
      <c r="P9" s="23">
        <f t="shared" si="3"/>
        <v>0.89428826085145319</v>
      </c>
      <c r="Q9" s="70">
        <v>13962</v>
      </c>
      <c r="R9" s="21">
        <v>13126</v>
      </c>
      <c r="S9" s="23">
        <f t="shared" ref="S9:S18" si="4">IFERROR(R9/Q9,0)</f>
        <v>0.94012319151983958</v>
      </c>
    </row>
    <row r="10" spans="1:19" ht="25.5" x14ac:dyDescent="0.25">
      <c r="A10" s="17"/>
      <c r="B10" s="19">
        <v>5002800</v>
      </c>
      <c r="C10" s="19" t="s">
        <v>1638</v>
      </c>
      <c r="D10" s="68">
        <v>3000286</v>
      </c>
      <c r="E10" s="19" t="s">
        <v>1630</v>
      </c>
      <c r="F10" s="69">
        <v>83</v>
      </c>
      <c r="G10" s="19" t="s">
        <v>1645</v>
      </c>
      <c r="H10" s="20">
        <v>16.390159999999998</v>
      </c>
      <c r="I10" s="21">
        <v>19.998434999999997</v>
      </c>
      <c r="J10" s="21">
        <f t="shared" si="0"/>
        <v>17.669094284186148</v>
      </c>
      <c r="K10" s="21">
        <v>14.493412354186148</v>
      </c>
      <c r="L10" s="21">
        <v>2.5980447799999995</v>
      </c>
      <c r="M10" s="21">
        <v>0.5776371499999996</v>
      </c>
      <c r="N10" s="22">
        <f t="shared" si="1"/>
        <v>0.72472732762269398</v>
      </c>
      <c r="O10" s="22">
        <f t="shared" si="2"/>
        <v>0.85463973226835743</v>
      </c>
      <c r="P10" s="23">
        <f t="shared" si="3"/>
        <v>0.8835238499505661</v>
      </c>
      <c r="Q10" s="70">
        <v>6838</v>
      </c>
      <c r="R10" s="21">
        <v>6250</v>
      </c>
      <c r="S10" s="23">
        <f t="shared" si="4"/>
        <v>0.91400994442819539</v>
      </c>
    </row>
    <row r="11" spans="1:19" ht="51" x14ac:dyDescent="0.25">
      <c r="A11" s="17"/>
      <c r="B11" s="19">
        <v>5002824</v>
      </c>
      <c r="C11" s="19" t="s">
        <v>1631</v>
      </c>
      <c r="D11" s="68">
        <v>3000289</v>
      </c>
      <c r="E11" s="19" t="s">
        <v>1631</v>
      </c>
      <c r="F11" s="69">
        <v>83</v>
      </c>
      <c r="G11" s="19" t="s">
        <v>1645</v>
      </c>
      <c r="H11" s="20">
        <v>19.38524</v>
      </c>
      <c r="I11" s="21">
        <v>34.834085000000009</v>
      </c>
      <c r="J11" s="21">
        <f t="shared" si="0"/>
        <v>29.888830885225431</v>
      </c>
      <c r="K11" s="21">
        <v>22.830126265225431</v>
      </c>
      <c r="L11" s="21">
        <v>3.22021669</v>
      </c>
      <c r="M11" s="21">
        <v>3.8384879299999999</v>
      </c>
      <c r="N11" s="22">
        <f t="shared" si="1"/>
        <v>0.65539618064391314</v>
      </c>
      <c r="O11" s="22">
        <f t="shared" si="2"/>
        <v>0.74784059794380775</v>
      </c>
      <c r="P11" s="23">
        <f t="shared" si="3"/>
        <v>0.8580340458268223</v>
      </c>
      <c r="Q11" s="70">
        <v>242345</v>
      </c>
      <c r="R11" s="21">
        <v>277102</v>
      </c>
      <c r="S11" s="23">
        <f t="shared" si="4"/>
        <v>1.143419505250779</v>
      </c>
    </row>
    <row r="12" spans="1:19" ht="38.25" x14ac:dyDescent="0.25">
      <c r="A12" s="17"/>
      <c r="B12" s="19">
        <v>5002829</v>
      </c>
      <c r="C12" s="19" t="s">
        <v>1639</v>
      </c>
      <c r="D12" s="68">
        <v>3000001</v>
      </c>
      <c r="E12" s="19" t="s">
        <v>276</v>
      </c>
      <c r="F12" s="69">
        <v>80</v>
      </c>
      <c r="G12" s="19" t="s">
        <v>311</v>
      </c>
      <c r="H12" s="20">
        <v>1.8120890000000001</v>
      </c>
      <c r="I12" s="21">
        <v>1.1975089999999997</v>
      </c>
      <c r="J12" s="21">
        <f t="shared" si="0"/>
        <v>0.91321750248571576</v>
      </c>
      <c r="K12" s="21">
        <v>0.54228710248571588</v>
      </c>
      <c r="L12" s="21">
        <v>0.21274781999999998</v>
      </c>
      <c r="M12" s="21">
        <v>0.15818257999999999</v>
      </c>
      <c r="N12" s="22">
        <f t="shared" si="1"/>
        <v>0.45284595145900031</v>
      </c>
      <c r="O12" s="22">
        <f t="shared" si="2"/>
        <v>0.63050459118529878</v>
      </c>
      <c r="P12" s="23">
        <f t="shared" si="3"/>
        <v>0.76259761094548428</v>
      </c>
      <c r="Q12" s="70">
        <v>40</v>
      </c>
      <c r="R12" s="21">
        <v>15</v>
      </c>
      <c r="S12" s="23">
        <f t="shared" si="4"/>
        <v>0.375</v>
      </c>
    </row>
    <row r="13" spans="1:19" ht="25.5" x14ac:dyDescent="0.25">
      <c r="A13" s="17"/>
      <c r="B13" s="19">
        <v>5005138</v>
      </c>
      <c r="C13" s="19" t="s">
        <v>1640</v>
      </c>
      <c r="D13" s="68">
        <v>3000001</v>
      </c>
      <c r="E13" s="19" t="s">
        <v>276</v>
      </c>
      <c r="F13" s="69">
        <v>60</v>
      </c>
      <c r="G13" s="19" t="s">
        <v>310</v>
      </c>
      <c r="H13" s="20">
        <v>13.066220999999995</v>
      </c>
      <c r="I13" s="21">
        <v>8.3081120000000013</v>
      </c>
      <c r="J13" s="21">
        <f t="shared" si="0"/>
        <v>6.0436721373123294</v>
      </c>
      <c r="K13" s="21">
        <v>5.1361267273123303</v>
      </c>
      <c r="L13" s="21">
        <v>0.45312652999999997</v>
      </c>
      <c r="M13" s="21">
        <v>0.45441887999999991</v>
      </c>
      <c r="N13" s="22">
        <f t="shared" si="1"/>
        <v>0.61820624557207815</v>
      </c>
      <c r="O13" s="22">
        <f t="shared" si="2"/>
        <v>0.67274649852004031</v>
      </c>
      <c r="P13" s="23">
        <f t="shared" si="3"/>
        <v>0.72744230425785406</v>
      </c>
      <c r="Q13" s="70">
        <v>273</v>
      </c>
      <c r="R13" s="21">
        <v>183.291</v>
      </c>
      <c r="S13" s="23">
        <f t="shared" si="4"/>
        <v>0.67139560439560442</v>
      </c>
    </row>
    <row r="14" spans="1:19" x14ac:dyDescent="0.25">
      <c r="A14" s="17"/>
      <c r="B14" s="19">
        <v>5005139</v>
      </c>
      <c r="C14" s="19" t="s">
        <v>1641</v>
      </c>
      <c r="D14" s="68">
        <v>3000001</v>
      </c>
      <c r="E14" s="19" t="s">
        <v>276</v>
      </c>
      <c r="F14" s="69">
        <v>86</v>
      </c>
      <c r="G14" s="19" t="s">
        <v>502</v>
      </c>
      <c r="H14" s="20">
        <v>0.72650800000000015</v>
      </c>
      <c r="I14" s="21">
        <v>0.60476599999999991</v>
      </c>
      <c r="J14" s="21">
        <f t="shared" si="0"/>
        <v>0.40293675837414084</v>
      </c>
      <c r="K14" s="21">
        <v>0.26189699837414082</v>
      </c>
      <c r="L14" s="21">
        <v>5.9765319999999997E-2</v>
      </c>
      <c r="M14" s="21">
        <v>8.1274440000000003E-2</v>
      </c>
      <c r="N14" s="22">
        <f t="shared" si="1"/>
        <v>0.43305509630855715</v>
      </c>
      <c r="O14" s="22">
        <f t="shared" si="2"/>
        <v>0.53187897198939904</v>
      </c>
      <c r="P14" s="23">
        <f t="shared" si="3"/>
        <v>0.66626886824679443</v>
      </c>
      <c r="Q14" s="70">
        <v>2490</v>
      </c>
      <c r="R14" s="21">
        <v>1025</v>
      </c>
      <c r="S14" s="23">
        <f t="shared" si="4"/>
        <v>0.41164658634538154</v>
      </c>
    </row>
    <row r="15" spans="1:19" ht="25.5" x14ac:dyDescent="0.25">
      <c r="A15" s="17"/>
      <c r="B15" s="19">
        <v>5005141</v>
      </c>
      <c r="C15" s="19" t="s">
        <v>1642</v>
      </c>
      <c r="D15" s="68">
        <v>3000286</v>
      </c>
      <c r="E15" s="19" t="s">
        <v>1630</v>
      </c>
      <c r="F15" s="69">
        <v>83</v>
      </c>
      <c r="G15" s="19" t="s">
        <v>1645</v>
      </c>
      <c r="H15" s="20">
        <v>2.0869909999999994</v>
      </c>
      <c r="I15" s="21">
        <v>3.6486069999999997</v>
      </c>
      <c r="J15" s="21">
        <f t="shared" si="0"/>
        <v>3.2408449920975881</v>
      </c>
      <c r="K15" s="21">
        <v>1.9854191120975884</v>
      </c>
      <c r="L15" s="21">
        <v>0.38668092999999998</v>
      </c>
      <c r="M15" s="21">
        <v>0.86874494999999996</v>
      </c>
      <c r="N15" s="22">
        <f t="shared" si="1"/>
        <v>0.544158116261244</v>
      </c>
      <c r="O15" s="22">
        <f t="shared" si="2"/>
        <v>0.65013854386005077</v>
      </c>
      <c r="P15" s="23">
        <f t="shared" si="3"/>
        <v>0.88824172954159997</v>
      </c>
      <c r="Q15" s="70">
        <v>2682</v>
      </c>
      <c r="R15" s="21">
        <v>2123</v>
      </c>
      <c r="S15" s="23">
        <f t="shared" si="4"/>
        <v>0.79157345264727819</v>
      </c>
    </row>
    <row r="16" spans="1:19" ht="38.25" x14ac:dyDescent="0.25">
      <c r="A16" s="17"/>
      <c r="B16" s="19">
        <v>5005142</v>
      </c>
      <c r="C16" s="19" t="s">
        <v>1643</v>
      </c>
      <c r="D16" s="68">
        <v>3000686</v>
      </c>
      <c r="E16" s="19" t="s">
        <v>1635</v>
      </c>
      <c r="F16" s="69">
        <v>6</v>
      </c>
      <c r="G16" s="19" t="s">
        <v>636</v>
      </c>
      <c r="H16" s="20">
        <v>36.330057999999994</v>
      </c>
      <c r="I16" s="21">
        <v>48.499072999999974</v>
      </c>
      <c r="J16" s="21">
        <f t="shared" si="0"/>
        <v>43.116728112723223</v>
      </c>
      <c r="K16" s="21">
        <v>34.481285522723226</v>
      </c>
      <c r="L16" s="21">
        <v>5.3923271500000034</v>
      </c>
      <c r="M16" s="21">
        <v>3.2431154399999995</v>
      </c>
      <c r="N16" s="22">
        <f t="shared" si="1"/>
        <v>0.7109679296905993</v>
      </c>
      <c r="O16" s="22">
        <f t="shared" si="2"/>
        <v>0.82215205789032808</v>
      </c>
      <c r="P16" s="23">
        <f t="shared" si="3"/>
        <v>0.88902169558422783</v>
      </c>
      <c r="Q16" s="70">
        <v>93613</v>
      </c>
      <c r="R16" s="21">
        <v>85140</v>
      </c>
      <c r="S16" s="23">
        <f t="shared" si="4"/>
        <v>0.90948906668945551</v>
      </c>
    </row>
    <row r="17" spans="1:19" ht="38.25" x14ac:dyDescent="0.25">
      <c r="A17" s="17"/>
      <c r="B17" s="19">
        <v>5005143</v>
      </c>
      <c r="C17" s="19" t="s">
        <v>1644</v>
      </c>
      <c r="D17" s="68">
        <v>3000686</v>
      </c>
      <c r="E17" s="19" t="s">
        <v>1635</v>
      </c>
      <c r="F17" s="69">
        <v>6</v>
      </c>
      <c r="G17" s="19" t="s">
        <v>636</v>
      </c>
      <c r="H17" s="20">
        <v>48.218617999999999</v>
      </c>
      <c r="I17" s="21">
        <v>58.788638999999996</v>
      </c>
      <c r="J17" s="21">
        <f t="shared" si="0"/>
        <v>46.220335540615736</v>
      </c>
      <c r="K17" s="21">
        <v>36.61285004061574</v>
      </c>
      <c r="L17" s="21">
        <v>5.1502258499999991</v>
      </c>
      <c r="M17" s="21">
        <v>4.457259650000001</v>
      </c>
      <c r="N17" s="22">
        <f t="shared" si="1"/>
        <v>0.62278784920698271</v>
      </c>
      <c r="O17" s="22">
        <f t="shared" si="2"/>
        <v>0.71039365089938111</v>
      </c>
      <c r="P17" s="23">
        <f t="shared" si="3"/>
        <v>0.78621203563865016</v>
      </c>
      <c r="Q17" s="70">
        <v>349502</v>
      </c>
      <c r="R17" s="21">
        <v>305146</v>
      </c>
      <c r="S17" s="23">
        <f t="shared" si="4"/>
        <v>0.87308799377399848</v>
      </c>
    </row>
    <row r="18" spans="1:19" x14ac:dyDescent="0.25">
      <c r="A18" s="17"/>
      <c r="B18" s="19">
        <v>9000000</v>
      </c>
      <c r="C18" s="19" t="s">
        <v>304</v>
      </c>
      <c r="D18" s="68">
        <v>9000000</v>
      </c>
      <c r="E18" s="19" t="s">
        <v>305</v>
      </c>
      <c r="F18" s="69"/>
      <c r="G18" s="19" t="s">
        <v>312</v>
      </c>
      <c r="H18" s="20">
        <v>38.106844000000009</v>
      </c>
      <c r="I18" s="21">
        <v>21.67853700000002</v>
      </c>
      <c r="J18" s="21">
        <f t="shared" si="0"/>
        <v>18.107009676204445</v>
      </c>
      <c r="K18" s="21">
        <v>14.618268546204444</v>
      </c>
      <c r="L18" s="21">
        <v>1.78108599</v>
      </c>
      <c r="M18" s="21">
        <v>1.7076551400000004</v>
      </c>
      <c r="N18" s="22">
        <f t="shared" si="1"/>
        <v>0.67431988358828965</v>
      </c>
      <c r="O18" s="22">
        <f t="shared" si="2"/>
        <v>0.75647884062491999</v>
      </c>
      <c r="P18" s="23">
        <f t="shared" si="3"/>
        <v>0.83525053725740017</v>
      </c>
      <c r="Q18" s="70"/>
      <c r="R18" s="21"/>
      <c r="S18" s="23">
        <f t="shared" si="4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2.6357920000000661</v>
      </c>
      <c r="I19" s="44">
        <f t="shared" ref="I19:M19" ca="1" si="5">OFFSET(I19,-MATCH("PROYECTOS",$A$8:$A$19,0)-1,0)-(OFFSET(I19,-MATCH("PROYECTOS",$A$8:$A$19,0),0))</f>
        <v>11.838774999999771</v>
      </c>
      <c r="J19" s="44">
        <f t="shared" ca="1" si="5"/>
        <v>4.951490750268249</v>
      </c>
      <c r="K19" s="44">
        <f t="shared" ca="1" si="5"/>
        <v>4.782023670268245</v>
      </c>
      <c r="L19" s="44">
        <f t="shared" ca="1" si="5"/>
        <v>8.7721679999994251E-2</v>
      </c>
      <c r="M19" s="44">
        <f t="shared" ca="1" si="5"/>
        <v>8.1745400000002633E-2</v>
      </c>
      <c r="N19" s="46">
        <f t="shared" ca="1" si="1"/>
        <v>0.40392892594616736</v>
      </c>
      <c r="O19" s="46">
        <f t="shared" ca="1" si="2"/>
        <v>0.41133861824963591</v>
      </c>
      <c r="P19" s="47">
        <f t="shared" ca="1" si="3"/>
        <v>0.41824350494610613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1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50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1648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121.23649899999998</v>
      </c>
      <c r="E6" s="14">
        <v>130.78857199999999</v>
      </c>
      <c r="F6" s="14">
        <v>106.05474460936667</v>
      </c>
      <c r="G6" s="14">
        <v>86.768324169366679</v>
      </c>
      <c r="H6" s="14">
        <v>10.240042770000001</v>
      </c>
      <c r="I6" s="14">
        <v>9.0463776699999983</v>
      </c>
      <c r="J6" s="15">
        <v>0.66342435613844519</v>
      </c>
      <c r="K6" s="15">
        <v>0.74171898550407511</v>
      </c>
      <c r="L6" s="16">
        <v>0.81088693750220542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58.558455000000009</v>
      </c>
      <c r="E7" s="38">
        <f ca="1">SUM(E8:OFFSET(E6,MATCH("GOBIERNOS REGIONALES",$A$8:$A$50,0),0))</f>
        <v>61.637628999999997</v>
      </c>
      <c r="F7" s="38">
        <f ca="1">SUM(F8:OFFSET(F6,MATCH("GOBIERNOS REGIONALES",$A$8:$A$50,0),0))</f>
        <v>47.249621100312851</v>
      </c>
      <c r="G7" s="38">
        <f ca="1">SUM(G8:OFFSET(G6,MATCH("GOBIERNOS REGIONALES",$A$8:$A$50,0),0))</f>
        <v>39.015499440312851</v>
      </c>
      <c r="H7" s="38">
        <f ca="1">SUM(H8:OFFSET(H6,MATCH("GOBIERNOS REGIONALES",$A$8:$A$50,0),0))</f>
        <v>3.8685074700000004</v>
      </c>
      <c r="I7" s="38">
        <f ca="1">SUM(I8:OFFSET(I6,MATCH("GOBIERNOS REGIONALES",$A$8:$A$50,0),0))</f>
        <v>4.3656141899999987</v>
      </c>
      <c r="J7" s="39">
        <f ca="1">IFERROR(G7/E7,0)</f>
        <v>0.63298183387801721</v>
      </c>
      <c r="K7" s="39">
        <f ca="1">IFERROR(SUM(G7,H7)/E7,0)</f>
        <v>0.69574394093440628</v>
      </c>
      <c r="L7" s="40">
        <f ca="1">IFERROR(SUM(G7,H7,I7)/E7,0)</f>
        <v>0.76657103569497864</v>
      </c>
      <c r="M7" s="4"/>
    </row>
    <row r="8" spans="1:13" x14ac:dyDescent="0.25">
      <c r="A8" s="17"/>
      <c r="B8" s="18">
        <v>10</v>
      </c>
      <c r="C8" s="19" t="s">
        <v>110</v>
      </c>
      <c r="D8" s="20">
        <v>58.558455000000009</v>
      </c>
      <c r="E8" s="21">
        <v>61.637628999999997</v>
      </c>
      <c r="F8" s="21">
        <f t="shared" ref="F8:F35" si="0">SUM(G8,H8,I8)</f>
        <v>47.249621100312851</v>
      </c>
      <c r="G8" s="21">
        <v>39.015499440312851</v>
      </c>
      <c r="H8" s="21">
        <v>3.8685074700000004</v>
      </c>
      <c r="I8" s="21">
        <v>4.3656141899999987</v>
      </c>
      <c r="J8" s="22">
        <f t="shared" ref="J8:J35" si="1">IFERROR(G8/E8,0)</f>
        <v>0.63298183387801721</v>
      </c>
      <c r="K8" s="22">
        <f t="shared" ref="K8:K35" si="2">IFERROR(SUM(G8,H8)/E8,0)</f>
        <v>0.69574394093440628</v>
      </c>
      <c r="L8" s="23">
        <f t="shared" ref="L8:L35" si="3">IFERROR(SUM(G8,H8,I8)/E8,0)</f>
        <v>0.76657103569497864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62.678044</v>
      </c>
      <c r="E9" s="38">
        <f ca="1">SUM(E10:OFFSET(E8,(MATCH("GOBIERNOS LOCALES",$A$8:$A$50,0)-MATCH("GOBIERNOS REGIONALES",$A$8:$A$50,0)),0))</f>
        <v>69.150943000000012</v>
      </c>
      <c r="F9" s="38">
        <f ca="1">SUM(F10:OFFSET(F8,(MATCH("GOBIERNOS LOCALES",$A$8:$A$50,0)-MATCH("GOBIERNOS REGIONALES",$A$8:$A$50,0)),0))</f>
        <v>58.805123509053821</v>
      </c>
      <c r="G9" s="38">
        <f ca="1">SUM(G10:OFFSET(G8,(MATCH("GOBIERNOS LOCALES",$A$8:$A$50,0)-MATCH("GOBIERNOS REGIONALES",$A$8:$A$50,0)),0))</f>
        <v>47.752824729053827</v>
      </c>
      <c r="H9" s="38">
        <f ca="1">SUM(H10:OFFSET(H8,(MATCH("GOBIERNOS LOCALES",$A$8:$A$50,0)-MATCH("GOBIERNOS REGIONALES",$A$8:$A$50,0)),0))</f>
        <v>6.3715352999999997</v>
      </c>
      <c r="I9" s="38">
        <f ca="1">SUM(I10:OFFSET(I8,(MATCH("GOBIERNOS LOCALES",$A$8:$A$50,0)-MATCH("GOBIERNOS REGIONALES",$A$8:$A$50,0)),0))</f>
        <v>4.6807634799999995</v>
      </c>
      <c r="J9" s="39">
        <f t="shared" ca="1" si="1"/>
        <v>0.69055927016141805</v>
      </c>
      <c r="K9" s="39">
        <f t="shared" ca="1" si="2"/>
        <v>0.78269879890219018</v>
      </c>
      <c r="L9" s="40">
        <f t="shared" ca="1" si="3"/>
        <v>0.85038787553560646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0.42899999999999999</v>
      </c>
      <c r="E10" s="21">
        <v>0.53812400000000005</v>
      </c>
      <c r="F10" s="21">
        <f t="shared" si="0"/>
        <v>0.44417666126984234</v>
      </c>
      <c r="G10" s="21">
        <v>0.34070959126984235</v>
      </c>
      <c r="H10" s="21">
        <v>8.1155999999999992E-2</v>
      </c>
      <c r="I10" s="21">
        <v>2.2311070000000002E-2</v>
      </c>
      <c r="J10" s="22">
        <f t="shared" si="1"/>
        <v>0.63314327417071592</v>
      </c>
      <c r="K10" s="22">
        <f t="shared" si="2"/>
        <v>0.78395609798084143</v>
      </c>
      <c r="L10" s="23">
        <f t="shared" si="3"/>
        <v>0.82541693228668911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4.4284100000000013</v>
      </c>
      <c r="E11" s="21">
        <v>4.7939240000000005</v>
      </c>
      <c r="F11" s="21">
        <f t="shared" si="0"/>
        <v>4.296161220945514</v>
      </c>
      <c r="G11" s="21">
        <v>3.6738181409455137</v>
      </c>
      <c r="H11" s="21">
        <v>0.36001520000000009</v>
      </c>
      <c r="I11" s="21">
        <v>0.26232788000000001</v>
      </c>
      <c r="J11" s="22">
        <f t="shared" si="1"/>
        <v>0.7663488492820314</v>
      </c>
      <c r="K11" s="22">
        <f t="shared" si="2"/>
        <v>0.84144707778961736</v>
      </c>
      <c r="L11" s="23">
        <f t="shared" si="3"/>
        <v>0.8961679870072019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0.78934099999999996</v>
      </c>
      <c r="E12" s="21">
        <v>0.9808300000000002</v>
      </c>
      <c r="F12" s="21">
        <f t="shared" si="0"/>
        <v>0.76392960536558141</v>
      </c>
      <c r="G12" s="21">
        <v>0.59860170536558144</v>
      </c>
      <c r="H12" s="21">
        <v>8.6477300000000021E-2</v>
      </c>
      <c r="I12" s="21">
        <v>7.8850599999999993E-2</v>
      </c>
      <c r="J12" s="22">
        <f t="shared" si="1"/>
        <v>0.6103011789663666</v>
      </c>
      <c r="K12" s="22">
        <f t="shared" si="2"/>
        <v>0.69846864937408248</v>
      </c>
      <c r="L12" s="23">
        <f t="shared" si="3"/>
        <v>0.778860358436815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5.6794569999999993</v>
      </c>
      <c r="E13" s="21">
        <v>6.2181679999999986</v>
      </c>
      <c r="F13" s="21">
        <f t="shared" si="0"/>
        <v>5.260786910809724</v>
      </c>
      <c r="G13" s="21">
        <v>4.3126701708097244</v>
      </c>
      <c r="H13" s="21">
        <v>0.47512139000000003</v>
      </c>
      <c r="I13" s="21">
        <v>0.47299534999999998</v>
      </c>
      <c r="J13" s="22">
        <f t="shared" si="1"/>
        <v>0.69355960964864982</v>
      </c>
      <c r="K13" s="22">
        <f t="shared" si="2"/>
        <v>0.76996819011800988</v>
      </c>
      <c r="L13" s="23">
        <f t="shared" si="3"/>
        <v>0.84603486281003104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1.332209</v>
      </c>
      <c r="E14" s="21">
        <v>1.496445</v>
      </c>
      <c r="F14" s="21">
        <f t="shared" si="0"/>
        <v>1.1980209828981347</v>
      </c>
      <c r="G14" s="21">
        <v>0.99092883289813471</v>
      </c>
      <c r="H14" s="21">
        <v>9.5316399999999996E-2</v>
      </c>
      <c r="I14" s="21">
        <v>0.11177575000000001</v>
      </c>
      <c r="J14" s="22">
        <f t="shared" si="1"/>
        <v>0.66218860893526643</v>
      </c>
      <c r="K14" s="22">
        <f t="shared" si="2"/>
        <v>0.7258838332836387</v>
      </c>
      <c r="L14" s="23">
        <f t="shared" si="3"/>
        <v>0.8005780251851119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2.7295590000000005</v>
      </c>
      <c r="E15" s="21">
        <v>3.0169519999999999</v>
      </c>
      <c r="F15" s="21">
        <f t="shared" si="0"/>
        <v>2.7626481729945898</v>
      </c>
      <c r="G15" s="21">
        <v>2.5314647829945898</v>
      </c>
      <c r="H15" s="21">
        <v>9.9911699999999992E-2</v>
      </c>
      <c r="I15" s="21">
        <v>0.13127169000000002</v>
      </c>
      <c r="J15" s="22">
        <f t="shared" si="1"/>
        <v>0.83908023163596568</v>
      </c>
      <c r="K15" s="22">
        <f t="shared" si="2"/>
        <v>0.87219699981789223</v>
      </c>
      <c r="L15" s="23">
        <f t="shared" si="3"/>
        <v>0.91570836161615754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3.0897139999999994</v>
      </c>
      <c r="E16" s="21">
        <v>3.3904209999999999</v>
      </c>
      <c r="F16" s="21">
        <f t="shared" si="0"/>
        <v>2.863587496118345</v>
      </c>
      <c r="G16" s="21">
        <v>2.2296230061183451</v>
      </c>
      <c r="H16" s="21">
        <v>0.77160078999999993</v>
      </c>
      <c r="I16" s="21">
        <v>-0.13763630000000002</v>
      </c>
      <c r="J16" s="22">
        <f t="shared" si="1"/>
        <v>0.65762423195182695</v>
      </c>
      <c r="K16" s="22">
        <f t="shared" si="2"/>
        <v>0.88520682125268368</v>
      </c>
      <c r="L16" s="23">
        <f t="shared" si="3"/>
        <v>0.84461118430966098</v>
      </c>
      <c r="M16" s="4"/>
    </row>
    <row r="17" spans="1:13" x14ac:dyDescent="0.25">
      <c r="A17" s="17"/>
      <c r="B17" s="18">
        <v>447</v>
      </c>
      <c r="C17" s="19" t="s">
        <v>214</v>
      </c>
      <c r="D17" s="20">
        <v>0.68113800000000002</v>
      </c>
      <c r="E17" s="21">
        <v>0.89450900000000011</v>
      </c>
      <c r="F17" s="21">
        <f t="shared" si="0"/>
        <v>0.61157012847961967</v>
      </c>
      <c r="G17" s="21">
        <v>0.4868500784796197</v>
      </c>
      <c r="H17" s="21">
        <v>5.3320079999999992E-2</v>
      </c>
      <c r="I17" s="21">
        <v>7.1399970000000007E-2</v>
      </c>
      <c r="J17" s="22">
        <f t="shared" si="1"/>
        <v>0.54426515382139207</v>
      </c>
      <c r="K17" s="22">
        <f t="shared" si="2"/>
        <v>0.60387336346489484</v>
      </c>
      <c r="L17" s="23">
        <f t="shared" si="3"/>
        <v>0.68369365593819575</v>
      </c>
      <c r="M17" s="4"/>
    </row>
    <row r="18" spans="1:13" x14ac:dyDescent="0.25">
      <c r="A18" s="17"/>
      <c r="B18" s="18">
        <v>448</v>
      </c>
      <c r="C18" s="19" t="s">
        <v>215</v>
      </c>
      <c r="D18" s="20">
        <v>0.72195900000000002</v>
      </c>
      <c r="E18" s="21">
        <v>0.80213100000000004</v>
      </c>
      <c r="F18" s="21">
        <f t="shared" si="0"/>
        <v>0.70205857204191469</v>
      </c>
      <c r="G18" s="21">
        <v>0.59049795204191469</v>
      </c>
      <c r="H18" s="21">
        <v>7.0197310000000013E-2</v>
      </c>
      <c r="I18" s="21">
        <v>4.1363310000000007E-2</v>
      </c>
      <c r="J18" s="22">
        <f t="shared" si="1"/>
        <v>0.73616148988371555</v>
      </c>
      <c r="K18" s="22">
        <f t="shared" si="2"/>
        <v>0.82367501323588621</v>
      </c>
      <c r="L18" s="23">
        <f t="shared" si="3"/>
        <v>0.87524178973498679</v>
      </c>
      <c r="M18" s="4"/>
    </row>
    <row r="19" spans="1:13" x14ac:dyDescent="0.25">
      <c r="A19" s="17"/>
      <c r="B19" s="18">
        <v>449</v>
      </c>
      <c r="C19" s="19" t="s">
        <v>216</v>
      </c>
      <c r="D19" s="20">
        <v>2.8959969999999999</v>
      </c>
      <c r="E19" s="21">
        <v>3.1807060000000007</v>
      </c>
      <c r="F19" s="21">
        <f t="shared" si="0"/>
        <v>2.7964904563207695</v>
      </c>
      <c r="G19" s="21">
        <v>2.2708930163207697</v>
      </c>
      <c r="H19" s="21">
        <v>0.22013230999999997</v>
      </c>
      <c r="I19" s="21">
        <v>0.30546512999999997</v>
      </c>
      <c r="J19" s="22">
        <f t="shared" si="1"/>
        <v>0.71395879289716468</v>
      </c>
      <c r="K19" s="22">
        <f t="shared" si="2"/>
        <v>0.7831674245657313</v>
      </c>
      <c r="L19" s="23">
        <f t="shared" si="3"/>
        <v>0.87920432014803285</v>
      </c>
      <c r="M19" s="4"/>
    </row>
    <row r="20" spans="1:13" x14ac:dyDescent="0.25">
      <c r="A20" s="17"/>
      <c r="B20" s="18">
        <v>450</v>
      </c>
      <c r="C20" s="19" t="s">
        <v>217</v>
      </c>
      <c r="D20" s="20">
        <v>2.8131049999999993</v>
      </c>
      <c r="E20" s="21">
        <v>3.6809900000000004</v>
      </c>
      <c r="F20" s="21">
        <f t="shared" si="0"/>
        <v>2.7829218660708754</v>
      </c>
      <c r="G20" s="21">
        <v>2.2189136660708755</v>
      </c>
      <c r="H20" s="21">
        <v>0.26540916999999997</v>
      </c>
      <c r="I20" s="21">
        <v>0.29859903000000004</v>
      </c>
      <c r="J20" s="22">
        <f t="shared" si="1"/>
        <v>0.60280350288125617</v>
      </c>
      <c r="K20" s="22">
        <f t="shared" si="2"/>
        <v>0.67490616276351612</v>
      </c>
      <c r="L20" s="23">
        <f t="shared" si="3"/>
        <v>0.75602538069130187</v>
      </c>
      <c r="M20" s="4"/>
    </row>
    <row r="21" spans="1:13" x14ac:dyDescent="0.25">
      <c r="A21" s="17"/>
      <c r="B21" s="18">
        <v>451</v>
      </c>
      <c r="C21" s="19" t="s">
        <v>218</v>
      </c>
      <c r="D21" s="20">
        <v>4.3668029999999991</v>
      </c>
      <c r="E21" s="21">
        <v>4.7979880000000001</v>
      </c>
      <c r="F21" s="21">
        <f t="shared" si="0"/>
        <v>3.9684809899875457</v>
      </c>
      <c r="G21" s="21">
        <v>3.1845140199875459</v>
      </c>
      <c r="H21" s="21">
        <v>0.40253675999999999</v>
      </c>
      <c r="I21" s="21">
        <v>0.38143020999999994</v>
      </c>
      <c r="J21" s="22">
        <f t="shared" si="1"/>
        <v>0.66371862955629435</v>
      </c>
      <c r="K21" s="22">
        <f t="shared" si="2"/>
        <v>0.74761562137869986</v>
      </c>
      <c r="L21" s="23">
        <f t="shared" si="3"/>
        <v>0.82711357135273067</v>
      </c>
      <c r="M21" s="4"/>
    </row>
    <row r="22" spans="1:13" x14ac:dyDescent="0.25">
      <c r="A22" s="17"/>
      <c r="B22" s="18">
        <v>452</v>
      </c>
      <c r="C22" s="19" t="s">
        <v>219</v>
      </c>
      <c r="D22" s="20">
        <v>2.5760850000000004</v>
      </c>
      <c r="E22" s="21">
        <v>2.8142490000000002</v>
      </c>
      <c r="F22" s="21">
        <f t="shared" si="0"/>
        <v>2.565766999311577</v>
      </c>
      <c r="G22" s="21">
        <v>2.1079651793115772</v>
      </c>
      <c r="H22" s="21">
        <v>0.22563409000000001</v>
      </c>
      <c r="I22" s="21">
        <v>0.23216773000000002</v>
      </c>
      <c r="J22" s="22">
        <f t="shared" si="1"/>
        <v>0.74903293180936625</v>
      </c>
      <c r="K22" s="22">
        <f t="shared" si="2"/>
        <v>0.82920852750114749</v>
      </c>
      <c r="L22" s="23">
        <f t="shared" si="3"/>
        <v>0.91170575144970356</v>
      </c>
      <c r="M22" s="4"/>
    </row>
    <row r="23" spans="1:13" x14ac:dyDescent="0.25">
      <c r="A23" s="17"/>
      <c r="B23" s="18">
        <v>453</v>
      </c>
      <c r="C23" s="19" t="s">
        <v>220</v>
      </c>
      <c r="D23" s="20">
        <v>2.8143960000000008</v>
      </c>
      <c r="E23" s="21">
        <v>3.2152410000000002</v>
      </c>
      <c r="F23" s="21">
        <f t="shared" si="0"/>
        <v>2.8162455564095121</v>
      </c>
      <c r="G23" s="21">
        <v>2.249879146409512</v>
      </c>
      <c r="H23" s="21">
        <v>0.26845214000000001</v>
      </c>
      <c r="I23" s="21">
        <v>0.29791426999999998</v>
      </c>
      <c r="J23" s="22">
        <f t="shared" si="1"/>
        <v>0.6997544340873707</v>
      </c>
      <c r="K23" s="22">
        <f t="shared" si="2"/>
        <v>0.78324806333631347</v>
      </c>
      <c r="L23" s="23">
        <f t="shared" si="3"/>
        <v>0.87590496526061712</v>
      </c>
      <c r="M23" s="4"/>
    </row>
    <row r="24" spans="1:13" x14ac:dyDescent="0.25">
      <c r="A24" s="17"/>
      <c r="B24" s="18">
        <v>454</v>
      </c>
      <c r="C24" s="19" t="s">
        <v>221</v>
      </c>
      <c r="D24" s="20">
        <v>0.29957699999999998</v>
      </c>
      <c r="E24" s="21">
        <v>0.33118300000000001</v>
      </c>
      <c r="F24" s="21">
        <f t="shared" si="0"/>
        <v>0.29794180625271582</v>
      </c>
      <c r="G24" s="21">
        <v>0.26387652625271585</v>
      </c>
      <c r="H24" s="21">
        <v>1.100628E-2</v>
      </c>
      <c r="I24" s="21">
        <v>2.3059000000000003E-2</v>
      </c>
      <c r="J24" s="22">
        <f t="shared" si="1"/>
        <v>0.79676953905458869</v>
      </c>
      <c r="K24" s="22">
        <f t="shared" si="2"/>
        <v>0.83000276660551964</v>
      </c>
      <c r="L24" s="23">
        <f t="shared" si="3"/>
        <v>0.89962892495301938</v>
      </c>
      <c r="M24" s="4"/>
    </row>
    <row r="25" spans="1:13" x14ac:dyDescent="0.25">
      <c r="A25" s="17"/>
      <c r="B25" s="18">
        <v>455</v>
      </c>
      <c r="C25" s="19" t="s">
        <v>222</v>
      </c>
      <c r="D25" s="20">
        <v>0.94902100000000011</v>
      </c>
      <c r="E25" s="21">
        <v>1.137956</v>
      </c>
      <c r="F25" s="21">
        <f t="shared" si="0"/>
        <v>0.94321149808983318</v>
      </c>
      <c r="G25" s="21">
        <v>0.78466382808983326</v>
      </c>
      <c r="H25" s="21">
        <v>9.581961E-2</v>
      </c>
      <c r="I25" s="21">
        <v>6.2728060000000002E-2</v>
      </c>
      <c r="J25" s="22">
        <f t="shared" si="1"/>
        <v>0.689537933004293</v>
      </c>
      <c r="K25" s="22">
        <f t="shared" si="2"/>
        <v>0.77374119745388503</v>
      </c>
      <c r="L25" s="23">
        <f t="shared" si="3"/>
        <v>0.82886464686669181</v>
      </c>
      <c r="M25" s="4"/>
    </row>
    <row r="26" spans="1:13" x14ac:dyDescent="0.25">
      <c r="A26" s="17"/>
      <c r="B26" s="18">
        <v>456</v>
      </c>
      <c r="C26" s="19" t="s">
        <v>223</v>
      </c>
      <c r="D26" s="20">
        <v>1.358422</v>
      </c>
      <c r="E26" s="21">
        <v>1.4277860000000002</v>
      </c>
      <c r="F26" s="21">
        <f t="shared" si="0"/>
        <v>1.3187774112733439</v>
      </c>
      <c r="G26" s="21">
        <v>1.1772770612733439</v>
      </c>
      <c r="H26" s="21">
        <v>3.712004E-2</v>
      </c>
      <c r="I26" s="21">
        <v>0.10438030999999999</v>
      </c>
      <c r="J26" s="22">
        <f t="shared" si="1"/>
        <v>0.82454727898532676</v>
      </c>
      <c r="K26" s="22">
        <f t="shared" si="2"/>
        <v>0.85054560086269493</v>
      </c>
      <c r="L26" s="23">
        <f t="shared" si="3"/>
        <v>0.9236520117674103</v>
      </c>
      <c r="M26" s="4"/>
    </row>
    <row r="27" spans="1:13" x14ac:dyDescent="0.25">
      <c r="A27" s="17"/>
      <c r="B27" s="18">
        <v>457</v>
      </c>
      <c r="C27" s="19" t="s">
        <v>224</v>
      </c>
      <c r="D27" s="20">
        <v>5.0289110000000008</v>
      </c>
      <c r="E27" s="21">
        <v>5.4405860000000006</v>
      </c>
      <c r="F27" s="21">
        <f t="shared" si="0"/>
        <v>4.8168854898948581</v>
      </c>
      <c r="G27" s="21">
        <v>4.2658022998948582</v>
      </c>
      <c r="H27" s="21">
        <v>0.31479753999999999</v>
      </c>
      <c r="I27" s="21">
        <v>0.23628565000000004</v>
      </c>
      <c r="J27" s="22">
        <f t="shared" si="1"/>
        <v>0.78407037401758883</v>
      </c>
      <c r="K27" s="22">
        <f t="shared" si="2"/>
        <v>0.84193133605366366</v>
      </c>
      <c r="L27" s="23">
        <f t="shared" si="3"/>
        <v>0.8853615198610697</v>
      </c>
      <c r="M27" s="4"/>
    </row>
    <row r="28" spans="1:13" x14ac:dyDescent="0.25">
      <c r="A28" s="17"/>
      <c r="B28" s="18">
        <v>458</v>
      </c>
      <c r="C28" s="19" t="s">
        <v>225</v>
      </c>
      <c r="D28" s="20">
        <v>2.120886</v>
      </c>
      <c r="E28" s="21">
        <v>2.3369469999999999</v>
      </c>
      <c r="F28" s="21">
        <f t="shared" si="0"/>
        <v>1.8962331237529659</v>
      </c>
      <c r="G28" s="21">
        <v>1.608306103752966</v>
      </c>
      <c r="H28" s="21">
        <v>0.13926237999999999</v>
      </c>
      <c r="I28" s="21">
        <v>0.14866464000000001</v>
      </c>
      <c r="J28" s="22">
        <f t="shared" si="1"/>
        <v>0.68820820658447368</v>
      </c>
      <c r="K28" s="22">
        <f t="shared" si="2"/>
        <v>0.74779979338554359</v>
      </c>
      <c r="L28" s="23">
        <f t="shared" si="3"/>
        <v>0.81141468923042159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1.5816960000000002</v>
      </c>
      <c r="E29" s="21">
        <v>1.765825</v>
      </c>
      <c r="F29" s="21">
        <f t="shared" si="0"/>
        <v>1.5741891617426158</v>
      </c>
      <c r="G29" s="21">
        <v>1.2328881717426157</v>
      </c>
      <c r="H29" s="21">
        <v>0.17527792</v>
      </c>
      <c r="I29" s="21">
        <v>0.16602306999999999</v>
      </c>
      <c r="J29" s="22">
        <f t="shared" si="1"/>
        <v>0.69819385938165768</v>
      </c>
      <c r="K29" s="22">
        <f t="shared" si="2"/>
        <v>0.79745506589985748</v>
      </c>
      <c r="L29" s="23">
        <f t="shared" si="3"/>
        <v>0.89147518114344049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1.085405</v>
      </c>
      <c r="E30" s="21">
        <v>1.1860659999999998</v>
      </c>
      <c r="F30" s="21">
        <f t="shared" si="0"/>
        <v>0.93545318889346807</v>
      </c>
      <c r="G30" s="21">
        <v>0.80047539889346808</v>
      </c>
      <c r="H30" s="21">
        <v>6.7196829999999999E-2</v>
      </c>
      <c r="I30" s="21">
        <v>6.7780960000000001E-2</v>
      </c>
      <c r="J30" s="22">
        <f t="shared" si="1"/>
        <v>0.67489954091380089</v>
      </c>
      <c r="K30" s="22">
        <f t="shared" si="2"/>
        <v>0.7315547607750903</v>
      </c>
      <c r="L30" s="23">
        <f t="shared" si="3"/>
        <v>0.78870247430873841</v>
      </c>
      <c r="M30" s="4"/>
    </row>
    <row r="31" spans="1:13" x14ac:dyDescent="0.25">
      <c r="A31" s="17"/>
      <c r="B31" s="18">
        <v>461</v>
      </c>
      <c r="C31" s="19" t="s">
        <v>228</v>
      </c>
      <c r="D31" s="20">
        <v>2.3795169999999999</v>
      </c>
      <c r="E31" s="21">
        <v>2.5754760000000001</v>
      </c>
      <c r="F31" s="21">
        <f t="shared" si="0"/>
        <v>2.4911717694241355</v>
      </c>
      <c r="G31" s="21">
        <v>1.1831848294241354</v>
      </c>
      <c r="H31" s="21">
        <v>1.022227</v>
      </c>
      <c r="I31" s="21">
        <v>0.28575994000000005</v>
      </c>
      <c r="J31" s="22">
        <f t="shared" si="1"/>
        <v>0.45940433124755786</v>
      </c>
      <c r="K31" s="22">
        <f t="shared" si="2"/>
        <v>0.85631232029501936</v>
      </c>
      <c r="L31" s="23">
        <f t="shared" si="3"/>
        <v>0.96726654390261657</v>
      </c>
      <c r="M31" s="4"/>
    </row>
    <row r="32" spans="1:13" x14ac:dyDescent="0.25">
      <c r="A32" s="17"/>
      <c r="B32" s="18">
        <v>462</v>
      </c>
      <c r="C32" s="19" t="s">
        <v>229</v>
      </c>
      <c r="D32" s="20">
        <v>1.4397829999999998</v>
      </c>
      <c r="E32" s="21">
        <v>1.8192379999999999</v>
      </c>
      <c r="F32" s="21">
        <f t="shared" si="0"/>
        <v>1.538599788837947</v>
      </c>
      <c r="G32" s="21">
        <v>1.471465538837947</v>
      </c>
      <c r="H32" s="21">
        <v>0.12269750000000001</v>
      </c>
      <c r="I32" s="21">
        <v>-5.5563250000000002E-2</v>
      </c>
      <c r="J32" s="22">
        <f t="shared" si="1"/>
        <v>0.80883619341611546</v>
      </c>
      <c r="K32" s="22">
        <f t="shared" si="2"/>
        <v>0.87628063993713146</v>
      </c>
      <c r="L32" s="23">
        <f t="shared" si="3"/>
        <v>0.84573859431143539</v>
      </c>
      <c r="M32" s="4"/>
    </row>
    <row r="33" spans="1:13" x14ac:dyDescent="0.25">
      <c r="A33" s="17"/>
      <c r="B33" s="18">
        <v>463</v>
      </c>
      <c r="C33" s="19" t="s">
        <v>230</v>
      </c>
      <c r="D33" s="20">
        <v>5.7187199999999994</v>
      </c>
      <c r="E33" s="21">
        <v>5.5737009999999998</v>
      </c>
      <c r="F33" s="21">
        <f t="shared" si="0"/>
        <v>4.5860547004813483</v>
      </c>
      <c r="G33" s="21">
        <v>3.4299878804813488</v>
      </c>
      <c r="H33" s="21">
        <v>0.4782311099999999</v>
      </c>
      <c r="I33" s="21">
        <v>0.67783570999999987</v>
      </c>
      <c r="J33" s="22">
        <f t="shared" si="1"/>
        <v>0.61538785099547844</v>
      </c>
      <c r="K33" s="22">
        <f t="shared" si="2"/>
        <v>0.70118920811886909</v>
      </c>
      <c r="L33" s="23">
        <f t="shared" si="3"/>
        <v>0.82280242526130276</v>
      </c>
      <c r="M33" s="4"/>
    </row>
    <row r="34" spans="1:13" ht="15.75" thickBot="1" x14ac:dyDescent="0.3">
      <c r="A34" s="24"/>
      <c r="B34" s="25">
        <v>464</v>
      </c>
      <c r="C34" s="26" t="s">
        <v>231</v>
      </c>
      <c r="D34" s="27">
        <v>5.3689329999999993</v>
      </c>
      <c r="E34" s="28">
        <v>5.7355010000000002</v>
      </c>
      <c r="F34" s="28">
        <f t="shared" si="0"/>
        <v>4.573759951387049</v>
      </c>
      <c r="G34" s="28">
        <v>3.7475678013870493</v>
      </c>
      <c r="H34" s="28">
        <v>0.4326184500000001</v>
      </c>
      <c r="I34" s="28">
        <v>0.39357370000000003</v>
      </c>
      <c r="J34" s="29">
        <f t="shared" si="1"/>
        <v>0.65339850893357865</v>
      </c>
      <c r="K34" s="29">
        <f t="shared" si="2"/>
        <v>0.72882669733420824</v>
      </c>
      <c r="L34" s="30">
        <f t="shared" si="3"/>
        <v>0.79744732873153523</v>
      </c>
      <c r="M34" s="4"/>
    </row>
    <row r="35" spans="1:13" x14ac:dyDescent="0.25">
      <c r="A35" t="s">
        <v>233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0"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18</v>
      </c>
      <c r="B1" s="49" t="s">
        <v>17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429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341.32211699999993</v>
      </c>
      <c r="I6" s="14">
        <v>363.94291299999992</v>
      </c>
      <c r="J6" s="14">
        <v>311.13188940226399</v>
      </c>
      <c r="K6" s="14">
        <v>248.78158699226398</v>
      </c>
      <c r="L6" s="14">
        <v>32.798147270000001</v>
      </c>
      <c r="M6" s="14">
        <v>29.552155139999996</v>
      </c>
      <c r="N6" s="15">
        <v>0.68357310475300848</v>
      </c>
      <c r="O6" s="15">
        <v>0.773692038515568</v>
      </c>
      <c r="P6" s="16">
        <v>0.85489201269943127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SUM(H8:OFFSET(H6,MATCH("PROYECTOS",$A$8:$A$49,0),0))</f>
        <v>340.32211700000005</v>
      </c>
      <c r="I7" s="38">
        <f ca="1">SUM(I8:OFFSET(I6,MATCH("PROYECTOS",$A$8:$A$49,0),0))</f>
        <v>361.39074199999982</v>
      </c>
      <c r="J7" s="38">
        <f ca="1">SUM(J8:OFFSET(J6,MATCH("PROYECTOS",$A$8:$A$49,0),0))</f>
        <v>309.75214931595406</v>
      </c>
      <c r="K7" s="38">
        <f ca="1">SUM(K8:OFFSET(K6,MATCH("PROYECTOS",$A$8:$A$49,0),0))</f>
        <v>248.26660560595403</v>
      </c>
      <c r="L7" s="38">
        <f ca="1">SUM(L8:OFFSET(L6,MATCH("PROYECTOS",$A$8:$A$49,0),0))</f>
        <v>31.982187889999999</v>
      </c>
      <c r="M7" s="38">
        <f ca="1">SUM(M8:OFFSET(M6,MATCH("PROYECTOS",$A$8:$A$49,0),0))</f>
        <v>29.503355819999992</v>
      </c>
      <c r="N7" s="39">
        <f ca="1">IFERROR(K7/I7,0)</f>
        <v>0.68697555513459763</v>
      </c>
      <c r="O7" s="39">
        <f ca="1">IFERROR(SUM(K7,L7)/I7,0)</f>
        <v>0.77547308474203847</v>
      </c>
      <c r="P7" s="40">
        <f ca="1">IFERROR(SUM(K7,L7,M7)/I7,0)</f>
        <v>0.85711146777510461</v>
      </c>
      <c r="Q7" s="64"/>
      <c r="R7" s="38"/>
      <c r="S7" s="40"/>
    </row>
    <row r="8" spans="1:19" ht="76.5" x14ac:dyDescent="0.25">
      <c r="A8" s="17"/>
      <c r="B8" s="19">
        <v>5000098</v>
      </c>
      <c r="C8" s="19" t="s">
        <v>448</v>
      </c>
      <c r="D8" s="68">
        <v>3043987</v>
      </c>
      <c r="E8" s="19" t="s">
        <v>442</v>
      </c>
      <c r="F8" s="69">
        <v>259</v>
      </c>
      <c r="G8" s="19" t="s">
        <v>394</v>
      </c>
      <c r="H8" s="20">
        <v>18.213916999999988</v>
      </c>
      <c r="I8" s="21">
        <v>21.520982999999998</v>
      </c>
      <c r="J8" s="21">
        <f t="shared" ref="J8:J16" si="0">SUM(K8,L8,M8)</f>
        <v>18.418604999692153</v>
      </c>
      <c r="K8" s="21">
        <v>14.471114399692155</v>
      </c>
      <c r="L8" s="21">
        <v>1.8124225799999996</v>
      </c>
      <c r="M8" s="21">
        <v>2.1350680199999994</v>
      </c>
      <c r="N8" s="22">
        <f t="shared" ref="N8:N17" si="1">IFERROR(K8/I8,0)</f>
        <v>0.67241883884635556</v>
      </c>
      <c r="O8" s="22">
        <f t="shared" ref="O8:O17" si="2">IFERROR(SUM(K8,L8)/I8,0)</f>
        <v>0.75663537207813214</v>
      </c>
      <c r="P8" s="23">
        <f t="shared" ref="P8:P17" si="3">IFERROR(SUM(K8,L8,M8)/I8,0)</f>
        <v>0.85584403833654599</v>
      </c>
      <c r="Q8" s="70">
        <v>959535</v>
      </c>
      <c r="R8" s="21">
        <v>617510</v>
      </c>
      <c r="S8" s="23">
        <f>IFERROR(R8/Q8,0)</f>
        <v>0.64355130349596423</v>
      </c>
    </row>
    <row r="9" spans="1:19" ht="38.25" x14ac:dyDescent="0.25">
      <c r="A9" s="17"/>
      <c r="B9" s="19">
        <v>5000104</v>
      </c>
      <c r="C9" s="19" t="s">
        <v>449</v>
      </c>
      <c r="D9" s="68">
        <v>3000680</v>
      </c>
      <c r="E9" s="19" t="s">
        <v>439</v>
      </c>
      <c r="F9" s="69">
        <v>394</v>
      </c>
      <c r="G9" s="19" t="s">
        <v>395</v>
      </c>
      <c r="H9" s="20">
        <v>35.573595000000005</v>
      </c>
      <c r="I9" s="21">
        <v>41.259251999999996</v>
      </c>
      <c r="J9" s="21">
        <f t="shared" si="0"/>
        <v>36.002105577559959</v>
      </c>
      <c r="K9" s="21">
        <v>28.882559067559956</v>
      </c>
      <c r="L9" s="21">
        <v>3.8878211099999991</v>
      </c>
      <c r="M9" s="21">
        <v>3.2317253999999989</v>
      </c>
      <c r="N9" s="22">
        <f t="shared" si="1"/>
        <v>0.70002624060077379</v>
      </c>
      <c r="O9" s="22">
        <f t="shared" si="2"/>
        <v>0.79425531460337573</v>
      </c>
      <c r="P9" s="23">
        <f t="shared" si="3"/>
        <v>0.87258260468609472</v>
      </c>
      <c r="Q9" s="70">
        <v>2185197.5</v>
      </c>
      <c r="R9" s="21">
        <v>1745448.5649999999</v>
      </c>
      <c r="S9" s="23">
        <f t="shared" ref="S9:S16" si="4">IFERROR(R9/Q9,0)</f>
        <v>0.79876009605539089</v>
      </c>
    </row>
    <row r="10" spans="1:19" ht="38.25" x14ac:dyDescent="0.25">
      <c r="A10" s="17"/>
      <c r="B10" s="19">
        <v>5000105</v>
      </c>
      <c r="C10" s="19" t="s">
        <v>450</v>
      </c>
      <c r="D10" s="68">
        <v>3000681</v>
      </c>
      <c r="E10" s="19" t="s">
        <v>440</v>
      </c>
      <c r="F10" s="69">
        <v>394</v>
      </c>
      <c r="G10" s="19" t="s">
        <v>395</v>
      </c>
      <c r="H10" s="20">
        <v>23.214016000000008</v>
      </c>
      <c r="I10" s="21">
        <v>26.433400999999996</v>
      </c>
      <c r="J10" s="21">
        <f t="shared" si="0"/>
        <v>23.500468968453276</v>
      </c>
      <c r="K10" s="21">
        <v>19.136067988453277</v>
      </c>
      <c r="L10" s="21">
        <v>2.5313714599999999</v>
      </c>
      <c r="M10" s="21">
        <v>1.83302952</v>
      </c>
      <c r="N10" s="22">
        <f t="shared" si="1"/>
        <v>0.72393514510120283</v>
      </c>
      <c r="O10" s="22">
        <f t="shared" si="2"/>
        <v>0.81969926792444447</v>
      </c>
      <c r="P10" s="23">
        <f t="shared" si="3"/>
        <v>0.88904446947455906</v>
      </c>
      <c r="Q10" s="70">
        <v>802416.5</v>
      </c>
      <c r="R10" s="21">
        <v>501010.15299999999</v>
      </c>
      <c r="S10" s="23">
        <f t="shared" si="4"/>
        <v>0.62437668343061237</v>
      </c>
    </row>
    <row r="11" spans="1:19" ht="51" x14ac:dyDescent="0.25">
      <c r="A11" s="17"/>
      <c r="B11" s="19">
        <v>5000113</v>
      </c>
      <c r="C11" s="19" t="s">
        <v>451</v>
      </c>
      <c r="D11" s="68">
        <v>3000015</v>
      </c>
      <c r="E11" s="19" t="s">
        <v>436</v>
      </c>
      <c r="F11" s="69">
        <v>438</v>
      </c>
      <c r="G11" s="19" t="s">
        <v>456</v>
      </c>
      <c r="H11" s="20">
        <v>27.209561000000001</v>
      </c>
      <c r="I11" s="21">
        <v>30.801884999999995</v>
      </c>
      <c r="J11" s="21">
        <f t="shared" si="0"/>
        <v>27.342557131660726</v>
      </c>
      <c r="K11" s="21">
        <v>22.572694131660725</v>
      </c>
      <c r="L11" s="21">
        <v>2.3914539900000009</v>
      </c>
      <c r="M11" s="21">
        <v>2.3784090099999995</v>
      </c>
      <c r="N11" s="22">
        <f t="shared" si="1"/>
        <v>0.73283482915609643</v>
      </c>
      <c r="O11" s="22">
        <f t="shared" si="2"/>
        <v>0.81047468756086616</v>
      </c>
      <c r="P11" s="23">
        <f t="shared" si="3"/>
        <v>0.88769103357345602</v>
      </c>
      <c r="Q11" s="70">
        <v>3242274</v>
      </c>
      <c r="R11" s="21">
        <v>3045871.7680000002</v>
      </c>
      <c r="S11" s="23">
        <f t="shared" si="4"/>
        <v>0.93942454215775728</v>
      </c>
    </row>
    <row r="12" spans="1:19" ht="25.5" x14ac:dyDescent="0.25">
      <c r="A12" s="17"/>
      <c r="B12" s="19">
        <v>5000114</v>
      </c>
      <c r="C12" s="19" t="s">
        <v>452</v>
      </c>
      <c r="D12" s="68">
        <v>3000016</v>
      </c>
      <c r="E12" s="19" t="s">
        <v>437</v>
      </c>
      <c r="F12" s="69">
        <v>394</v>
      </c>
      <c r="G12" s="19" t="s">
        <v>395</v>
      </c>
      <c r="H12" s="20">
        <v>83.916715000000039</v>
      </c>
      <c r="I12" s="21">
        <v>69.986566999999994</v>
      </c>
      <c r="J12" s="21">
        <f t="shared" si="0"/>
        <v>62.861116039389778</v>
      </c>
      <c r="K12" s="21">
        <v>51.321252929389772</v>
      </c>
      <c r="L12" s="21">
        <v>6.5324677800000019</v>
      </c>
      <c r="M12" s="21">
        <v>5.0073953299999987</v>
      </c>
      <c r="N12" s="22">
        <f t="shared" si="1"/>
        <v>0.733301476687516</v>
      </c>
      <c r="O12" s="22">
        <f t="shared" si="2"/>
        <v>0.82664035670430558</v>
      </c>
      <c r="P12" s="23">
        <f t="shared" si="3"/>
        <v>0.89818830575572861</v>
      </c>
      <c r="Q12" s="70">
        <v>382174.5</v>
      </c>
      <c r="R12" s="21">
        <v>360218</v>
      </c>
      <c r="S12" s="23">
        <f t="shared" si="4"/>
        <v>0.94254849551710018</v>
      </c>
    </row>
    <row r="13" spans="1:19" ht="25.5" x14ac:dyDescent="0.25">
      <c r="A13" s="17"/>
      <c r="B13" s="19">
        <v>5000115</v>
      </c>
      <c r="C13" s="19" t="s">
        <v>453</v>
      </c>
      <c r="D13" s="68">
        <v>3000017</v>
      </c>
      <c r="E13" s="19" t="s">
        <v>438</v>
      </c>
      <c r="F13" s="69">
        <v>394</v>
      </c>
      <c r="G13" s="19" t="s">
        <v>395</v>
      </c>
      <c r="H13" s="20">
        <v>31.237422999999975</v>
      </c>
      <c r="I13" s="21">
        <v>41.938709000000003</v>
      </c>
      <c r="J13" s="21">
        <f t="shared" si="0"/>
        <v>35.828962237315906</v>
      </c>
      <c r="K13" s="21">
        <v>29.705363907315903</v>
      </c>
      <c r="L13" s="21">
        <v>3.57099441</v>
      </c>
      <c r="M13" s="21">
        <v>2.5526039200000006</v>
      </c>
      <c r="N13" s="22">
        <f t="shared" si="1"/>
        <v>0.7083042042928861</v>
      </c>
      <c r="O13" s="22">
        <f t="shared" si="2"/>
        <v>0.79345213791192049</v>
      </c>
      <c r="P13" s="23">
        <f t="shared" si="3"/>
        <v>0.85431724274860021</v>
      </c>
      <c r="Q13" s="70">
        <v>243376</v>
      </c>
      <c r="R13" s="21">
        <v>224467</v>
      </c>
      <c r="S13" s="23">
        <f t="shared" si="4"/>
        <v>0.92230540398395899</v>
      </c>
    </row>
    <row r="14" spans="1:19" ht="38.25" x14ac:dyDescent="0.25">
      <c r="A14" s="17"/>
      <c r="B14" s="19">
        <v>5004452</v>
      </c>
      <c r="C14" s="19" t="s">
        <v>454</v>
      </c>
      <c r="D14" s="68">
        <v>3000001</v>
      </c>
      <c r="E14" s="19" t="s">
        <v>276</v>
      </c>
      <c r="F14" s="69">
        <v>60</v>
      </c>
      <c r="G14" s="19" t="s">
        <v>310</v>
      </c>
      <c r="H14" s="20">
        <v>25.741965000000004</v>
      </c>
      <c r="I14" s="21">
        <v>25.702116000000004</v>
      </c>
      <c r="J14" s="21">
        <f t="shared" si="0"/>
        <v>20.773945318046742</v>
      </c>
      <c r="K14" s="21">
        <v>15.731443008046744</v>
      </c>
      <c r="L14" s="21">
        <v>2.1106446799999996</v>
      </c>
      <c r="M14" s="21">
        <v>2.9318576299999997</v>
      </c>
      <c r="N14" s="22">
        <f t="shared" si="1"/>
        <v>0.61206801058896243</v>
      </c>
      <c r="O14" s="22">
        <f t="shared" si="2"/>
        <v>0.69418750145111552</v>
      </c>
      <c r="P14" s="23">
        <f t="shared" si="3"/>
        <v>0.80825817290867175</v>
      </c>
      <c r="Q14" s="70">
        <v>1112</v>
      </c>
      <c r="R14" s="21">
        <v>806</v>
      </c>
      <c r="S14" s="23">
        <f t="shared" si="4"/>
        <v>0.72482014388489213</v>
      </c>
    </row>
    <row r="15" spans="1:19" ht="25.5" x14ac:dyDescent="0.25">
      <c r="A15" s="17"/>
      <c r="B15" s="19">
        <v>5004453</v>
      </c>
      <c r="C15" s="19" t="s">
        <v>455</v>
      </c>
      <c r="D15" s="68">
        <v>3000001</v>
      </c>
      <c r="E15" s="19" t="s">
        <v>276</v>
      </c>
      <c r="F15" s="69">
        <v>80</v>
      </c>
      <c r="G15" s="19" t="s">
        <v>311</v>
      </c>
      <c r="H15" s="20">
        <v>4.7930209999999995</v>
      </c>
      <c r="I15" s="21">
        <v>5.0597529999999997</v>
      </c>
      <c r="J15" s="21">
        <f t="shared" si="0"/>
        <v>3.2238174568151297</v>
      </c>
      <c r="K15" s="21">
        <v>2.3967440968151297</v>
      </c>
      <c r="L15" s="21">
        <v>0.41142692000000003</v>
      </c>
      <c r="M15" s="21">
        <v>0.41564644000000001</v>
      </c>
      <c r="N15" s="22">
        <f t="shared" si="1"/>
        <v>0.47368796398067847</v>
      </c>
      <c r="O15" s="22">
        <f t="shared" si="2"/>
        <v>0.55500160122739783</v>
      </c>
      <c r="P15" s="23">
        <f t="shared" si="3"/>
        <v>0.63714917641535662</v>
      </c>
      <c r="Q15" s="70">
        <v>76</v>
      </c>
      <c r="R15" s="21">
        <v>56.209000000000003</v>
      </c>
      <c r="S15" s="23">
        <f t="shared" si="4"/>
        <v>0.73959210526315788</v>
      </c>
    </row>
    <row r="16" spans="1:19" x14ac:dyDescent="0.25">
      <c r="A16" s="17"/>
      <c r="B16" s="19">
        <v>9000000</v>
      </c>
      <c r="C16" s="19" t="s">
        <v>304</v>
      </c>
      <c r="D16" s="68">
        <v>9000000</v>
      </c>
      <c r="E16" s="19" t="s">
        <v>305</v>
      </c>
      <c r="F16" s="69"/>
      <c r="G16" s="19" t="s">
        <v>312</v>
      </c>
      <c r="H16" s="20">
        <v>90.421904000000012</v>
      </c>
      <c r="I16" s="21">
        <v>98.688075999999882</v>
      </c>
      <c r="J16" s="21">
        <f t="shared" si="0"/>
        <v>81.800571587020386</v>
      </c>
      <c r="K16" s="21">
        <v>64.04936607702038</v>
      </c>
      <c r="L16" s="21">
        <v>8.7335849599999946</v>
      </c>
      <c r="M16" s="21">
        <v>9.0176205499999966</v>
      </c>
      <c r="N16" s="22">
        <f t="shared" si="1"/>
        <v>0.64900815451119398</v>
      </c>
      <c r="O16" s="22">
        <f t="shared" si="2"/>
        <v>0.73750501567200955</v>
      </c>
      <c r="P16" s="23">
        <f t="shared" si="3"/>
        <v>0.8288799914086934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OFFSET(H17,-MATCH("PROYECTOS",$A$8:$A$49,0)-1,0)-(OFFSET(H17,-MATCH("PROYECTOS",$A$8:$A$49,0),0))</f>
        <v>0.99999999999988631</v>
      </c>
      <c r="I17" s="45">
        <f t="shared" ca="1" si="5"/>
        <v>2.5521710000001008</v>
      </c>
      <c r="J17" s="45">
        <f t="shared" ca="1" si="5"/>
        <v>1.3797400863099369</v>
      </c>
      <c r="K17" s="45">
        <f t="shared" ca="1" si="5"/>
        <v>0.51498138630995527</v>
      </c>
      <c r="L17" s="45">
        <f t="shared" ca="1" si="5"/>
        <v>0.81595938000000245</v>
      </c>
      <c r="M17" s="45">
        <f t="shared" ca="1" si="5"/>
        <v>4.8799320000004087E-2</v>
      </c>
      <c r="N17" s="46">
        <f t="shared" ca="1" si="1"/>
        <v>0.20178169343274213</v>
      </c>
      <c r="O17" s="46">
        <f t="shared" ca="1" si="2"/>
        <v>0.52149357010557096</v>
      </c>
      <c r="P17" s="47">
        <f t="shared" ca="1" si="3"/>
        <v>0.54061427949377505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106</v>
      </c>
      <c r="B1" s="51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1649</v>
      </c>
      <c r="N2" s="72" t="s">
        <v>1669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121.23649899999998</v>
      </c>
      <c r="E6" s="14">
        <f ca="1">SUM(E7:OFFSET(E7,50,0))</f>
        <v>130.78857199999999</v>
      </c>
      <c r="F6" s="14">
        <f ca="1">SUM(F7:OFFSET(F7,50,0))</f>
        <v>106.05474460936667</v>
      </c>
      <c r="G6" s="14">
        <f ca="1">SUM(G7:OFFSET(G7,50,0))</f>
        <v>86.768324169366679</v>
      </c>
      <c r="H6" s="14">
        <f ca="1">SUM(H7:OFFSET(H7,50,0))</f>
        <v>10.240042770000001</v>
      </c>
      <c r="I6" s="14">
        <f ca="1">SUM(I7:OFFSET(I7,50,0))</f>
        <v>9.0463776699999983</v>
      </c>
      <c r="J6" s="15">
        <f ca="1">IFERROR(G6/E6,0)</f>
        <v>0.66342435613844519</v>
      </c>
      <c r="K6" s="15">
        <f ca="1">IFERROR(SUM(G6,H6)/E6,0)</f>
        <v>0.74171898550407511</v>
      </c>
      <c r="L6" s="16">
        <f ca="1">IFERROR(SUM(G6,H6,I6)/E6,0)</f>
        <v>0.81088693750220542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0.42900000000000005</v>
      </c>
      <c r="E7" s="21">
        <v>0.53812400000000005</v>
      </c>
      <c r="F7" s="21">
        <f t="shared" ref="F7:F31" si="0">SUM(G7,H7,I7)</f>
        <v>0.44417666126984234</v>
      </c>
      <c r="G7" s="21">
        <v>0.34070959126984235</v>
      </c>
      <c r="H7" s="21">
        <v>8.1155999999999992E-2</v>
      </c>
      <c r="I7" s="21">
        <v>2.2311070000000002E-2</v>
      </c>
      <c r="J7" s="22">
        <f t="shared" ref="J7:J31" si="1">IFERROR(G7/E7,0)</f>
        <v>0.63314327417071592</v>
      </c>
      <c r="K7" s="22">
        <f t="shared" ref="K7:K31" si="2">IFERROR(SUM(G7,H7)/E7,0)</f>
        <v>0.78395609798084143</v>
      </c>
      <c r="L7" s="23">
        <f t="shared" ref="L7:L31" si="3">IFERROR(SUM(G7,H7,I7)/E7,0)</f>
        <v>0.82541693228668911</v>
      </c>
      <c r="M7" s="4"/>
      <c r="N7" t="s">
        <v>273</v>
      </c>
      <c r="O7" s="5">
        <v>2.4911717694241355</v>
      </c>
      <c r="P7" s="71">
        <v>0.96726654390261657</v>
      </c>
    </row>
    <row r="8" spans="1:16" x14ac:dyDescent="0.25">
      <c r="A8" s="17"/>
      <c r="B8" s="55">
        <v>2</v>
      </c>
      <c r="C8" s="19" t="s">
        <v>251</v>
      </c>
      <c r="D8" s="20">
        <v>4.4284100000000004</v>
      </c>
      <c r="E8" s="21">
        <v>4.7939240000000005</v>
      </c>
      <c r="F8" s="21">
        <f t="shared" si="0"/>
        <v>4.296161220945514</v>
      </c>
      <c r="G8" s="21">
        <v>3.6738181409455137</v>
      </c>
      <c r="H8" s="21">
        <v>0.36001520000000004</v>
      </c>
      <c r="I8" s="21">
        <v>0.26232788000000001</v>
      </c>
      <c r="J8" s="22">
        <f t="shared" si="1"/>
        <v>0.7663488492820314</v>
      </c>
      <c r="K8" s="22">
        <f t="shared" si="2"/>
        <v>0.84144707778961736</v>
      </c>
      <c r="L8" s="23">
        <f t="shared" si="3"/>
        <v>0.8961679870072019</v>
      </c>
      <c r="M8" s="4"/>
      <c r="N8" t="s">
        <v>268</v>
      </c>
      <c r="O8" s="5">
        <v>1.3187774112733439</v>
      </c>
      <c r="P8" s="71">
        <v>0.9236520117674103</v>
      </c>
    </row>
    <row r="9" spans="1:16" x14ac:dyDescent="0.25">
      <c r="A9" s="17"/>
      <c r="B9" s="55">
        <v>3</v>
      </c>
      <c r="C9" s="19" t="s">
        <v>252</v>
      </c>
      <c r="D9" s="20">
        <v>0.78934099999999985</v>
      </c>
      <c r="E9" s="21">
        <v>0.98082999999999998</v>
      </c>
      <c r="F9" s="21">
        <f t="shared" si="0"/>
        <v>0.76392960536558141</v>
      </c>
      <c r="G9" s="21">
        <v>0.59860170536558144</v>
      </c>
      <c r="H9" s="21">
        <v>8.6477300000000021E-2</v>
      </c>
      <c r="I9" s="21">
        <v>7.8850600000000007E-2</v>
      </c>
      <c r="J9" s="22">
        <f t="shared" si="1"/>
        <v>0.61030117896636671</v>
      </c>
      <c r="K9" s="22">
        <f t="shared" si="2"/>
        <v>0.6984686493740826</v>
      </c>
      <c r="L9" s="23">
        <f t="shared" si="3"/>
        <v>0.77886035843681523</v>
      </c>
      <c r="M9" s="4"/>
      <c r="N9" t="s">
        <v>255</v>
      </c>
      <c r="O9" s="5">
        <v>2.7626481729945898</v>
      </c>
      <c r="P9" s="71">
        <v>0.91570836161615754</v>
      </c>
    </row>
    <row r="10" spans="1:16" x14ac:dyDescent="0.25">
      <c r="A10" s="17"/>
      <c r="B10" s="55">
        <v>4</v>
      </c>
      <c r="C10" s="19" t="s">
        <v>253</v>
      </c>
      <c r="D10" s="20">
        <v>5.6794569999999993</v>
      </c>
      <c r="E10" s="21">
        <v>6.2181679999999986</v>
      </c>
      <c r="F10" s="21">
        <f t="shared" si="0"/>
        <v>5.260786910809724</v>
      </c>
      <c r="G10" s="21">
        <v>4.3126701708097244</v>
      </c>
      <c r="H10" s="21">
        <v>0.47512138999999998</v>
      </c>
      <c r="I10" s="21">
        <v>0.47299535000000004</v>
      </c>
      <c r="J10" s="22">
        <f t="shared" si="1"/>
        <v>0.69355960964864982</v>
      </c>
      <c r="K10" s="22">
        <f t="shared" si="2"/>
        <v>0.76996819011800988</v>
      </c>
      <c r="L10" s="23">
        <f t="shared" si="3"/>
        <v>0.84603486281003104</v>
      </c>
      <c r="M10" s="4"/>
      <c r="N10" t="s">
        <v>263</v>
      </c>
      <c r="O10" s="5">
        <v>2.565766999311577</v>
      </c>
      <c r="P10" s="71">
        <v>0.91170575144970356</v>
      </c>
    </row>
    <row r="11" spans="1:16" x14ac:dyDescent="0.25">
      <c r="A11" s="17"/>
      <c r="B11" s="55">
        <v>5</v>
      </c>
      <c r="C11" s="19" t="s">
        <v>254</v>
      </c>
      <c r="D11" s="20">
        <v>1.332209</v>
      </c>
      <c r="E11" s="21">
        <v>1.4964449999999998</v>
      </c>
      <c r="F11" s="21">
        <f t="shared" si="0"/>
        <v>1.1980209828981347</v>
      </c>
      <c r="G11" s="21">
        <v>0.99092883289813471</v>
      </c>
      <c r="H11" s="21">
        <v>9.5316399999999982E-2</v>
      </c>
      <c r="I11" s="21">
        <v>0.11177575000000001</v>
      </c>
      <c r="J11" s="22">
        <f t="shared" si="1"/>
        <v>0.66218860893526643</v>
      </c>
      <c r="K11" s="22">
        <f t="shared" si="2"/>
        <v>0.72588383328363881</v>
      </c>
      <c r="L11" s="23">
        <f t="shared" si="3"/>
        <v>0.80057802518511201</v>
      </c>
      <c r="M11" s="4"/>
      <c r="N11" t="s">
        <v>266</v>
      </c>
      <c r="O11" s="5">
        <v>0.29794180625271582</v>
      </c>
      <c r="P11" s="71">
        <v>0.89962892495301938</v>
      </c>
    </row>
    <row r="12" spans="1:16" x14ac:dyDescent="0.25">
      <c r="A12" s="17"/>
      <c r="B12" s="55">
        <v>6</v>
      </c>
      <c r="C12" s="19" t="s">
        <v>255</v>
      </c>
      <c r="D12" s="20">
        <v>2.7295590000000001</v>
      </c>
      <c r="E12" s="21">
        <v>3.0169519999999999</v>
      </c>
      <c r="F12" s="21">
        <f t="shared" si="0"/>
        <v>2.7626481729945898</v>
      </c>
      <c r="G12" s="21">
        <v>2.5314647829945898</v>
      </c>
      <c r="H12" s="21">
        <v>9.9911700000000006E-2</v>
      </c>
      <c r="I12" s="21">
        <v>0.13127169</v>
      </c>
      <c r="J12" s="22">
        <f t="shared" si="1"/>
        <v>0.83908023163596568</v>
      </c>
      <c r="K12" s="22">
        <f t="shared" si="2"/>
        <v>0.87219699981789223</v>
      </c>
      <c r="L12" s="23">
        <f t="shared" si="3"/>
        <v>0.91570836161615754</v>
      </c>
      <c r="M12" s="4"/>
      <c r="N12" t="s">
        <v>251</v>
      </c>
      <c r="O12" s="5">
        <v>4.296161220945514</v>
      </c>
      <c r="P12" s="71">
        <v>0.8961679870072019</v>
      </c>
    </row>
    <row r="13" spans="1:16" x14ac:dyDescent="0.25">
      <c r="A13" s="17"/>
      <c r="B13" s="55">
        <v>7</v>
      </c>
      <c r="C13" s="19" t="s">
        <v>256</v>
      </c>
      <c r="D13" s="20">
        <v>5.3689330000000002</v>
      </c>
      <c r="E13" s="21">
        <v>5.7355010000000002</v>
      </c>
      <c r="F13" s="21">
        <f t="shared" si="0"/>
        <v>4.573759951387049</v>
      </c>
      <c r="G13" s="21">
        <v>3.7475678013870493</v>
      </c>
      <c r="H13" s="21">
        <v>0.43261845000000004</v>
      </c>
      <c r="I13" s="21">
        <v>0.39357370000000003</v>
      </c>
      <c r="J13" s="22">
        <f t="shared" si="1"/>
        <v>0.65339850893357865</v>
      </c>
      <c r="K13" s="22">
        <f t="shared" si="2"/>
        <v>0.72882669733420824</v>
      </c>
      <c r="L13" s="23">
        <f t="shared" si="3"/>
        <v>0.79744732873153523</v>
      </c>
      <c r="M13" s="4"/>
      <c r="N13" t="s">
        <v>271</v>
      </c>
      <c r="O13" s="5">
        <v>1.5741891617426158</v>
      </c>
      <c r="P13" s="71">
        <v>0.89147518114344049</v>
      </c>
    </row>
    <row r="14" spans="1:16" x14ac:dyDescent="0.25">
      <c r="A14" s="17"/>
      <c r="B14" s="55">
        <v>8</v>
      </c>
      <c r="C14" s="19" t="s">
        <v>257</v>
      </c>
      <c r="D14" s="20">
        <v>3.0897139999999998</v>
      </c>
      <c r="E14" s="21">
        <v>3.3904209999999999</v>
      </c>
      <c r="F14" s="21">
        <f t="shared" si="0"/>
        <v>2.863587496118345</v>
      </c>
      <c r="G14" s="21">
        <v>2.2296230061183451</v>
      </c>
      <c r="H14" s="21">
        <v>0.77160078999999993</v>
      </c>
      <c r="I14" s="21">
        <v>-0.13763629999999999</v>
      </c>
      <c r="J14" s="22">
        <f t="shared" si="1"/>
        <v>0.65762423195182695</v>
      </c>
      <c r="K14" s="22">
        <f t="shared" si="2"/>
        <v>0.88520682125268368</v>
      </c>
      <c r="L14" s="23">
        <f t="shared" si="3"/>
        <v>0.84461118430966098</v>
      </c>
      <c r="M14" s="4"/>
      <c r="N14" t="s">
        <v>269</v>
      </c>
      <c r="O14" s="5">
        <v>4.8168854898948581</v>
      </c>
      <c r="P14" s="71">
        <v>0.88536151986106992</v>
      </c>
    </row>
    <row r="15" spans="1:16" x14ac:dyDescent="0.25">
      <c r="A15" s="17"/>
      <c r="B15" s="55">
        <v>9</v>
      </c>
      <c r="C15" s="19" t="s">
        <v>258</v>
      </c>
      <c r="D15" s="20">
        <v>0.68113800000000002</v>
      </c>
      <c r="E15" s="21">
        <v>0.894509</v>
      </c>
      <c r="F15" s="21">
        <f t="shared" si="0"/>
        <v>0.61157012847961967</v>
      </c>
      <c r="G15" s="21">
        <v>0.4868500784796197</v>
      </c>
      <c r="H15" s="21">
        <v>5.3320079999999999E-2</v>
      </c>
      <c r="I15" s="21">
        <v>7.1399969999999993E-2</v>
      </c>
      <c r="J15" s="22">
        <f t="shared" si="1"/>
        <v>0.54426515382139218</v>
      </c>
      <c r="K15" s="22">
        <f t="shared" si="2"/>
        <v>0.60387336346489495</v>
      </c>
      <c r="L15" s="23">
        <f t="shared" si="3"/>
        <v>0.68369365593819587</v>
      </c>
      <c r="M15" s="4"/>
      <c r="N15" t="s">
        <v>260</v>
      </c>
      <c r="O15" s="5">
        <v>2.7964904563207695</v>
      </c>
      <c r="P15" s="71">
        <v>0.87920432014803307</v>
      </c>
    </row>
    <row r="16" spans="1:16" x14ac:dyDescent="0.25">
      <c r="A16" s="17"/>
      <c r="B16" s="55">
        <v>10</v>
      </c>
      <c r="C16" s="19" t="s">
        <v>259</v>
      </c>
      <c r="D16" s="20">
        <v>0.72195900000000002</v>
      </c>
      <c r="E16" s="21">
        <v>0.80213100000000004</v>
      </c>
      <c r="F16" s="21">
        <f t="shared" si="0"/>
        <v>0.70205857204191469</v>
      </c>
      <c r="G16" s="21">
        <v>0.59049795204191469</v>
      </c>
      <c r="H16" s="21">
        <v>7.0197309999999999E-2</v>
      </c>
      <c r="I16" s="21">
        <v>4.1363310000000007E-2</v>
      </c>
      <c r="J16" s="22">
        <f t="shared" si="1"/>
        <v>0.73616148988371555</v>
      </c>
      <c r="K16" s="22">
        <f t="shared" si="2"/>
        <v>0.82367501323588621</v>
      </c>
      <c r="L16" s="23">
        <f t="shared" si="3"/>
        <v>0.87524178973498679</v>
      </c>
      <c r="M16" s="4"/>
      <c r="N16" t="s">
        <v>265</v>
      </c>
      <c r="O16" s="5">
        <v>2.8162455564095121</v>
      </c>
      <c r="P16" s="71">
        <v>0.87590496526061712</v>
      </c>
    </row>
    <row r="17" spans="1:16" x14ac:dyDescent="0.25">
      <c r="A17" s="17"/>
      <c r="B17" s="55">
        <v>11</v>
      </c>
      <c r="C17" s="19" t="s">
        <v>260</v>
      </c>
      <c r="D17" s="20">
        <v>2.8959969999999995</v>
      </c>
      <c r="E17" s="21">
        <v>3.1807059999999998</v>
      </c>
      <c r="F17" s="21">
        <f t="shared" si="0"/>
        <v>2.7964904563207695</v>
      </c>
      <c r="G17" s="21">
        <v>2.2708930163207697</v>
      </c>
      <c r="H17" s="21">
        <v>0.22013230999999997</v>
      </c>
      <c r="I17" s="21">
        <v>0.30546512999999992</v>
      </c>
      <c r="J17" s="22">
        <f t="shared" si="1"/>
        <v>0.71395879289716491</v>
      </c>
      <c r="K17" s="22">
        <f t="shared" si="2"/>
        <v>0.78316742456573152</v>
      </c>
      <c r="L17" s="23">
        <f t="shared" si="3"/>
        <v>0.87920432014803307</v>
      </c>
      <c r="M17" s="4"/>
      <c r="N17" t="s">
        <v>259</v>
      </c>
      <c r="O17" s="5">
        <v>0.70205857204191469</v>
      </c>
      <c r="P17" s="71">
        <v>0.87524178973498679</v>
      </c>
    </row>
    <row r="18" spans="1:16" x14ac:dyDescent="0.25">
      <c r="A18" s="17"/>
      <c r="B18" s="55">
        <v>12</v>
      </c>
      <c r="C18" s="19" t="s">
        <v>261</v>
      </c>
      <c r="D18" s="20">
        <v>2.8131049999999993</v>
      </c>
      <c r="E18" s="21">
        <v>3.68099</v>
      </c>
      <c r="F18" s="21">
        <f t="shared" si="0"/>
        <v>2.7829218660708754</v>
      </c>
      <c r="G18" s="21">
        <v>2.2189136660708755</v>
      </c>
      <c r="H18" s="21">
        <v>0.26540917000000003</v>
      </c>
      <c r="I18" s="21">
        <v>0.29859902999999993</v>
      </c>
      <c r="J18" s="22">
        <f t="shared" si="1"/>
        <v>0.60280350288125628</v>
      </c>
      <c r="K18" s="22">
        <f t="shared" si="2"/>
        <v>0.67490616276351612</v>
      </c>
      <c r="L18" s="23">
        <f t="shared" si="3"/>
        <v>0.75602538069130187</v>
      </c>
      <c r="M18" s="4"/>
      <c r="N18" t="s">
        <v>253</v>
      </c>
      <c r="O18" s="5">
        <v>5.260786910809724</v>
      </c>
      <c r="P18" s="71">
        <v>0.84603486281003104</v>
      </c>
    </row>
    <row r="19" spans="1:16" x14ac:dyDescent="0.25">
      <c r="A19" s="17"/>
      <c r="B19" s="55">
        <v>13</v>
      </c>
      <c r="C19" s="19" t="s">
        <v>262</v>
      </c>
      <c r="D19" s="20">
        <v>4.366803</v>
      </c>
      <c r="E19" s="21">
        <v>4.7979879999999993</v>
      </c>
      <c r="F19" s="21">
        <f t="shared" si="0"/>
        <v>3.9684809899875462</v>
      </c>
      <c r="G19" s="21">
        <v>3.1845140199875459</v>
      </c>
      <c r="H19" s="21">
        <v>0.4025367600000001</v>
      </c>
      <c r="I19" s="21">
        <v>0.38143020999999999</v>
      </c>
      <c r="J19" s="22">
        <f t="shared" si="1"/>
        <v>0.66371862955629446</v>
      </c>
      <c r="K19" s="22">
        <f t="shared" si="2"/>
        <v>0.74761562137870019</v>
      </c>
      <c r="L19" s="23">
        <f t="shared" si="3"/>
        <v>0.82711357135273089</v>
      </c>
      <c r="M19" s="4"/>
      <c r="N19" t="s">
        <v>274</v>
      </c>
      <c r="O19" s="5">
        <v>1.538599788837947</v>
      </c>
      <c r="P19" s="71">
        <v>0.84573859431143539</v>
      </c>
    </row>
    <row r="20" spans="1:16" x14ac:dyDescent="0.25">
      <c r="A20" s="17"/>
      <c r="B20" s="55">
        <v>14</v>
      </c>
      <c r="C20" s="19" t="s">
        <v>263</v>
      </c>
      <c r="D20" s="20">
        <v>2.5760850000000008</v>
      </c>
      <c r="E20" s="21">
        <v>2.8142490000000002</v>
      </c>
      <c r="F20" s="21">
        <f t="shared" si="0"/>
        <v>2.565766999311577</v>
      </c>
      <c r="G20" s="21">
        <v>2.1079651793115772</v>
      </c>
      <c r="H20" s="21">
        <v>0.22563408999999998</v>
      </c>
      <c r="I20" s="21">
        <v>0.23216773000000002</v>
      </c>
      <c r="J20" s="22">
        <f t="shared" si="1"/>
        <v>0.74903293180936625</v>
      </c>
      <c r="K20" s="22">
        <f t="shared" si="2"/>
        <v>0.82920852750114749</v>
      </c>
      <c r="L20" s="23">
        <f t="shared" si="3"/>
        <v>0.91170575144970356</v>
      </c>
      <c r="M20" s="4"/>
      <c r="N20" t="s">
        <v>257</v>
      </c>
      <c r="O20" s="5">
        <v>2.863587496118345</v>
      </c>
      <c r="P20" s="71">
        <v>0.84461118430966098</v>
      </c>
    </row>
    <row r="21" spans="1:16" x14ac:dyDescent="0.25">
      <c r="A21" s="17"/>
      <c r="B21" s="55">
        <v>15</v>
      </c>
      <c r="C21" s="19" t="s">
        <v>264</v>
      </c>
      <c r="D21" s="20">
        <v>64.277174999999986</v>
      </c>
      <c r="E21" s="21">
        <v>67.21132999999999</v>
      </c>
      <c r="F21" s="21">
        <f t="shared" si="0"/>
        <v>51.835675800794199</v>
      </c>
      <c r="G21" s="21">
        <v>42.4454873207942</v>
      </c>
      <c r="H21" s="21">
        <v>4.3467385800000011</v>
      </c>
      <c r="I21" s="21">
        <v>5.0434499000000006</v>
      </c>
      <c r="J21" s="22">
        <f t="shared" si="1"/>
        <v>0.63152280011114503</v>
      </c>
      <c r="K21" s="22">
        <f t="shared" si="2"/>
        <v>0.69619550603736313</v>
      </c>
      <c r="L21" s="23">
        <f t="shared" si="3"/>
        <v>0.77123419222315948</v>
      </c>
      <c r="M21" s="4"/>
      <c r="N21" t="s">
        <v>267</v>
      </c>
      <c r="O21" s="5">
        <v>0.94321149808983318</v>
      </c>
      <c r="P21" s="71">
        <v>0.82886464686669181</v>
      </c>
    </row>
    <row r="22" spans="1:16" x14ac:dyDescent="0.25">
      <c r="A22" s="17"/>
      <c r="B22" s="55">
        <v>16</v>
      </c>
      <c r="C22" s="19" t="s">
        <v>265</v>
      </c>
      <c r="D22" s="20">
        <v>2.8143959999999999</v>
      </c>
      <c r="E22" s="21">
        <v>3.2152410000000002</v>
      </c>
      <c r="F22" s="21">
        <f t="shared" si="0"/>
        <v>2.8162455564095121</v>
      </c>
      <c r="G22" s="21">
        <v>2.249879146409512</v>
      </c>
      <c r="H22" s="21">
        <v>0.26845213999999995</v>
      </c>
      <c r="I22" s="21">
        <v>0.29791426999999998</v>
      </c>
      <c r="J22" s="22">
        <f t="shared" si="1"/>
        <v>0.6997544340873707</v>
      </c>
      <c r="K22" s="22">
        <f t="shared" si="2"/>
        <v>0.78324806333631347</v>
      </c>
      <c r="L22" s="23">
        <f t="shared" si="3"/>
        <v>0.87590496526061712</v>
      </c>
      <c r="M22" s="4"/>
      <c r="N22" t="s">
        <v>262</v>
      </c>
      <c r="O22" s="5">
        <v>3.9684809899875462</v>
      </c>
      <c r="P22" s="71">
        <v>0.82711357135273089</v>
      </c>
    </row>
    <row r="23" spans="1:16" x14ac:dyDescent="0.25">
      <c r="A23" s="17"/>
      <c r="B23" s="55">
        <v>17</v>
      </c>
      <c r="C23" s="19" t="s">
        <v>266</v>
      </c>
      <c r="D23" s="20">
        <v>0.29957699999999998</v>
      </c>
      <c r="E23" s="21">
        <v>0.33118300000000001</v>
      </c>
      <c r="F23" s="21">
        <f t="shared" si="0"/>
        <v>0.29794180625271582</v>
      </c>
      <c r="G23" s="21">
        <v>0.26387652625271585</v>
      </c>
      <c r="H23" s="21">
        <v>1.100628E-2</v>
      </c>
      <c r="I23" s="21">
        <v>2.3059000000000003E-2</v>
      </c>
      <c r="J23" s="22">
        <f t="shared" si="1"/>
        <v>0.79676953905458869</v>
      </c>
      <c r="K23" s="22">
        <f t="shared" si="2"/>
        <v>0.83000276660551964</v>
      </c>
      <c r="L23" s="23">
        <f t="shared" si="3"/>
        <v>0.89962892495301938</v>
      </c>
      <c r="M23" s="4"/>
      <c r="N23" t="s">
        <v>250</v>
      </c>
      <c r="O23" s="5">
        <v>0.44417666126984234</v>
      </c>
      <c r="P23" s="71">
        <v>0.82541693228668911</v>
      </c>
    </row>
    <row r="24" spans="1:16" x14ac:dyDescent="0.25">
      <c r="A24" s="17"/>
      <c r="B24" s="55">
        <v>18</v>
      </c>
      <c r="C24" s="19" t="s">
        <v>267</v>
      </c>
      <c r="D24" s="20">
        <v>0.94902100000000011</v>
      </c>
      <c r="E24" s="21">
        <v>1.137956</v>
      </c>
      <c r="F24" s="21">
        <f t="shared" si="0"/>
        <v>0.94321149808983318</v>
      </c>
      <c r="G24" s="21">
        <v>0.78466382808983326</v>
      </c>
      <c r="H24" s="21">
        <v>9.581961E-2</v>
      </c>
      <c r="I24" s="21">
        <v>6.2728060000000002E-2</v>
      </c>
      <c r="J24" s="22">
        <f t="shared" si="1"/>
        <v>0.689537933004293</v>
      </c>
      <c r="K24" s="22">
        <f t="shared" si="2"/>
        <v>0.77374119745388503</v>
      </c>
      <c r="L24" s="23">
        <f t="shared" si="3"/>
        <v>0.82886464686669181</v>
      </c>
      <c r="M24" s="4"/>
      <c r="N24" t="s">
        <v>270</v>
      </c>
      <c r="O24" s="5">
        <v>1.8962331237529659</v>
      </c>
      <c r="P24" s="71">
        <v>0.81141468923042148</v>
      </c>
    </row>
    <row r="25" spans="1:16" x14ac:dyDescent="0.25">
      <c r="A25" s="17"/>
      <c r="B25" s="55">
        <v>19</v>
      </c>
      <c r="C25" s="19" t="s">
        <v>268</v>
      </c>
      <c r="D25" s="20">
        <v>1.3584219999999998</v>
      </c>
      <c r="E25" s="21">
        <v>1.4277860000000002</v>
      </c>
      <c r="F25" s="21">
        <f t="shared" si="0"/>
        <v>1.3187774112733439</v>
      </c>
      <c r="G25" s="21">
        <v>1.1772770612733439</v>
      </c>
      <c r="H25" s="21">
        <v>3.712004E-2</v>
      </c>
      <c r="I25" s="21">
        <v>0.10438031</v>
      </c>
      <c r="J25" s="22">
        <f t="shared" si="1"/>
        <v>0.82454727898532676</v>
      </c>
      <c r="K25" s="22">
        <f t="shared" si="2"/>
        <v>0.85054560086269493</v>
      </c>
      <c r="L25" s="23">
        <f t="shared" si="3"/>
        <v>0.9236520117674103</v>
      </c>
      <c r="M25" s="4"/>
      <c r="N25" t="s">
        <v>254</v>
      </c>
      <c r="O25" s="5">
        <v>1.1980209828981347</v>
      </c>
      <c r="P25" s="71">
        <v>0.80057802518511201</v>
      </c>
    </row>
    <row r="26" spans="1:16" x14ac:dyDescent="0.25">
      <c r="A26" s="17"/>
      <c r="B26" s="55">
        <v>20</v>
      </c>
      <c r="C26" s="19" t="s">
        <v>269</v>
      </c>
      <c r="D26" s="20">
        <v>5.028910999999999</v>
      </c>
      <c r="E26" s="21">
        <v>5.4405859999999988</v>
      </c>
      <c r="F26" s="21">
        <f t="shared" si="0"/>
        <v>4.8168854898948581</v>
      </c>
      <c r="G26" s="21">
        <v>4.2658022998948582</v>
      </c>
      <c r="H26" s="21">
        <v>0.31479754000000004</v>
      </c>
      <c r="I26" s="21">
        <v>0.23628565000000001</v>
      </c>
      <c r="J26" s="22">
        <f t="shared" si="1"/>
        <v>0.78407037401758917</v>
      </c>
      <c r="K26" s="22">
        <f t="shared" si="2"/>
        <v>0.84193133605366388</v>
      </c>
      <c r="L26" s="23">
        <f t="shared" si="3"/>
        <v>0.88536151986106992</v>
      </c>
      <c r="M26" s="4"/>
      <c r="N26" t="s">
        <v>256</v>
      </c>
      <c r="O26" s="5">
        <v>4.573759951387049</v>
      </c>
      <c r="P26" s="71">
        <v>0.79744732873153523</v>
      </c>
    </row>
    <row r="27" spans="1:16" x14ac:dyDescent="0.25">
      <c r="A27" s="17"/>
      <c r="B27" s="55">
        <v>21</v>
      </c>
      <c r="C27" s="19" t="s">
        <v>270</v>
      </c>
      <c r="D27" s="20">
        <v>2.120886</v>
      </c>
      <c r="E27" s="21">
        <v>2.3369470000000003</v>
      </c>
      <c r="F27" s="21">
        <f t="shared" si="0"/>
        <v>1.8962331237529659</v>
      </c>
      <c r="G27" s="21">
        <v>1.608306103752966</v>
      </c>
      <c r="H27" s="21">
        <v>0.13926237999999999</v>
      </c>
      <c r="I27" s="21">
        <v>0.14866463999999999</v>
      </c>
      <c r="J27" s="22">
        <f t="shared" si="1"/>
        <v>0.68820820658447357</v>
      </c>
      <c r="K27" s="22">
        <f t="shared" si="2"/>
        <v>0.74779979338554348</v>
      </c>
      <c r="L27" s="23">
        <f t="shared" si="3"/>
        <v>0.81141468923042148</v>
      </c>
      <c r="M27" s="4"/>
      <c r="N27" t="s">
        <v>272</v>
      </c>
      <c r="O27" s="5">
        <v>0.93545318889346807</v>
      </c>
      <c r="P27" s="71">
        <v>0.7887024743087383</v>
      </c>
    </row>
    <row r="28" spans="1:16" x14ac:dyDescent="0.25">
      <c r="A28" s="17"/>
      <c r="B28" s="55">
        <v>22</v>
      </c>
      <c r="C28" s="19" t="s">
        <v>271</v>
      </c>
      <c r="D28" s="20">
        <v>1.581696</v>
      </c>
      <c r="E28" s="21">
        <v>1.765825</v>
      </c>
      <c r="F28" s="21">
        <f t="shared" si="0"/>
        <v>1.5741891617426158</v>
      </c>
      <c r="G28" s="21">
        <v>1.2328881717426157</v>
      </c>
      <c r="H28" s="21">
        <v>0.17527792000000003</v>
      </c>
      <c r="I28" s="21">
        <v>0.16602306999999999</v>
      </c>
      <c r="J28" s="22">
        <f t="shared" si="1"/>
        <v>0.69819385938165768</v>
      </c>
      <c r="K28" s="22">
        <f t="shared" si="2"/>
        <v>0.79745506589985748</v>
      </c>
      <c r="L28" s="23">
        <f t="shared" si="3"/>
        <v>0.89147518114344049</v>
      </c>
      <c r="M28" s="4"/>
      <c r="N28" t="s">
        <v>252</v>
      </c>
      <c r="O28" s="5">
        <v>0.76392960536558141</v>
      </c>
      <c r="P28" s="71">
        <v>0.77886035843681523</v>
      </c>
    </row>
    <row r="29" spans="1:16" x14ac:dyDescent="0.25">
      <c r="A29" s="17"/>
      <c r="B29" s="55">
        <v>23</v>
      </c>
      <c r="C29" s="19" t="s">
        <v>272</v>
      </c>
      <c r="D29" s="20">
        <v>1.085405</v>
      </c>
      <c r="E29" s="21">
        <v>1.1860660000000001</v>
      </c>
      <c r="F29" s="21">
        <f t="shared" si="0"/>
        <v>0.93545318889346807</v>
      </c>
      <c r="G29" s="21">
        <v>0.80047539889346808</v>
      </c>
      <c r="H29" s="21">
        <v>6.7196829999999999E-2</v>
      </c>
      <c r="I29" s="21">
        <v>6.7780960000000001E-2</v>
      </c>
      <c r="J29" s="22">
        <f t="shared" si="1"/>
        <v>0.67489954091380078</v>
      </c>
      <c r="K29" s="22">
        <f t="shared" si="2"/>
        <v>0.73155476077509007</v>
      </c>
      <c r="L29" s="23">
        <f t="shared" si="3"/>
        <v>0.7887024743087383</v>
      </c>
      <c r="M29" s="4"/>
      <c r="N29" t="s">
        <v>264</v>
      </c>
      <c r="O29" s="5">
        <v>51.835675800794199</v>
      </c>
      <c r="P29" s="71">
        <v>0.77123419222315948</v>
      </c>
    </row>
    <row r="30" spans="1:16" x14ac:dyDescent="0.25">
      <c r="A30" s="17"/>
      <c r="B30" s="55">
        <v>24</v>
      </c>
      <c r="C30" s="19" t="s">
        <v>273</v>
      </c>
      <c r="D30" s="20">
        <v>2.3795169999999999</v>
      </c>
      <c r="E30" s="21">
        <v>2.5754760000000001</v>
      </c>
      <c r="F30" s="21">
        <f t="shared" si="0"/>
        <v>2.4911717694241355</v>
      </c>
      <c r="G30" s="21">
        <v>1.1831848294241354</v>
      </c>
      <c r="H30" s="21">
        <v>1.022227</v>
      </c>
      <c r="I30" s="21">
        <v>0.28575994000000005</v>
      </c>
      <c r="J30" s="22">
        <f t="shared" si="1"/>
        <v>0.45940433124755786</v>
      </c>
      <c r="K30" s="22">
        <f t="shared" si="2"/>
        <v>0.85631232029501936</v>
      </c>
      <c r="L30" s="23">
        <f t="shared" si="3"/>
        <v>0.96726654390261657</v>
      </c>
      <c r="M30" s="4"/>
      <c r="N30" t="s">
        <v>261</v>
      </c>
      <c r="O30" s="5">
        <v>2.7829218660708754</v>
      </c>
      <c r="P30" s="71">
        <v>0.75602538069130187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1.4397829999999998</v>
      </c>
      <c r="E31" s="28">
        <v>1.8192379999999999</v>
      </c>
      <c r="F31" s="28">
        <f t="shared" si="0"/>
        <v>1.538599788837947</v>
      </c>
      <c r="G31" s="28">
        <v>1.471465538837947</v>
      </c>
      <c r="H31" s="28">
        <v>0.12269750000000001</v>
      </c>
      <c r="I31" s="28">
        <v>-5.5563250000000008E-2</v>
      </c>
      <c r="J31" s="29">
        <f t="shared" si="1"/>
        <v>0.80883619341611546</v>
      </c>
      <c r="K31" s="29">
        <f t="shared" si="2"/>
        <v>0.87628063993713146</v>
      </c>
      <c r="L31" s="30">
        <f t="shared" si="3"/>
        <v>0.84573859431143539</v>
      </c>
      <c r="M31" s="4"/>
      <c r="N31" t="s">
        <v>258</v>
      </c>
      <c r="O31" s="5">
        <v>0.61157012847961967</v>
      </c>
      <c r="P31" s="71">
        <v>0.68369365593819587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1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49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1650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121.23649899999998</v>
      </c>
      <c r="E6" s="14">
        <v>130.78857199999999</v>
      </c>
      <c r="F6" s="14">
        <v>106.05474460936667</v>
      </c>
      <c r="G6" s="14">
        <v>86.768324169366679</v>
      </c>
      <c r="H6" s="14">
        <v>10.240042770000001</v>
      </c>
      <c r="I6" s="14">
        <v>9.0463776699999983</v>
      </c>
      <c r="J6" s="15">
        <v>0.66342435613844519</v>
      </c>
      <c r="K6" s="15">
        <v>0.74171898550407511</v>
      </c>
      <c r="L6" s="16">
        <v>0.81088693750220542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121.23649900000002</v>
      </c>
      <c r="E7" s="38">
        <f ca="1">SUM(E8:OFFSET(E6,MATCH("PROYECTOS",$A$8:$A$50,0),0))</f>
        <v>130.78857200000004</v>
      </c>
      <c r="F7" s="38">
        <f ca="1">SUM(F8:OFFSET(F6,MATCH("PROYECTOS",$A$8:$A$50,0),0))</f>
        <v>106.05474460936668</v>
      </c>
      <c r="G7" s="38">
        <f ca="1">SUM(G8:OFFSET(G6,MATCH("PROYECTOS",$A$8:$A$50,0),0))</f>
        <v>86.768324169366679</v>
      </c>
      <c r="H7" s="38">
        <f ca="1">SUM(H8:OFFSET(H6,MATCH("PROYECTOS",$A$8:$A$50,0),0))</f>
        <v>10.240042769999993</v>
      </c>
      <c r="I7" s="38">
        <f ca="1">SUM(I8:OFFSET(I6,MATCH("PROYECTOS",$A$8:$A$50,0),0))</f>
        <v>9.0463776699999965</v>
      </c>
      <c r="J7" s="39">
        <f ca="1">IFERROR(G7/E7,0)</f>
        <v>0.66342435613844497</v>
      </c>
      <c r="K7" s="39">
        <f ca="1">IFERROR(SUM(G7,H7)/E7,0)</f>
        <v>0.74171898550407478</v>
      </c>
      <c r="L7" s="40">
        <f ca="1">IFERROR(SUM(G7,H7,I7)/E7,0)</f>
        <v>0.81088693750220497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1.9265539999999999</v>
      </c>
      <c r="E8" s="21">
        <v>2.0738120000000002</v>
      </c>
      <c r="F8" s="21">
        <f t="shared" ref="F8:F11" si="0">SUM(G8,H8,I8)</f>
        <v>1.6901289218590065</v>
      </c>
      <c r="G8" s="21">
        <v>1.2563871218590066</v>
      </c>
      <c r="H8" s="21">
        <v>0.18759893</v>
      </c>
      <c r="I8" s="21">
        <v>0.24614286999999999</v>
      </c>
      <c r="J8" s="22">
        <f t="shared" ref="J8:J12" si="1">IFERROR(G8/E8,0)</f>
        <v>0.60583462814324851</v>
      </c>
      <c r="K8" s="22">
        <f t="shared" ref="K8:K12" si="2">IFERROR(SUM(G8,H8)/E8,0)</f>
        <v>0.69629554263308657</v>
      </c>
      <c r="L8" s="23">
        <f t="shared" ref="L8:L12" si="3">IFERROR(SUM(G8,H8,I8)/E8,0)</f>
        <v>0.81498656669891312</v>
      </c>
      <c r="M8" s="4"/>
    </row>
    <row r="9" spans="1:13" ht="51" x14ac:dyDescent="0.25">
      <c r="A9" s="17"/>
      <c r="B9" s="19">
        <v>3000573</v>
      </c>
      <c r="C9" s="19" t="s">
        <v>1652</v>
      </c>
      <c r="D9" s="20">
        <v>4.6527399999999997</v>
      </c>
      <c r="E9" s="21">
        <v>4.1359389999999996</v>
      </c>
      <c r="F9" s="21">
        <f t="shared" si="0"/>
        <v>2.5588963122356043</v>
      </c>
      <c r="G9" s="21">
        <v>2.0662534222356044</v>
      </c>
      <c r="H9" s="21">
        <v>0.19989135000000005</v>
      </c>
      <c r="I9" s="21">
        <v>0.29275154000000003</v>
      </c>
      <c r="J9" s="22">
        <f t="shared" si="1"/>
        <v>0.49958508146169578</v>
      </c>
      <c r="K9" s="22">
        <f t="shared" si="2"/>
        <v>0.54791542434151097</v>
      </c>
      <c r="L9" s="23">
        <f t="shared" si="3"/>
        <v>0.61869778839475253</v>
      </c>
      <c r="M9" s="4"/>
    </row>
    <row r="10" spans="1:13" ht="51" x14ac:dyDescent="0.25">
      <c r="A10" s="17"/>
      <c r="B10" s="19">
        <v>3000574</v>
      </c>
      <c r="C10" s="19" t="s">
        <v>1653</v>
      </c>
      <c r="D10" s="20">
        <v>108.21371700000002</v>
      </c>
      <c r="E10" s="21">
        <v>119.55937000000004</v>
      </c>
      <c r="F10" s="21">
        <f t="shared" si="0"/>
        <v>98.030833624600078</v>
      </c>
      <c r="G10" s="21">
        <v>81.213300394600083</v>
      </c>
      <c r="H10" s="21">
        <v>8.6895476299999945</v>
      </c>
      <c r="I10" s="21">
        <v>8.127985599999997</v>
      </c>
      <c r="J10" s="22">
        <f t="shared" si="1"/>
        <v>0.67927173248403749</v>
      </c>
      <c r="K10" s="22">
        <f t="shared" si="2"/>
        <v>0.75195150346309159</v>
      </c>
      <c r="L10" s="23">
        <f t="shared" si="3"/>
        <v>0.81993434412208799</v>
      </c>
      <c r="M10" s="4"/>
    </row>
    <row r="11" spans="1:13" ht="51" x14ac:dyDescent="0.25">
      <c r="A11" s="17"/>
      <c r="B11" s="19">
        <v>3000575</v>
      </c>
      <c r="C11" s="19" t="s">
        <v>1654</v>
      </c>
      <c r="D11" s="20">
        <v>6.4434879999999994</v>
      </c>
      <c r="E11" s="21">
        <v>5.0194510000000001</v>
      </c>
      <c r="F11" s="21">
        <f t="shared" si="0"/>
        <v>3.7748857506719844</v>
      </c>
      <c r="G11" s="21">
        <v>2.2323832306719851</v>
      </c>
      <c r="H11" s="21">
        <v>1.1630048599999996</v>
      </c>
      <c r="I11" s="21">
        <v>0.37949765999999996</v>
      </c>
      <c r="J11" s="22">
        <f t="shared" si="1"/>
        <v>0.44474649332605998</v>
      </c>
      <c r="K11" s="22">
        <f t="shared" si="2"/>
        <v>0.67644610748705081</v>
      </c>
      <c r="L11" s="23">
        <f t="shared" si="3"/>
        <v>0.75205151931396164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1670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83"/>
      <c r="B17" s="84"/>
      <c r="C17" s="84"/>
      <c r="D17" s="103"/>
    </row>
    <row r="18" spans="1:4" ht="51.75" thickBot="1" x14ac:dyDescent="0.3">
      <c r="A18" s="73"/>
      <c r="B18" s="74">
        <v>3000573</v>
      </c>
      <c r="C18" s="74" t="s">
        <v>1652</v>
      </c>
      <c r="D18" s="75">
        <v>0.61869778839475253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106</v>
      </c>
      <c r="B1" s="49" t="s">
        <v>67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1651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121.23649899999998</v>
      </c>
      <c r="I6" s="14">
        <v>130.78857199999999</v>
      </c>
      <c r="J6" s="14">
        <v>106.05474460936667</v>
      </c>
      <c r="K6" s="14">
        <v>86.768324169366679</v>
      </c>
      <c r="L6" s="14">
        <v>10.240042770000001</v>
      </c>
      <c r="M6" s="14">
        <v>9.0463776699999983</v>
      </c>
      <c r="N6" s="15">
        <v>0.66342435613844519</v>
      </c>
      <c r="O6" s="15">
        <v>0.74171898550407511</v>
      </c>
      <c r="P6" s="16">
        <v>0.81088693750220542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SUM(H8:OFFSET(H6,MATCH("PROYECTOS",$A$8:$A$23,0),0))</f>
        <v>121.23649899999998</v>
      </c>
      <c r="I7" s="13">
        <f ca="1">SUM(I8:OFFSET(I6,MATCH("PROYECTOS",$A$8:$A$23,0),0))</f>
        <v>130.78857200000004</v>
      </c>
      <c r="J7" s="13">
        <f ca="1">SUM(J8:OFFSET(J6,MATCH("PROYECTOS",$A$8:$A$23,0),0))</f>
        <v>106.05474460936668</v>
      </c>
      <c r="K7" s="13">
        <f ca="1">SUM(K8:OFFSET(K6,MATCH("PROYECTOS",$A$8:$A$23,0),0))</f>
        <v>86.768324169366679</v>
      </c>
      <c r="L7" s="13">
        <f ca="1">SUM(L8:OFFSET(L6,MATCH("PROYECTOS",$A$8:$A$23,0),0))</f>
        <v>10.240042770000002</v>
      </c>
      <c r="M7" s="13">
        <f ca="1">SUM(M8:OFFSET(M6,MATCH("PROYECTOS",$A$8:$A$23,0),0))</f>
        <v>9.0463776699999983</v>
      </c>
      <c r="N7" s="39">
        <f ca="1">IFERROR(K7/I7,0)</f>
        <v>0.66342435613844497</v>
      </c>
      <c r="O7" s="39">
        <f ca="1">IFERROR(SUM(K7,L7)/I7,0)</f>
        <v>0.74171898550407489</v>
      </c>
      <c r="P7" s="40">
        <f ca="1">IFERROR(SUM(K7,L7,M7)/I7,0)</f>
        <v>0.81088693750220509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1.9265539999999999</v>
      </c>
      <c r="I8" s="21">
        <v>2.0738120000000002</v>
      </c>
      <c r="J8" s="21">
        <f t="shared" ref="J8:J22" si="0">SUM(K8,L8,M8)</f>
        <v>1.6901289218590065</v>
      </c>
      <c r="K8" s="21">
        <v>1.2563871218590066</v>
      </c>
      <c r="L8" s="21">
        <v>0.18759893</v>
      </c>
      <c r="M8" s="21">
        <v>0.24614286999999999</v>
      </c>
      <c r="N8" s="22">
        <f t="shared" ref="N8:N23" si="1">IFERROR(K8/I8,0)</f>
        <v>0.60583462814324851</v>
      </c>
      <c r="O8" s="22">
        <f t="shared" ref="O8:O23" si="2">IFERROR(SUM(K8,L8)/I8,0)</f>
        <v>0.69629554263308657</v>
      </c>
      <c r="P8" s="23">
        <f t="shared" ref="P8:P23" si="3">IFERROR(SUM(K8,L8,M8)/I8,0)</f>
        <v>0.81498656669891312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5003164</v>
      </c>
      <c r="C9" s="19" t="s">
        <v>1655</v>
      </c>
      <c r="D9" s="68">
        <v>3000573</v>
      </c>
      <c r="E9" s="19" t="s">
        <v>1652</v>
      </c>
      <c r="F9" s="69">
        <v>77</v>
      </c>
      <c r="G9" s="19" t="s">
        <v>1166</v>
      </c>
      <c r="H9" s="20">
        <v>0.58937200000000001</v>
      </c>
      <c r="I9" s="21">
        <v>0.49787599999999993</v>
      </c>
      <c r="J9" s="21">
        <f t="shared" si="0"/>
        <v>0.31898593722491048</v>
      </c>
      <c r="K9" s="21">
        <v>0.28276681722491048</v>
      </c>
      <c r="L9" s="21">
        <v>1.436547E-2</v>
      </c>
      <c r="M9" s="21">
        <v>2.1853649999999999E-2</v>
      </c>
      <c r="N9" s="22">
        <f t="shared" si="1"/>
        <v>0.56794627020565469</v>
      </c>
      <c r="O9" s="22">
        <f t="shared" si="2"/>
        <v>0.59679977991489952</v>
      </c>
      <c r="P9" s="23">
        <f t="shared" si="3"/>
        <v>0.64069354061033379</v>
      </c>
      <c r="Q9" s="70">
        <v>1459.223</v>
      </c>
      <c r="R9" s="21">
        <v>1092.223</v>
      </c>
      <c r="S9" s="23">
        <f t="shared" ref="S9:S22" si="4">IFERROR(R9/Q9,0)</f>
        <v>0.74849628877834296</v>
      </c>
    </row>
    <row r="10" spans="1:19" ht="51" x14ac:dyDescent="0.25">
      <c r="A10" s="17"/>
      <c r="B10" s="19">
        <v>5003165</v>
      </c>
      <c r="C10" s="19" t="s">
        <v>1656</v>
      </c>
      <c r="D10" s="68">
        <v>3000574</v>
      </c>
      <c r="E10" s="19" t="s">
        <v>1653</v>
      </c>
      <c r="F10" s="69">
        <v>182</v>
      </c>
      <c r="G10" s="19" t="s">
        <v>580</v>
      </c>
      <c r="H10" s="20">
        <v>3.7411490000000005</v>
      </c>
      <c r="I10" s="21">
        <v>3.459187</v>
      </c>
      <c r="J10" s="21">
        <f t="shared" si="0"/>
        <v>2.3297887118173013</v>
      </c>
      <c r="K10" s="21">
        <v>1.8113796118173013</v>
      </c>
      <c r="L10" s="21">
        <v>0.25558573999999995</v>
      </c>
      <c r="M10" s="21">
        <v>0.26282336000000001</v>
      </c>
      <c r="N10" s="22">
        <f t="shared" si="1"/>
        <v>0.52364316003075329</v>
      </c>
      <c r="O10" s="22">
        <f t="shared" si="2"/>
        <v>0.59752923210491404</v>
      </c>
      <c r="P10" s="23">
        <f t="shared" si="3"/>
        <v>0.67350759349445444</v>
      </c>
      <c r="Q10" s="70">
        <v>226.108</v>
      </c>
      <c r="R10" s="21">
        <v>212.10500000000002</v>
      </c>
      <c r="S10" s="23">
        <f t="shared" si="4"/>
        <v>0.93806941815415645</v>
      </c>
    </row>
    <row r="11" spans="1:19" ht="51" x14ac:dyDescent="0.25">
      <c r="A11" s="17"/>
      <c r="B11" s="19">
        <v>5003166</v>
      </c>
      <c r="C11" s="19" t="s">
        <v>1657</v>
      </c>
      <c r="D11" s="68">
        <v>3000574</v>
      </c>
      <c r="E11" s="19" t="s">
        <v>1653</v>
      </c>
      <c r="F11" s="69">
        <v>77</v>
      </c>
      <c r="G11" s="19" t="s">
        <v>1166</v>
      </c>
      <c r="H11" s="20">
        <v>7.4703870000000006</v>
      </c>
      <c r="I11" s="21">
        <v>11.650652999999998</v>
      </c>
      <c r="J11" s="21">
        <f t="shared" si="0"/>
        <v>7.5984295220463753</v>
      </c>
      <c r="K11" s="21">
        <v>6.7320843220463757</v>
      </c>
      <c r="L11" s="21">
        <v>0.33127000000000001</v>
      </c>
      <c r="M11" s="21">
        <v>0.53507519999999997</v>
      </c>
      <c r="N11" s="22">
        <f t="shared" si="1"/>
        <v>0.57782892701777122</v>
      </c>
      <c r="O11" s="22">
        <f t="shared" si="2"/>
        <v>0.60626252640486133</v>
      </c>
      <c r="P11" s="23">
        <f t="shared" si="3"/>
        <v>0.65218915386514187</v>
      </c>
      <c r="Q11" s="70">
        <v>85</v>
      </c>
      <c r="R11" s="21">
        <v>65</v>
      </c>
      <c r="S11" s="23">
        <f t="shared" si="4"/>
        <v>0.76470588235294112</v>
      </c>
    </row>
    <row r="12" spans="1:19" ht="51" x14ac:dyDescent="0.25">
      <c r="A12" s="17"/>
      <c r="B12" s="19">
        <v>5003168</v>
      </c>
      <c r="C12" s="19" t="s">
        <v>1658</v>
      </c>
      <c r="D12" s="68">
        <v>3000575</v>
      </c>
      <c r="E12" s="19" t="s">
        <v>1654</v>
      </c>
      <c r="F12" s="69">
        <v>182</v>
      </c>
      <c r="G12" s="19" t="s">
        <v>580</v>
      </c>
      <c r="H12" s="20">
        <v>0.197745</v>
      </c>
      <c r="I12" s="21">
        <v>0.19147400000000001</v>
      </c>
      <c r="J12" s="21">
        <f t="shared" si="0"/>
        <v>5.0889850148201729E-2</v>
      </c>
      <c r="K12" s="21">
        <v>2.5360400148201734E-2</v>
      </c>
      <c r="L12" s="21">
        <v>1.6381989999999999E-2</v>
      </c>
      <c r="M12" s="21">
        <v>9.1474599999999996E-3</v>
      </c>
      <c r="N12" s="22">
        <f t="shared" si="1"/>
        <v>0.13244827051297686</v>
      </c>
      <c r="O12" s="22">
        <f t="shared" si="2"/>
        <v>0.21800552632838782</v>
      </c>
      <c r="P12" s="23">
        <f t="shared" si="3"/>
        <v>0.26577942774581265</v>
      </c>
      <c r="Q12" s="70">
        <v>21</v>
      </c>
      <c r="R12" s="21">
        <v>10</v>
      </c>
      <c r="S12" s="23">
        <f t="shared" si="4"/>
        <v>0.47619047619047616</v>
      </c>
    </row>
    <row r="13" spans="1:19" ht="51" x14ac:dyDescent="0.25">
      <c r="A13" s="17"/>
      <c r="B13" s="19">
        <v>5003169</v>
      </c>
      <c r="C13" s="19" t="s">
        <v>1659</v>
      </c>
      <c r="D13" s="68">
        <v>3000575</v>
      </c>
      <c r="E13" s="19" t="s">
        <v>1654</v>
      </c>
      <c r="F13" s="69">
        <v>77</v>
      </c>
      <c r="G13" s="19" t="s">
        <v>1166</v>
      </c>
      <c r="H13" s="20">
        <v>1.2009540000000001</v>
      </c>
      <c r="I13" s="21">
        <v>1.034016</v>
      </c>
      <c r="J13" s="21">
        <f t="shared" si="0"/>
        <v>0.24901237627031997</v>
      </c>
      <c r="K13" s="21">
        <v>0.13999605627031997</v>
      </c>
      <c r="L13" s="21">
        <v>-9.5455999999999991E-4</v>
      </c>
      <c r="M13" s="21">
        <v>0.10997088000000001</v>
      </c>
      <c r="N13" s="22">
        <f t="shared" si="1"/>
        <v>0.13539060930422736</v>
      </c>
      <c r="O13" s="22">
        <f t="shared" si="2"/>
        <v>0.13446745144206662</v>
      </c>
      <c r="P13" s="23">
        <f t="shared" si="3"/>
        <v>0.24082062199261903</v>
      </c>
      <c r="Q13" s="70">
        <v>10</v>
      </c>
      <c r="R13" s="21">
        <v>3</v>
      </c>
      <c r="S13" s="23">
        <f t="shared" si="4"/>
        <v>0.3</v>
      </c>
    </row>
    <row r="14" spans="1:19" ht="51" x14ac:dyDescent="0.25">
      <c r="A14" s="17"/>
      <c r="B14" s="19">
        <v>5003170</v>
      </c>
      <c r="C14" s="19" t="s">
        <v>1660</v>
      </c>
      <c r="D14" s="68">
        <v>3000575</v>
      </c>
      <c r="E14" s="19" t="s">
        <v>1654</v>
      </c>
      <c r="F14" s="69">
        <v>86</v>
      </c>
      <c r="G14" s="19" t="s">
        <v>502</v>
      </c>
      <c r="H14" s="20">
        <v>1.953586</v>
      </c>
      <c r="I14" s="21">
        <v>0.678481</v>
      </c>
      <c r="J14" s="21">
        <f t="shared" si="0"/>
        <v>0.6453818310695919</v>
      </c>
      <c r="K14" s="21">
        <v>0.48352935106959194</v>
      </c>
      <c r="L14" s="21">
        <v>0.13300212</v>
      </c>
      <c r="M14" s="21">
        <v>2.8850359999999999E-2</v>
      </c>
      <c r="N14" s="22">
        <f t="shared" si="1"/>
        <v>0.71266454192466988</v>
      </c>
      <c r="O14" s="22">
        <f t="shared" si="2"/>
        <v>0.90869378961178271</v>
      </c>
      <c r="P14" s="23">
        <f t="shared" si="3"/>
        <v>0.95121577622599884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5003171</v>
      </c>
      <c r="C15" s="19" t="s">
        <v>1661</v>
      </c>
      <c r="D15" s="68">
        <v>3000575</v>
      </c>
      <c r="E15" s="19" t="s">
        <v>1654</v>
      </c>
      <c r="F15" s="69">
        <v>56</v>
      </c>
      <c r="G15" s="19" t="s">
        <v>421</v>
      </c>
      <c r="H15" s="20">
        <v>0.24512200000000001</v>
      </c>
      <c r="I15" s="21">
        <v>0.14582800000000001</v>
      </c>
      <c r="J15" s="21">
        <f t="shared" si="0"/>
        <v>7.6071170704318583E-2</v>
      </c>
      <c r="K15" s="21">
        <v>9.5077820704318583E-2</v>
      </c>
      <c r="L15" s="21">
        <v>-2.2944430000000002E-2</v>
      </c>
      <c r="M15" s="21">
        <v>3.9377800000000001E-3</v>
      </c>
      <c r="N15" s="22">
        <f t="shared" si="1"/>
        <v>0.65198604317633491</v>
      </c>
      <c r="O15" s="22">
        <f t="shared" si="2"/>
        <v>0.49464705477904503</v>
      </c>
      <c r="P15" s="23">
        <f t="shared" si="3"/>
        <v>0.52164996231394911</v>
      </c>
      <c r="Q15" s="70">
        <v>306</v>
      </c>
      <c r="R15" s="21">
        <v>66</v>
      </c>
      <c r="S15" s="23">
        <f t="shared" si="4"/>
        <v>0.21568627450980393</v>
      </c>
    </row>
    <row r="16" spans="1:19" ht="51" x14ac:dyDescent="0.25">
      <c r="A16" s="17"/>
      <c r="B16" s="19">
        <v>5003173</v>
      </c>
      <c r="C16" s="19" t="s">
        <v>1662</v>
      </c>
      <c r="D16" s="68">
        <v>3000574</v>
      </c>
      <c r="E16" s="19" t="s">
        <v>1653</v>
      </c>
      <c r="F16" s="69">
        <v>86</v>
      </c>
      <c r="G16" s="19" t="s">
        <v>502</v>
      </c>
      <c r="H16" s="20">
        <v>2.1509939999999999</v>
      </c>
      <c r="I16" s="21">
        <v>0.82845099999999994</v>
      </c>
      <c r="J16" s="21">
        <f t="shared" si="0"/>
        <v>0.7535629088824215</v>
      </c>
      <c r="K16" s="21">
        <v>0.70703277888242155</v>
      </c>
      <c r="L16" s="21">
        <v>2.8405190000000004E-2</v>
      </c>
      <c r="M16" s="21">
        <v>1.8124940000000003E-2</v>
      </c>
      <c r="N16" s="22">
        <f t="shared" si="1"/>
        <v>0.85343946580114161</v>
      </c>
      <c r="O16" s="22">
        <f t="shared" si="2"/>
        <v>0.88772657511720254</v>
      </c>
      <c r="P16" s="23">
        <f t="shared" si="3"/>
        <v>0.90960468257316551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5004302</v>
      </c>
      <c r="C17" s="19" t="s">
        <v>1663</v>
      </c>
      <c r="D17" s="68">
        <v>3000573</v>
      </c>
      <c r="E17" s="19" t="s">
        <v>1652</v>
      </c>
      <c r="F17" s="69">
        <v>86</v>
      </c>
      <c r="G17" s="19" t="s">
        <v>502</v>
      </c>
      <c r="H17" s="20">
        <v>1.5387089999999999</v>
      </c>
      <c r="I17" s="21">
        <v>1.7887830000000002</v>
      </c>
      <c r="J17" s="21">
        <f t="shared" si="0"/>
        <v>1.6311973500951855</v>
      </c>
      <c r="K17" s="21">
        <v>1.3416687200951856</v>
      </c>
      <c r="L17" s="21">
        <v>0.14230413</v>
      </c>
      <c r="M17" s="21">
        <v>0.14722449999999998</v>
      </c>
      <c r="N17" s="22">
        <f t="shared" si="1"/>
        <v>0.75004554498515774</v>
      </c>
      <c r="O17" s="22">
        <f t="shared" si="2"/>
        <v>0.82959914651200595</v>
      </c>
      <c r="P17" s="23">
        <f t="shared" si="3"/>
        <v>0.91190342824992487</v>
      </c>
      <c r="Q17" s="70">
        <v>52</v>
      </c>
      <c r="R17" s="21">
        <v>39</v>
      </c>
      <c r="S17" s="23">
        <f t="shared" si="4"/>
        <v>0.75</v>
      </c>
    </row>
    <row r="18" spans="1:19" ht="51" x14ac:dyDescent="0.25">
      <c r="A18" s="17"/>
      <c r="B18" s="19">
        <v>5004303</v>
      </c>
      <c r="C18" s="19" t="s">
        <v>1664</v>
      </c>
      <c r="D18" s="68">
        <v>3000573</v>
      </c>
      <c r="E18" s="19" t="s">
        <v>1652</v>
      </c>
      <c r="F18" s="69">
        <v>182</v>
      </c>
      <c r="G18" s="19" t="s">
        <v>580</v>
      </c>
      <c r="H18" s="20">
        <v>2.2298590000000003</v>
      </c>
      <c r="I18" s="21">
        <v>1.63378</v>
      </c>
      <c r="J18" s="21">
        <f t="shared" si="0"/>
        <v>0.4542383446488476</v>
      </c>
      <c r="K18" s="21">
        <v>0.27607683464884758</v>
      </c>
      <c r="L18" s="21">
        <v>5.7190120000000004E-2</v>
      </c>
      <c r="M18" s="21">
        <v>0.12097139000000001</v>
      </c>
      <c r="N18" s="22">
        <f t="shared" si="1"/>
        <v>0.16898042248579831</v>
      </c>
      <c r="O18" s="22">
        <f t="shared" si="2"/>
        <v>0.20398520893195388</v>
      </c>
      <c r="P18" s="23">
        <f t="shared" si="3"/>
        <v>0.27802907652734615</v>
      </c>
      <c r="Q18" s="70">
        <v>214</v>
      </c>
      <c r="R18" s="21">
        <v>30</v>
      </c>
      <c r="S18" s="23">
        <f t="shared" si="4"/>
        <v>0.14018691588785046</v>
      </c>
    </row>
    <row r="19" spans="1:19" ht="51" x14ac:dyDescent="0.25">
      <c r="A19" s="17"/>
      <c r="B19" s="19">
        <v>5004305</v>
      </c>
      <c r="C19" s="19" t="s">
        <v>1665</v>
      </c>
      <c r="D19" s="68">
        <v>3000573</v>
      </c>
      <c r="E19" s="19" t="s">
        <v>1652</v>
      </c>
      <c r="F19" s="69">
        <v>56</v>
      </c>
      <c r="G19" s="19" t="s">
        <v>421</v>
      </c>
      <c r="H19" s="20">
        <v>0.29480000000000001</v>
      </c>
      <c r="I19" s="21">
        <v>0.2155</v>
      </c>
      <c r="J19" s="21">
        <f t="shared" si="0"/>
        <v>0.15447468026666075</v>
      </c>
      <c r="K19" s="21">
        <v>0.16574105026666075</v>
      </c>
      <c r="L19" s="21">
        <v>-1.3968370000000001E-2</v>
      </c>
      <c r="M19" s="21">
        <v>2.702E-3</v>
      </c>
      <c r="N19" s="22">
        <f t="shared" si="1"/>
        <v>0.76910000123740485</v>
      </c>
      <c r="O19" s="22">
        <f t="shared" si="2"/>
        <v>0.70428157896362298</v>
      </c>
      <c r="P19" s="23">
        <f t="shared" si="3"/>
        <v>0.71681986202626802</v>
      </c>
      <c r="Q19" s="70">
        <v>31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5004306</v>
      </c>
      <c r="C20" s="19" t="s">
        <v>1666</v>
      </c>
      <c r="D20" s="68">
        <v>3000574</v>
      </c>
      <c r="E20" s="19" t="s">
        <v>1653</v>
      </c>
      <c r="F20" s="69">
        <v>86</v>
      </c>
      <c r="G20" s="19" t="s">
        <v>502</v>
      </c>
      <c r="H20" s="20">
        <v>94.053115999999989</v>
      </c>
      <c r="I20" s="21">
        <v>102.99078900000005</v>
      </c>
      <c r="J20" s="21">
        <f t="shared" si="0"/>
        <v>86.99433338697277</v>
      </c>
      <c r="K20" s="21">
        <v>71.76733172697277</v>
      </c>
      <c r="L20" s="21">
        <v>7.9988825500000011</v>
      </c>
      <c r="M20" s="21">
        <v>7.228119109999998</v>
      </c>
      <c r="N20" s="22">
        <f t="shared" si="1"/>
        <v>0.69683252671239115</v>
      </c>
      <c r="O20" s="22">
        <f t="shared" si="2"/>
        <v>0.77449852604753555</v>
      </c>
      <c r="P20" s="23">
        <f t="shared" si="3"/>
        <v>0.84468071593249694</v>
      </c>
      <c r="Q20" s="70">
        <v>7163.5889999999999</v>
      </c>
      <c r="R20" s="21">
        <v>6719.683</v>
      </c>
      <c r="S20" s="23">
        <f t="shared" si="4"/>
        <v>0.93803301669037686</v>
      </c>
    </row>
    <row r="21" spans="1:19" ht="51" x14ac:dyDescent="0.25">
      <c r="A21" s="17"/>
      <c r="B21" s="19">
        <v>5004307</v>
      </c>
      <c r="C21" s="19" t="s">
        <v>1667</v>
      </c>
      <c r="D21" s="68">
        <v>3000574</v>
      </c>
      <c r="E21" s="19" t="s">
        <v>1653</v>
      </c>
      <c r="F21" s="69">
        <v>56</v>
      </c>
      <c r="G21" s="19" t="s">
        <v>421</v>
      </c>
      <c r="H21" s="20">
        <v>0.79807100000000009</v>
      </c>
      <c r="I21" s="21">
        <v>0.63028999999999991</v>
      </c>
      <c r="J21" s="21">
        <f t="shared" si="0"/>
        <v>0.35471909488121361</v>
      </c>
      <c r="K21" s="21">
        <v>0.19547195488121361</v>
      </c>
      <c r="L21" s="21">
        <v>7.5404150000000003E-2</v>
      </c>
      <c r="M21" s="21">
        <v>8.3842990000000006E-2</v>
      </c>
      <c r="N21" s="22">
        <f t="shared" si="1"/>
        <v>0.31013018591634589</v>
      </c>
      <c r="O21" s="22">
        <f t="shared" si="2"/>
        <v>0.42976424325503126</v>
      </c>
      <c r="P21" s="23">
        <f t="shared" si="3"/>
        <v>0.56278712161261268</v>
      </c>
      <c r="Q21" s="70">
        <v>4575.9920000000002</v>
      </c>
      <c r="R21" s="21">
        <v>960.99199999999996</v>
      </c>
      <c r="S21" s="23">
        <f t="shared" si="4"/>
        <v>0.21000736015272753</v>
      </c>
    </row>
    <row r="22" spans="1:19" ht="51" x14ac:dyDescent="0.25">
      <c r="A22" s="17"/>
      <c r="B22" s="19">
        <v>5004308</v>
      </c>
      <c r="C22" s="19" t="s">
        <v>1668</v>
      </c>
      <c r="D22" s="68">
        <v>3000575</v>
      </c>
      <c r="E22" s="19" t="s">
        <v>1654</v>
      </c>
      <c r="F22" s="69">
        <v>86</v>
      </c>
      <c r="G22" s="19" t="s">
        <v>502</v>
      </c>
      <c r="H22" s="20">
        <v>2.8460810000000003</v>
      </c>
      <c r="I22" s="21">
        <v>2.9696520000000004</v>
      </c>
      <c r="J22" s="21">
        <f t="shared" si="0"/>
        <v>2.7535305224795534</v>
      </c>
      <c r="K22" s="21">
        <v>1.4884196024795529</v>
      </c>
      <c r="L22" s="21">
        <v>1.0375197400000002</v>
      </c>
      <c r="M22" s="21">
        <v>0.22759118</v>
      </c>
      <c r="N22" s="22">
        <f t="shared" si="1"/>
        <v>0.50121010895537677</v>
      </c>
      <c r="O22" s="22">
        <f t="shared" si="2"/>
        <v>0.85058429151952919</v>
      </c>
      <c r="P22" s="23">
        <f t="shared" si="3"/>
        <v>0.92722329837959228</v>
      </c>
      <c r="Q22" s="70">
        <v>213</v>
      </c>
      <c r="R22" s="21">
        <v>148</v>
      </c>
      <c r="S22" s="23">
        <f t="shared" si="4"/>
        <v>0.69483568075117375</v>
      </c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0</v>
      </c>
      <c r="I23" s="44">
        <f t="shared" ref="I23:M23" ca="1" si="5">OFFSET(I23,-MATCH("PROYECTOS",$A$8:$A$23,0)-1,0)-(OFFSET(I23,-MATCH("PROYECTOS",$A$8:$A$23,0),0))</f>
        <v>0</v>
      </c>
      <c r="J23" s="44">
        <f t="shared" ca="1" si="5"/>
        <v>0</v>
      </c>
      <c r="K23" s="44">
        <f t="shared" ca="1" si="5"/>
        <v>0</v>
      </c>
      <c r="L23" s="44">
        <f t="shared" ca="1" si="5"/>
        <v>0</v>
      </c>
      <c r="M23" s="44">
        <f t="shared" ca="1" si="5"/>
        <v>0</v>
      </c>
      <c r="N23" s="46">
        <f t="shared" ca="1" si="1"/>
        <v>0</v>
      </c>
      <c r="O23" s="46">
        <f t="shared" ca="1" si="2"/>
        <v>0</v>
      </c>
      <c r="P23" s="47">
        <f t="shared" ca="1" si="3"/>
        <v>0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1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50" t="s">
        <v>1671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1672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109.09925599999998</v>
      </c>
      <c r="E6" s="14">
        <v>122.23858200000001</v>
      </c>
      <c r="F6" s="14">
        <v>103.48993414089617</v>
      </c>
      <c r="G6" s="14">
        <v>84.005313820896163</v>
      </c>
      <c r="H6" s="14">
        <v>11.798849370000001</v>
      </c>
      <c r="I6" s="14">
        <v>7.6857709499999984</v>
      </c>
      <c r="J6" s="15">
        <v>0.68722421715343651</v>
      </c>
      <c r="K6" s="15">
        <v>0.78374733757052384</v>
      </c>
      <c r="L6" s="16">
        <v>0.84662250205827949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12.117322000000003</v>
      </c>
      <c r="E7" s="38">
        <f ca="1">SUM(E8:OFFSET(E6,MATCH("GOBIERNOS REGIONALES",$A$8:$A$50,0),0))</f>
        <v>14.359217999999998</v>
      </c>
      <c r="F7" s="38">
        <f ca="1">SUM(F8:OFFSET(F6,MATCH("GOBIERNOS REGIONALES",$A$8:$A$50,0),0))</f>
        <v>11.382975152980706</v>
      </c>
      <c r="G7" s="38">
        <f ca="1">SUM(G8:OFFSET(G6,MATCH("GOBIERNOS REGIONALES",$A$8:$A$50,0),0))</f>
        <v>8.647505912980705</v>
      </c>
      <c r="H7" s="38">
        <f ca="1">SUM(H8:OFFSET(H6,MATCH("GOBIERNOS REGIONALES",$A$8:$A$50,0),0))</f>
        <v>2.11507735</v>
      </c>
      <c r="I7" s="38">
        <f ca="1">SUM(I8:OFFSET(I6,MATCH("GOBIERNOS REGIONALES",$A$8:$A$50,0),0))</f>
        <v>0.62039189000000006</v>
      </c>
      <c r="J7" s="39">
        <f ca="1">IFERROR(G7/E7,0)</f>
        <v>0.60222680044141019</v>
      </c>
      <c r="K7" s="39">
        <f ca="1">IFERROR(SUM(G7,H7)/E7,0)</f>
        <v>0.74952433085009962</v>
      </c>
      <c r="L7" s="40">
        <f ca="1">IFERROR(SUM(G7,H7,I7)/E7,0)</f>
        <v>0.79272946151947177</v>
      </c>
      <c r="M7" s="4"/>
    </row>
    <row r="8" spans="1:13" x14ac:dyDescent="0.25">
      <c r="A8" s="17"/>
      <c r="B8" s="18">
        <v>10</v>
      </c>
      <c r="C8" s="19" t="s">
        <v>110</v>
      </c>
      <c r="D8" s="20">
        <v>12.117322000000003</v>
      </c>
      <c r="E8" s="21">
        <v>14.359217999999998</v>
      </c>
      <c r="F8" s="21">
        <f t="shared" ref="F8:F35" si="0">SUM(G8,H8,I8)</f>
        <v>11.382975152980706</v>
      </c>
      <c r="G8" s="21">
        <v>8.647505912980705</v>
      </c>
      <c r="H8" s="21">
        <v>2.11507735</v>
      </c>
      <c r="I8" s="21">
        <v>0.62039189000000006</v>
      </c>
      <c r="J8" s="22">
        <f t="shared" ref="J8:J35" si="1">IFERROR(G8/E8,0)</f>
        <v>0.60222680044141019</v>
      </c>
      <c r="K8" s="22">
        <f t="shared" ref="K8:K35" si="2">IFERROR(SUM(G8,H8)/E8,0)</f>
        <v>0.74952433085009962</v>
      </c>
      <c r="L8" s="23">
        <f t="shared" ref="L8:L35" si="3">IFERROR(SUM(G8,H8,I8)/E8,0)</f>
        <v>0.79272946151947177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96.981933999999967</v>
      </c>
      <c r="E9" s="38">
        <f ca="1">SUM(E10:OFFSET(E8,(MATCH("GOBIERNOS LOCALES",$A$8:$A$50,0)-MATCH("GOBIERNOS REGIONALES",$A$8:$A$50,0)),0))</f>
        <v>107.879364</v>
      </c>
      <c r="F9" s="38">
        <f ca="1">SUM(F10:OFFSET(F8,(MATCH("GOBIERNOS LOCALES",$A$8:$A$50,0)-MATCH("GOBIERNOS REGIONALES",$A$8:$A$50,0)),0))</f>
        <v>92.106958987915462</v>
      </c>
      <c r="G9" s="38">
        <f ca="1">SUM(G10:OFFSET(G8,(MATCH("GOBIERNOS LOCALES",$A$8:$A$50,0)-MATCH("GOBIERNOS REGIONALES",$A$8:$A$50,0)),0))</f>
        <v>75.357807907915458</v>
      </c>
      <c r="H9" s="38">
        <f ca="1">SUM(H10:OFFSET(H8,(MATCH("GOBIERNOS LOCALES",$A$8:$A$50,0)-MATCH("GOBIERNOS REGIONALES",$A$8:$A$50,0)),0))</f>
        <v>9.6837720200000028</v>
      </c>
      <c r="I9" s="38">
        <f ca="1">SUM(I10:OFFSET(I8,(MATCH("GOBIERNOS LOCALES",$A$8:$A$50,0)-MATCH("GOBIERNOS REGIONALES",$A$8:$A$50,0)),0))</f>
        <v>7.0653790599999997</v>
      </c>
      <c r="J9" s="39">
        <f t="shared" ca="1" si="1"/>
        <v>0.69853774729257267</v>
      </c>
      <c r="K9" s="39">
        <f t="shared" ca="1" si="2"/>
        <v>0.7883025703406582</v>
      </c>
      <c r="L9" s="40">
        <f t="shared" ca="1" si="3"/>
        <v>0.85379590287458007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5.6929880000000015</v>
      </c>
      <c r="E10" s="21">
        <v>7.9153680000000008</v>
      </c>
      <c r="F10" s="21">
        <f t="shared" si="0"/>
        <v>7.0274570498651485</v>
      </c>
      <c r="G10" s="21">
        <v>6.189731719865148</v>
      </c>
      <c r="H10" s="21">
        <v>0.70283256000000005</v>
      </c>
      <c r="I10" s="21">
        <v>0.13489277000000002</v>
      </c>
      <c r="J10" s="22">
        <f t="shared" si="1"/>
        <v>0.78198912796791598</v>
      </c>
      <c r="K10" s="22">
        <f t="shared" si="2"/>
        <v>0.87078254351094575</v>
      </c>
      <c r="L10" s="23">
        <f t="shared" si="3"/>
        <v>0.88782442583404175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6.6691420000000008</v>
      </c>
      <c r="E11" s="21">
        <v>6.6691419999999999</v>
      </c>
      <c r="F11" s="21">
        <f t="shared" si="0"/>
        <v>5.9294144748508266</v>
      </c>
      <c r="G11" s="21">
        <v>4.5270267948508263</v>
      </c>
      <c r="H11" s="21">
        <v>0.68452200000000007</v>
      </c>
      <c r="I11" s="21">
        <v>0.71786568000000006</v>
      </c>
      <c r="J11" s="22">
        <f t="shared" si="1"/>
        <v>0.67880198005243053</v>
      </c>
      <c r="K11" s="22">
        <f t="shared" si="2"/>
        <v>0.78144216974999581</v>
      </c>
      <c r="L11" s="23">
        <f t="shared" si="3"/>
        <v>0.88908205506058002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4.1026439999999997</v>
      </c>
      <c r="E12" s="21">
        <v>4.1279440000000003</v>
      </c>
      <c r="F12" s="21">
        <f t="shared" si="0"/>
        <v>3.3686971046200456</v>
      </c>
      <c r="G12" s="21">
        <v>2.7654688446200453</v>
      </c>
      <c r="H12" s="21">
        <v>0.28883842999999998</v>
      </c>
      <c r="I12" s="21">
        <v>0.31438982999999998</v>
      </c>
      <c r="J12" s="22">
        <f t="shared" si="1"/>
        <v>0.66993855648721135</v>
      </c>
      <c r="K12" s="22">
        <f t="shared" si="2"/>
        <v>0.73991005561607548</v>
      </c>
      <c r="L12" s="23">
        <f t="shared" si="3"/>
        <v>0.81607141584770659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9.7080639999999985</v>
      </c>
      <c r="E13" s="21">
        <v>9.7837739999999975</v>
      </c>
      <c r="F13" s="21">
        <f t="shared" si="0"/>
        <v>6.8392777296277174</v>
      </c>
      <c r="G13" s="21">
        <v>5.6144365796277169</v>
      </c>
      <c r="H13" s="21">
        <v>0.60408021000000001</v>
      </c>
      <c r="I13" s="21">
        <v>0.62076093999999993</v>
      </c>
      <c r="J13" s="22">
        <f t="shared" si="1"/>
        <v>0.57385182646570931</v>
      </c>
      <c r="K13" s="22">
        <f t="shared" si="2"/>
        <v>0.63559489309827877</v>
      </c>
      <c r="L13" s="23">
        <f t="shared" si="3"/>
        <v>0.69904289792749907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3.829186</v>
      </c>
      <c r="E14" s="21">
        <v>3.829186</v>
      </c>
      <c r="F14" s="21">
        <f t="shared" si="0"/>
        <v>3.5341317203703415</v>
      </c>
      <c r="G14" s="21">
        <v>2.9175006303703412</v>
      </c>
      <c r="H14" s="21">
        <v>0.20290086999999998</v>
      </c>
      <c r="I14" s="21">
        <v>0.41373022000000004</v>
      </c>
      <c r="J14" s="22">
        <f t="shared" si="1"/>
        <v>0.76191144289421853</v>
      </c>
      <c r="K14" s="22">
        <f t="shared" si="2"/>
        <v>0.81489943303102574</v>
      </c>
      <c r="L14" s="23">
        <f t="shared" si="3"/>
        <v>0.9229459525785223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11.055570999999999</v>
      </c>
      <c r="E15" s="21">
        <v>10.860505</v>
      </c>
      <c r="F15" s="21">
        <f t="shared" si="0"/>
        <v>9.7138168287166575</v>
      </c>
      <c r="G15" s="21">
        <v>7.6666963687166572</v>
      </c>
      <c r="H15" s="21">
        <v>1.0919387</v>
      </c>
      <c r="I15" s="21">
        <v>0.95518175999999999</v>
      </c>
      <c r="J15" s="22">
        <f t="shared" si="1"/>
        <v>0.70592448221483783</v>
      </c>
      <c r="K15" s="22">
        <f t="shared" si="2"/>
        <v>0.80646664853215</v>
      </c>
      <c r="L15" s="23">
        <f t="shared" si="3"/>
        <v>0.89441668032164778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5.3865490000000005</v>
      </c>
      <c r="E16" s="21">
        <v>5.3865490000000005</v>
      </c>
      <c r="F16" s="21">
        <f t="shared" si="0"/>
        <v>4.7153169407603759</v>
      </c>
      <c r="G16" s="21">
        <v>3.8394574307603762</v>
      </c>
      <c r="H16" s="21">
        <v>1.33601963</v>
      </c>
      <c r="I16" s="21">
        <v>-0.46016012000000006</v>
      </c>
      <c r="J16" s="22">
        <f t="shared" si="1"/>
        <v>0.71278613278378711</v>
      </c>
      <c r="K16" s="22">
        <f t="shared" si="2"/>
        <v>0.96081499690439565</v>
      </c>
      <c r="L16" s="23">
        <f t="shared" si="3"/>
        <v>0.87538736596666533</v>
      </c>
      <c r="M16" s="4"/>
    </row>
    <row r="17" spans="1:13" x14ac:dyDescent="0.25">
      <c r="A17" s="17"/>
      <c r="B17" s="18">
        <v>447</v>
      </c>
      <c r="C17" s="19" t="s">
        <v>214</v>
      </c>
      <c r="D17" s="20">
        <v>1.2044339999999998</v>
      </c>
      <c r="E17" s="21">
        <v>1.266853</v>
      </c>
      <c r="F17" s="21">
        <f t="shared" si="0"/>
        <v>1.1021961771038149</v>
      </c>
      <c r="G17" s="21">
        <v>0.90043911710381508</v>
      </c>
      <c r="H17" s="21">
        <v>0.10263220999999999</v>
      </c>
      <c r="I17" s="21">
        <v>9.912485E-2</v>
      </c>
      <c r="J17" s="22">
        <f t="shared" si="1"/>
        <v>0.71076842941036966</v>
      </c>
      <c r="K17" s="22">
        <f t="shared" si="2"/>
        <v>0.79178194084381925</v>
      </c>
      <c r="L17" s="23">
        <f t="shared" si="3"/>
        <v>0.87002689112613296</v>
      </c>
      <c r="M17" s="4"/>
    </row>
    <row r="18" spans="1:13" x14ac:dyDescent="0.25">
      <c r="A18" s="17"/>
      <c r="B18" s="18">
        <v>448</v>
      </c>
      <c r="C18" s="19" t="s">
        <v>215</v>
      </c>
      <c r="D18" s="20">
        <v>2.7895700000000003</v>
      </c>
      <c r="E18" s="21">
        <v>3.368935</v>
      </c>
      <c r="F18" s="21">
        <f t="shared" si="0"/>
        <v>2.658533969485303</v>
      </c>
      <c r="G18" s="21">
        <v>2.182819819485303</v>
      </c>
      <c r="H18" s="21">
        <v>0.24327403</v>
      </c>
      <c r="I18" s="21">
        <v>0.23244012</v>
      </c>
      <c r="J18" s="22">
        <f t="shared" si="1"/>
        <v>0.64792577460987022</v>
      </c>
      <c r="K18" s="22">
        <f t="shared" si="2"/>
        <v>0.72013673445326276</v>
      </c>
      <c r="L18" s="23">
        <f t="shared" si="3"/>
        <v>0.78913186793016277</v>
      </c>
      <c r="M18" s="4"/>
    </row>
    <row r="19" spans="1:13" x14ac:dyDescent="0.25">
      <c r="A19" s="17"/>
      <c r="B19" s="18">
        <v>449</v>
      </c>
      <c r="C19" s="19" t="s">
        <v>216</v>
      </c>
      <c r="D19" s="20">
        <v>4.0580430000000005</v>
      </c>
      <c r="E19" s="21">
        <v>4.0580430000000005</v>
      </c>
      <c r="F19" s="21">
        <f t="shared" si="0"/>
        <v>3.4998402535043311</v>
      </c>
      <c r="G19" s="21">
        <v>2.6831091335043311</v>
      </c>
      <c r="H19" s="21">
        <v>0.29797411000000007</v>
      </c>
      <c r="I19" s="21">
        <v>0.51875700999999996</v>
      </c>
      <c r="J19" s="22">
        <f t="shared" si="1"/>
        <v>0.66118302184189048</v>
      </c>
      <c r="K19" s="22">
        <f t="shared" si="2"/>
        <v>0.73461105353105693</v>
      </c>
      <c r="L19" s="23">
        <f t="shared" si="3"/>
        <v>0.86244533473507567</v>
      </c>
      <c r="M19" s="4"/>
    </row>
    <row r="20" spans="1:13" x14ac:dyDescent="0.25">
      <c r="A20" s="17"/>
      <c r="B20" s="18">
        <v>450</v>
      </c>
      <c r="C20" s="19" t="s">
        <v>217</v>
      </c>
      <c r="D20" s="20">
        <v>4.2691439999999998</v>
      </c>
      <c r="E20" s="21">
        <v>4.2756770000000008</v>
      </c>
      <c r="F20" s="21">
        <f t="shared" si="0"/>
        <v>3.3724530624456146</v>
      </c>
      <c r="G20" s="21">
        <v>2.7471946524456143</v>
      </c>
      <c r="H20" s="21">
        <v>0.30130793000000006</v>
      </c>
      <c r="I20" s="21">
        <v>0.32395047999999999</v>
      </c>
      <c r="J20" s="22">
        <f t="shared" si="1"/>
        <v>0.64251688152440278</v>
      </c>
      <c r="K20" s="22">
        <f t="shared" si="2"/>
        <v>0.71298710881238547</v>
      </c>
      <c r="L20" s="23">
        <f t="shared" si="3"/>
        <v>0.78875300038932172</v>
      </c>
      <c r="M20" s="4"/>
    </row>
    <row r="21" spans="1:13" x14ac:dyDescent="0.25">
      <c r="A21" s="17"/>
      <c r="B21" s="18">
        <v>451</v>
      </c>
      <c r="C21" s="19" t="s">
        <v>218</v>
      </c>
      <c r="D21" s="20">
        <v>3.2805799999999996</v>
      </c>
      <c r="E21" s="21">
        <v>5.3320429999999996</v>
      </c>
      <c r="F21" s="21">
        <f t="shared" si="0"/>
        <v>4.4984376950844158</v>
      </c>
      <c r="G21" s="21">
        <v>3.6360242650844157</v>
      </c>
      <c r="H21" s="21">
        <v>0.26579512999999999</v>
      </c>
      <c r="I21" s="21">
        <v>0.59661829999999993</v>
      </c>
      <c r="J21" s="22">
        <f t="shared" si="1"/>
        <v>0.68191953161000685</v>
      </c>
      <c r="K21" s="22">
        <f t="shared" si="2"/>
        <v>0.73176817874207234</v>
      </c>
      <c r="L21" s="23">
        <f t="shared" si="3"/>
        <v>0.84366118110533173</v>
      </c>
      <c r="M21" s="4"/>
    </row>
    <row r="22" spans="1:13" x14ac:dyDescent="0.25">
      <c r="A22" s="17"/>
      <c r="B22" s="18">
        <v>452</v>
      </c>
      <c r="C22" s="19" t="s">
        <v>219</v>
      </c>
      <c r="D22" s="20">
        <v>2.7240489999999991</v>
      </c>
      <c r="E22" s="21">
        <v>2.7258389999999992</v>
      </c>
      <c r="F22" s="21">
        <f t="shared" si="0"/>
        <v>2.1079795561578472</v>
      </c>
      <c r="G22" s="21">
        <v>1.7068300461578474</v>
      </c>
      <c r="H22" s="21">
        <v>0.20003844000000001</v>
      </c>
      <c r="I22" s="21">
        <v>0.20111106999999998</v>
      </c>
      <c r="J22" s="22">
        <f t="shared" si="1"/>
        <v>0.62616685950925488</v>
      </c>
      <c r="K22" s="22">
        <f t="shared" si="2"/>
        <v>0.69955286653314741</v>
      </c>
      <c r="L22" s="23">
        <f t="shared" si="3"/>
        <v>0.77333237808903887</v>
      </c>
      <c r="M22" s="4"/>
    </row>
    <row r="23" spans="1:13" x14ac:dyDescent="0.25">
      <c r="A23" s="17"/>
      <c r="B23" s="18">
        <v>453</v>
      </c>
      <c r="C23" s="19" t="s">
        <v>220</v>
      </c>
      <c r="D23" s="20">
        <v>4.0604849999999999</v>
      </c>
      <c r="E23" s="21">
        <v>4.0538739999999995</v>
      </c>
      <c r="F23" s="21">
        <f t="shared" si="0"/>
        <v>3.8674127277188681</v>
      </c>
      <c r="G23" s="21">
        <v>3.1520541077188682</v>
      </c>
      <c r="H23" s="21">
        <v>0.51157356999999992</v>
      </c>
      <c r="I23" s="21">
        <v>0.20378504999999997</v>
      </c>
      <c r="J23" s="22">
        <f t="shared" si="1"/>
        <v>0.77754121310106539</v>
      </c>
      <c r="K23" s="22">
        <f t="shared" si="2"/>
        <v>0.90373496505290207</v>
      </c>
      <c r="L23" s="23">
        <f t="shared" si="3"/>
        <v>0.95400417667615434</v>
      </c>
      <c r="M23" s="4"/>
    </row>
    <row r="24" spans="1:13" x14ac:dyDescent="0.25">
      <c r="A24" s="17"/>
      <c r="B24" s="18">
        <v>454</v>
      </c>
      <c r="C24" s="19" t="s">
        <v>221</v>
      </c>
      <c r="D24" s="20">
        <v>4.2571060000000003</v>
      </c>
      <c r="E24" s="21">
        <v>4.4661859999999995</v>
      </c>
      <c r="F24" s="21">
        <f t="shared" si="0"/>
        <v>3.6703237878915917</v>
      </c>
      <c r="G24" s="21">
        <v>2.8417164378915913</v>
      </c>
      <c r="H24" s="21">
        <v>0.54672999</v>
      </c>
      <c r="I24" s="21">
        <v>0.28187736000000002</v>
      </c>
      <c r="J24" s="22">
        <f t="shared" si="1"/>
        <v>0.63627364330361336</v>
      </c>
      <c r="K24" s="22">
        <f t="shared" si="2"/>
        <v>0.75868905323056224</v>
      </c>
      <c r="L24" s="23">
        <f t="shared" si="3"/>
        <v>0.82180271665613391</v>
      </c>
      <c r="M24" s="4"/>
    </row>
    <row r="25" spans="1:13" x14ac:dyDescent="0.25">
      <c r="A25" s="17"/>
      <c r="B25" s="18">
        <v>455</v>
      </c>
      <c r="C25" s="19" t="s">
        <v>222</v>
      </c>
      <c r="D25" s="20">
        <v>1.7112699999999998</v>
      </c>
      <c r="E25" s="21">
        <v>1.703951</v>
      </c>
      <c r="F25" s="21">
        <f t="shared" si="0"/>
        <v>1.3852351918340586</v>
      </c>
      <c r="G25" s="21">
        <v>1.1307623618340585</v>
      </c>
      <c r="H25" s="21">
        <v>0.11876638</v>
      </c>
      <c r="I25" s="21">
        <v>0.13570645000000001</v>
      </c>
      <c r="J25" s="22">
        <f t="shared" si="1"/>
        <v>0.66361201808858272</v>
      </c>
      <c r="K25" s="22">
        <f t="shared" si="2"/>
        <v>0.73331260220162353</v>
      </c>
      <c r="L25" s="23">
        <f t="shared" si="3"/>
        <v>0.81295482782900363</v>
      </c>
      <c r="M25" s="4"/>
    </row>
    <row r="26" spans="1:13" x14ac:dyDescent="0.25">
      <c r="A26" s="17"/>
      <c r="B26" s="18">
        <v>456</v>
      </c>
      <c r="C26" s="19" t="s">
        <v>223</v>
      </c>
      <c r="D26" s="20">
        <v>1.3424920000000002</v>
      </c>
      <c r="E26" s="21">
        <v>1.3424920000000002</v>
      </c>
      <c r="F26" s="21">
        <f t="shared" si="0"/>
        <v>1.2794391678279149</v>
      </c>
      <c r="G26" s="21">
        <v>1.0639198078279151</v>
      </c>
      <c r="H26" s="21">
        <v>0.13981399999999999</v>
      </c>
      <c r="I26" s="21">
        <v>7.5705360000000013E-2</v>
      </c>
      <c r="J26" s="22">
        <f t="shared" si="1"/>
        <v>0.79249619947673045</v>
      </c>
      <c r="K26" s="22">
        <f t="shared" si="2"/>
        <v>0.8966413265985308</v>
      </c>
      <c r="L26" s="23">
        <f t="shared" si="3"/>
        <v>0.95303299224719007</v>
      </c>
      <c r="M26" s="4"/>
    </row>
    <row r="27" spans="1:13" x14ac:dyDescent="0.25">
      <c r="A27" s="17"/>
      <c r="B27" s="18">
        <v>457</v>
      </c>
      <c r="C27" s="19" t="s">
        <v>224</v>
      </c>
      <c r="D27" s="20">
        <v>2.6676820000000001</v>
      </c>
      <c r="E27" s="21">
        <v>2.8137340000000002</v>
      </c>
      <c r="F27" s="21">
        <f t="shared" si="0"/>
        <v>2.3816396665280353</v>
      </c>
      <c r="G27" s="21">
        <v>2.0822039765280351</v>
      </c>
      <c r="H27" s="21">
        <v>0.17761205000000002</v>
      </c>
      <c r="I27" s="21">
        <v>0.12182364000000001</v>
      </c>
      <c r="J27" s="22">
        <f t="shared" si="1"/>
        <v>0.74001450617863485</v>
      </c>
      <c r="K27" s="22">
        <f t="shared" si="2"/>
        <v>0.80313776161074035</v>
      </c>
      <c r="L27" s="23">
        <f t="shared" si="3"/>
        <v>0.84643383721703447</v>
      </c>
      <c r="M27" s="4"/>
    </row>
    <row r="28" spans="1:13" x14ac:dyDescent="0.25">
      <c r="A28" s="17"/>
      <c r="B28" s="18">
        <v>458</v>
      </c>
      <c r="C28" s="19" t="s">
        <v>225</v>
      </c>
      <c r="D28" s="20">
        <v>5.5131280000000009</v>
      </c>
      <c r="E28" s="21">
        <v>5.7907669999999998</v>
      </c>
      <c r="F28" s="21">
        <f t="shared" si="0"/>
        <v>5.044590322685429</v>
      </c>
      <c r="G28" s="21">
        <v>4.0210198726854287</v>
      </c>
      <c r="H28" s="21">
        <v>0.48191455</v>
      </c>
      <c r="I28" s="21">
        <v>0.54165590000000008</v>
      </c>
      <c r="J28" s="22">
        <f t="shared" si="1"/>
        <v>0.69438467696687312</v>
      </c>
      <c r="K28" s="22">
        <f t="shared" si="2"/>
        <v>0.77760587201754605</v>
      </c>
      <c r="L28" s="23">
        <f t="shared" si="3"/>
        <v>0.87114372287564479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3.5085919999999997</v>
      </c>
      <c r="E29" s="21">
        <v>6.6809469999999997</v>
      </c>
      <c r="F29" s="21">
        <f t="shared" si="0"/>
        <v>6.3179658503385552</v>
      </c>
      <c r="G29" s="21">
        <v>5.8008822803385556</v>
      </c>
      <c r="H29" s="21">
        <v>0.44976276999999998</v>
      </c>
      <c r="I29" s="21">
        <v>6.73208E-2</v>
      </c>
      <c r="J29" s="22">
        <f t="shared" si="1"/>
        <v>0.86827245902991834</v>
      </c>
      <c r="K29" s="22">
        <f t="shared" si="2"/>
        <v>0.93559267126929091</v>
      </c>
      <c r="L29" s="23">
        <f t="shared" si="3"/>
        <v>0.94566920682630107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1.0307980000000001</v>
      </c>
      <c r="E30" s="21">
        <v>1.0307980000000001</v>
      </c>
      <c r="F30" s="21">
        <f t="shared" si="0"/>
        <v>0.93739477031705387</v>
      </c>
      <c r="G30" s="21">
        <v>0.76668792031705379</v>
      </c>
      <c r="H30" s="21">
        <v>8.9022089999999998E-2</v>
      </c>
      <c r="I30" s="21">
        <v>8.1684759999999995E-2</v>
      </c>
      <c r="J30" s="22">
        <f t="shared" si="1"/>
        <v>0.74378095448094939</v>
      </c>
      <c r="K30" s="22">
        <f t="shared" si="2"/>
        <v>0.83014325824948609</v>
      </c>
      <c r="L30" s="23">
        <f t="shared" si="3"/>
        <v>0.90938745546368327</v>
      </c>
      <c r="M30" s="4"/>
    </row>
    <row r="31" spans="1:13" x14ac:dyDescent="0.25">
      <c r="A31" s="17"/>
      <c r="B31" s="18">
        <v>461</v>
      </c>
      <c r="C31" s="19" t="s">
        <v>228</v>
      </c>
      <c r="D31" s="20">
        <v>5.2508859999999986</v>
      </c>
      <c r="E31" s="21">
        <v>5.2508859999999995</v>
      </c>
      <c r="F31" s="21">
        <f t="shared" si="0"/>
        <v>4.6338168362695304</v>
      </c>
      <c r="G31" s="21">
        <v>3.5463621462695301</v>
      </c>
      <c r="H31" s="21">
        <v>0.54679047999999997</v>
      </c>
      <c r="I31" s="21">
        <v>0.54066420999999998</v>
      </c>
      <c r="J31" s="22">
        <f t="shared" si="1"/>
        <v>0.67538357265222104</v>
      </c>
      <c r="K31" s="22">
        <f t="shared" si="2"/>
        <v>0.77951656658886348</v>
      </c>
      <c r="L31" s="23">
        <f t="shared" si="3"/>
        <v>0.88248284885056172</v>
      </c>
      <c r="M31" s="4"/>
    </row>
    <row r="32" spans="1:13" x14ac:dyDescent="0.25">
      <c r="A32" s="17"/>
      <c r="B32" s="18">
        <v>462</v>
      </c>
      <c r="C32" s="19" t="s">
        <v>229</v>
      </c>
      <c r="D32" s="20">
        <v>1.2083639999999995</v>
      </c>
      <c r="E32" s="21">
        <v>2.3072379999999999</v>
      </c>
      <c r="F32" s="21">
        <f t="shared" si="0"/>
        <v>1.904507436408492</v>
      </c>
      <c r="G32" s="21">
        <v>1.711486346408492</v>
      </c>
      <c r="H32" s="21">
        <v>9.6072999999999992E-2</v>
      </c>
      <c r="I32" s="21">
        <v>9.6948090000000001E-2</v>
      </c>
      <c r="J32" s="22">
        <f t="shared" si="1"/>
        <v>0.74179011719141763</v>
      </c>
      <c r="K32" s="22">
        <f t="shared" si="2"/>
        <v>0.78342994801944665</v>
      </c>
      <c r="L32" s="23">
        <f t="shared" si="3"/>
        <v>0.82544905918179745</v>
      </c>
      <c r="M32" s="4"/>
    </row>
    <row r="33" spans="1:13" x14ac:dyDescent="0.25">
      <c r="A33" s="17"/>
      <c r="B33" s="18">
        <v>463</v>
      </c>
      <c r="C33" s="19" t="s">
        <v>230</v>
      </c>
      <c r="D33" s="20">
        <v>0.72445300000000001</v>
      </c>
      <c r="E33" s="21">
        <v>1.879081</v>
      </c>
      <c r="F33" s="21">
        <f t="shared" si="0"/>
        <v>1.7029653499545614</v>
      </c>
      <c r="G33" s="21">
        <v>1.4019372199545614</v>
      </c>
      <c r="H33" s="21">
        <v>0.10603235999999999</v>
      </c>
      <c r="I33" s="21">
        <v>0.19499576999999998</v>
      </c>
      <c r="J33" s="22">
        <f t="shared" si="1"/>
        <v>0.74607599137799885</v>
      </c>
      <c r="K33" s="22">
        <f t="shared" si="2"/>
        <v>0.80250376644464039</v>
      </c>
      <c r="L33" s="23">
        <f t="shared" si="3"/>
        <v>0.90627564748649014</v>
      </c>
      <c r="M33" s="4"/>
    </row>
    <row r="34" spans="1:13" ht="15.75" thickBot="1" x14ac:dyDescent="0.3">
      <c r="A34" s="24"/>
      <c r="B34" s="25">
        <v>464</v>
      </c>
      <c r="C34" s="26" t="s">
        <v>231</v>
      </c>
      <c r="D34" s="27">
        <v>0.93671400000000005</v>
      </c>
      <c r="E34" s="28">
        <v>0.95955200000000007</v>
      </c>
      <c r="F34" s="28">
        <f t="shared" si="0"/>
        <v>0.61411531754893733</v>
      </c>
      <c r="G34" s="28">
        <v>0.46204002754893736</v>
      </c>
      <c r="H34" s="28">
        <v>9.7526530000000014E-2</v>
      </c>
      <c r="I34" s="28">
        <v>5.4548760000000002E-2</v>
      </c>
      <c r="J34" s="29">
        <f t="shared" si="1"/>
        <v>0.48151640301821824</v>
      </c>
      <c r="K34" s="29">
        <f t="shared" si="2"/>
        <v>0.58315396929914931</v>
      </c>
      <c r="L34" s="30">
        <f t="shared" si="3"/>
        <v>0.64000212343774732</v>
      </c>
      <c r="M34" s="4"/>
    </row>
    <row r="35" spans="1:13" x14ac:dyDescent="0.25">
      <c r="A35" t="s">
        <v>233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107</v>
      </c>
      <c r="B1" s="51" t="s">
        <v>1671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1673</v>
      </c>
      <c r="N2" s="72" t="s">
        <v>1693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109.09925599999998</v>
      </c>
      <c r="E6" s="14">
        <f ca="1">SUM(E7:OFFSET(E7,50,0))</f>
        <v>122.23858200000001</v>
      </c>
      <c r="F6" s="14">
        <f ca="1">SUM(F7:OFFSET(F7,50,0))</f>
        <v>103.48993414089617</v>
      </c>
      <c r="G6" s="14">
        <f ca="1">SUM(G7:OFFSET(G7,50,0))</f>
        <v>84.005313820896163</v>
      </c>
      <c r="H6" s="14">
        <f ca="1">SUM(H7:OFFSET(H7,50,0))</f>
        <v>11.798849370000001</v>
      </c>
      <c r="I6" s="14">
        <f ca="1">SUM(I7:OFFSET(I7,50,0))</f>
        <v>7.6857709499999984</v>
      </c>
      <c r="J6" s="15">
        <f ca="1">IFERROR(G6/E6,0)</f>
        <v>0.68722421715343651</v>
      </c>
      <c r="K6" s="15">
        <f ca="1">IFERROR(SUM(G6,H6)/E6,0)</f>
        <v>0.78374733757052384</v>
      </c>
      <c r="L6" s="16">
        <f ca="1">IFERROR(SUM(G6,H6,I6)/E6,0)</f>
        <v>0.84662250205827949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5.6929880000000015</v>
      </c>
      <c r="E7" s="21">
        <v>7.9153680000000008</v>
      </c>
      <c r="F7" s="21">
        <f t="shared" ref="F7:F31" si="0">SUM(G7,H7,I7)</f>
        <v>7.0274570498651485</v>
      </c>
      <c r="G7" s="21">
        <v>6.189731719865148</v>
      </c>
      <c r="H7" s="21">
        <v>0.70283256000000005</v>
      </c>
      <c r="I7" s="21">
        <v>0.13489277</v>
      </c>
      <c r="J7" s="22">
        <f t="shared" ref="J7:J31" si="1">IFERROR(G7/E7,0)</f>
        <v>0.78198912796791598</v>
      </c>
      <c r="K7" s="22">
        <f t="shared" ref="K7:K31" si="2">IFERROR(SUM(G7,H7)/E7,0)</f>
        <v>0.87078254351094575</v>
      </c>
      <c r="L7" s="23">
        <f t="shared" ref="L7:L31" si="3">IFERROR(SUM(G7,H7,I7)/E7,0)</f>
        <v>0.88782442583404175</v>
      </c>
      <c r="M7" s="4"/>
      <c r="N7" t="s">
        <v>265</v>
      </c>
      <c r="O7" s="5">
        <v>3.8674127277188681</v>
      </c>
      <c r="P7" s="71">
        <v>0.95400417667615411</v>
      </c>
    </row>
    <row r="8" spans="1:16" x14ac:dyDescent="0.25">
      <c r="A8" s="17"/>
      <c r="B8" s="55">
        <v>2</v>
      </c>
      <c r="C8" s="19" t="s">
        <v>251</v>
      </c>
      <c r="D8" s="20">
        <v>6.6691420000000008</v>
      </c>
      <c r="E8" s="21">
        <v>6.6691419999999999</v>
      </c>
      <c r="F8" s="21">
        <f t="shared" si="0"/>
        <v>5.9294144748508266</v>
      </c>
      <c r="G8" s="21">
        <v>4.5270267948508263</v>
      </c>
      <c r="H8" s="21">
        <v>0.68452200000000007</v>
      </c>
      <c r="I8" s="21">
        <v>0.71786568000000006</v>
      </c>
      <c r="J8" s="22">
        <f t="shared" si="1"/>
        <v>0.67880198005243053</v>
      </c>
      <c r="K8" s="22">
        <f t="shared" si="2"/>
        <v>0.78144216974999581</v>
      </c>
      <c r="L8" s="23">
        <f t="shared" si="3"/>
        <v>0.88908205506058002</v>
      </c>
      <c r="M8" s="4"/>
      <c r="N8" t="s">
        <v>268</v>
      </c>
      <c r="O8" s="5">
        <v>1.2794391678279149</v>
      </c>
      <c r="P8" s="71">
        <v>0.95303299224719007</v>
      </c>
    </row>
    <row r="9" spans="1:16" x14ac:dyDescent="0.25">
      <c r="A9" s="17"/>
      <c r="B9" s="55">
        <v>3</v>
      </c>
      <c r="C9" s="19" t="s">
        <v>252</v>
      </c>
      <c r="D9" s="20">
        <v>4.1026439999999997</v>
      </c>
      <c r="E9" s="21">
        <v>4.1279440000000003</v>
      </c>
      <c r="F9" s="21">
        <f t="shared" si="0"/>
        <v>3.3686971046200456</v>
      </c>
      <c r="G9" s="21">
        <v>2.7654688446200453</v>
      </c>
      <c r="H9" s="21">
        <v>0.28883843000000003</v>
      </c>
      <c r="I9" s="21">
        <v>0.31438983000000004</v>
      </c>
      <c r="J9" s="22">
        <f t="shared" si="1"/>
        <v>0.66993855648721135</v>
      </c>
      <c r="K9" s="22">
        <f t="shared" si="2"/>
        <v>0.73991005561607548</v>
      </c>
      <c r="L9" s="23">
        <f t="shared" si="3"/>
        <v>0.81607141584770659</v>
      </c>
      <c r="M9" s="4"/>
      <c r="N9" t="s">
        <v>271</v>
      </c>
      <c r="O9" s="5">
        <v>6.3179658503385552</v>
      </c>
      <c r="P9" s="71">
        <v>0.94566920682630107</v>
      </c>
    </row>
    <row r="10" spans="1:16" x14ac:dyDescent="0.25">
      <c r="A10" s="17"/>
      <c r="B10" s="55">
        <v>4</v>
      </c>
      <c r="C10" s="19" t="s">
        <v>253</v>
      </c>
      <c r="D10" s="20">
        <v>9.7080639999999985</v>
      </c>
      <c r="E10" s="21">
        <v>9.7837739999999975</v>
      </c>
      <c r="F10" s="21">
        <f t="shared" si="0"/>
        <v>6.8392777296277174</v>
      </c>
      <c r="G10" s="21">
        <v>5.6144365796277169</v>
      </c>
      <c r="H10" s="21">
        <v>0.60408021000000001</v>
      </c>
      <c r="I10" s="21">
        <v>0.62076093999999993</v>
      </c>
      <c r="J10" s="22">
        <f t="shared" si="1"/>
        <v>0.57385182646570931</v>
      </c>
      <c r="K10" s="22">
        <f t="shared" si="2"/>
        <v>0.63559489309827877</v>
      </c>
      <c r="L10" s="23">
        <f t="shared" si="3"/>
        <v>0.69904289792749907</v>
      </c>
      <c r="M10" s="4"/>
      <c r="N10" t="s">
        <v>254</v>
      </c>
      <c r="O10" s="5">
        <v>3.5341317203703415</v>
      </c>
      <c r="P10" s="71">
        <v>0.9229459525785223</v>
      </c>
    </row>
    <row r="11" spans="1:16" x14ac:dyDescent="0.25">
      <c r="A11" s="17"/>
      <c r="B11" s="55">
        <v>5</v>
      </c>
      <c r="C11" s="19" t="s">
        <v>254</v>
      </c>
      <c r="D11" s="20">
        <v>3.829186</v>
      </c>
      <c r="E11" s="21">
        <v>3.829186</v>
      </c>
      <c r="F11" s="21">
        <f t="shared" si="0"/>
        <v>3.5341317203703415</v>
      </c>
      <c r="G11" s="21">
        <v>2.9175006303703412</v>
      </c>
      <c r="H11" s="21">
        <v>0.20290086999999998</v>
      </c>
      <c r="I11" s="21">
        <v>0.41373022000000004</v>
      </c>
      <c r="J11" s="22">
        <f t="shared" si="1"/>
        <v>0.76191144289421853</v>
      </c>
      <c r="K11" s="22">
        <f t="shared" si="2"/>
        <v>0.81489943303102574</v>
      </c>
      <c r="L11" s="23">
        <f t="shared" si="3"/>
        <v>0.9229459525785223</v>
      </c>
      <c r="M11" s="4"/>
      <c r="N11" t="s">
        <v>272</v>
      </c>
      <c r="O11" s="5">
        <v>0.93739477031705387</v>
      </c>
      <c r="P11" s="71">
        <v>0.90938745546368327</v>
      </c>
    </row>
    <row r="12" spans="1:16" x14ac:dyDescent="0.25">
      <c r="A12" s="17"/>
      <c r="B12" s="55">
        <v>6</v>
      </c>
      <c r="C12" s="19" t="s">
        <v>255</v>
      </c>
      <c r="D12" s="20">
        <v>11.055570999999999</v>
      </c>
      <c r="E12" s="21">
        <v>10.860505</v>
      </c>
      <c r="F12" s="21">
        <f t="shared" si="0"/>
        <v>9.7138168287166575</v>
      </c>
      <c r="G12" s="21">
        <v>7.6666963687166572</v>
      </c>
      <c r="H12" s="21">
        <v>1.0919387</v>
      </c>
      <c r="I12" s="21">
        <v>0.95518175999999999</v>
      </c>
      <c r="J12" s="22">
        <f t="shared" si="1"/>
        <v>0.70592448221483783</v>
      </c>
      <c r="K12" s="22">
        <f t="shared" si="2"/>
        <v>0.80646664853215</v>
      </c>
      <c r="L12" s="23">
        <f t="shared" si="3"/>
        <v>0.89441668032164778</v>
      </c>
      <c r="M12" s="4"/>
      <c r="N12" t="s">
        <v>255</v>
      </c>
      <c r="O12" s="5">
        <v>9.7138168287166575</v>
      </c>
      <c r="P12" s="71">
        <v>0.89441668032164778</v>
      </c>
    </row>
    <row r="13" spans="1:16" x14ac:dyDescent="0.25">
      <c r="A13" s="17"/>
      <c r="B13" s="55">
        <v>7</v>
      </c>
      <c r="C13" s="19" t="s">
        <v>256</v>
      </c>
      <c r="D13" s="20">
        <v>0.93671400000000005</v>
      </c>
      <c r="E13" s="21">
        <v>0.95955200000000007</v>
      </c>
      <c r="F13" s="21">
        <f t="shared" si="0"/>
        <v>0.61411531754893733</v>
      </c>
      <c r="G13" s="21">
        <v>0.46204002754893736</v>
      </c>
      <c r="H13" s="21">
        <v>9.7526530000000014E-2</v>
      </c>
      <c r="I13" s="21">
        <v>5.4548760000000002E-2</v>
      </c>
      <c r="J13" s="22">
        <f t="shared" si="1"/>
        <v>0.48151640301821824</v>
      </c>
      <c r="K13" s="22">
        <f t="shared" si="2"/>
        <v>0.58315396929914931</v>
      </c>
      <c r="L13" s="23">
        <f t="shared" si="3"/>
        <v>0.64000212343774732</v>
      </c>
      <c r="M13" s="4"/>
      <c r="N13" t="s">
        <v>251</v>
      </c>
      <c r="O13" s="5">
        <v>5.9294144748508266</v>
      </c>
      <c r="P13" s="71">
        <v>0.88908205506058002</v>
      </c>
    </row>
    <row r="14" spans="1:16" x14ac:dyDescent="0.25">
      <c r="A14" s="17"/>
      <c r="B14" s="55">
        <v>8</v>
      </c>
      <c r="C14" s="19" t="s">
        <v>257</v>
      </c>
      <c r="D14" s="20">
        <v>5.3865489999999996</v>
      </c>
      <c r="E14" s="21">
        <v>5.3865489999999996</v>
      </c>
      <c r="F14" s="21">
        <f t="shared" si="0"/>
        <v>4.7153169407603759</v>
      </c>
      <c r="G14" s="21">
        <v>3.8394574307603762</v>
      </c>
      <c r="H14" s="21">
        <v>1.3360196299999998</v>
      </c>
      <c r="I14" s="21">
        <v>-0.46016012000000001</v>
      </c>
      <c r="J14" s="22">
        <f t="shared" si="1"/>
        <v>0.71278613278378722</v>
      </c>
      <c r="K14" s="22">
        <f t="shared" si="2"/>
        <v>0.96081499690439587</v>
      </c>
      <c r="L14" s="23">
        <f t="shared" si="3"/>
        <v>0.87538736596666555</v>
      </c>
      <c r="M14" s="4"/>
      <c r="N14" t="s">
        <v>250</v>
      </c>
      <c r="O14" s="5">
        <v>7.0274570498651485</v>
      </c>
      <c r="P14" s="71">
        <v>0.88782442583404175</v>
      </c>
    </row>
    <row r="15" spans="1:16" x14ac:dyDescent="0.25">
      <c r="A15" s="17"/>
      <c r="B15" s="55">
        <v>9</v>
      </c>
      <c r="C15" s="19" t="s">
        <v>258</v>
      </c>
      <c r="D15" s="20">
        <v>1.2044339999999998</v>
      </c>
      <c r="E15" s="21">
        <v>1.266853</v>
      </c>
      <c r="F15" s="21">
        <f t="shared" si="0"/>
        <v>1.1021961771038149</v>
      </c>
      <c r="G15" s="21">
        <v>0.90043911710381508</v>
      </c>
      <c r="H15" s="21">
        <v>0.10263220999999999</v>
      </c>
      <c r="I15" s="21">
        <v>9.912485E-2</v>
      </c>
      <c r="J15" s="22">
        <f t="shared" si="1"/>
        <v>0.71076842941036966</v>
      </c>
      <c r="K15" s="22">
        <f t="shared" si="2"/>
        <v>0.79178194084381925</v>
      </c>
      <c r="L15" s="23">
        <f t="shared" si="3"/>
        <v>0.87002689112613296</v>
      </c>
      <c r="M15" s="4"/>
      <c r="N15" t="s">
        <v>273</v>
      </c>
      <c r="O15" s="5">
        <v>4.6338168362695304</v>
      </c>
      <c r="P15" s="71">
        <v>0.88248284885056172</v>
      </c>
    </row>
    <row r="16" spans="1:16" x14ac:dyDescent="0.25">
      <c r="A16" s="17"/>
      <c r="B16" s="55">
        <v>10</v>
      </c>
      <c r="C16" s="19" t="s">
        <v>259</v>
      </c>
      <c r="D16" s="20">
        <v>2.7895700000000003</v>
      </c>
      <c r="E16" s="21">
        <v>3.3689350000000005</v>
      </c>
      <c r="F16" s="21">
        <f t="shared" si="0"/>
        <v>2.658533969485303</v>
      </c>
      <c r="G16" s="21">
        <v>2.182819819485303</v>
      </c>
      <c r="H16" s="21">
        <v>0.24327403</v>
      </c>
      <c r="I16" s="21">
        <v>0.23244012</v>
      </c>
      <c r="J16" s="22">
        <f t="shared" si="1"/>
        <v>0.64792577460987011</v>
      </c>
      <c r="K16" s="22">
        <f t="shared" si="2"/>
        <v>0.72013673445326265</v>
      </c>
      <c r="L16" s="23">
        <f t="shared" si="3"/>
        <v>0.78913186793016266</v>
      </c>
      <c r="M16" s="4"/>
      <c r="N16" t="s">
        <v>257</v>
      </c>
      <c r="O16" s="5">
        <v>4.7153169407603759</v>
      </c>
      <c r="P16" s="71">
        <v>0.87538736596666555</v>
      </c>
    </row>
    <row r="17" spans="1:16" x14ac:dyDescent="0.25">
      <c r="A17" s="17"/>
      <c r="B17" s="55">
        <v>11</v>
      </c>
      <c r="C17" s="19" t="s">
        <v>260</v>
      </c>
      <c r="D17" s="20">
        <v>4.0580429999999996</v>
      </c>
      <c r="E17" s="21">
        <v>4.0580429999999996</v>
      </c>
      <c r="F17" s="21">
        <f t="shared" si="0"/>
        <v>3.4998402535043311</v>
      </c>
      <c r="G17" s="21">
        <v>2.6831091335043311</v>
      </c>
      <c r="H17" s="21">
        <v>0.29797411000000007</v>
      </c>
      <c r="I17" s="21">
        <v>0.51875701000000007</v>
      </c>
      <c r="J17" s="22">
        <f t="shared" si="1"/>
        <v>0.66118302184189059</v>
      </c>
      <c r="K17" s="22">
        <f t="shared" si="2"/>
        <v>0.73461105353105716</v>
      </c>
      <c r="L17" s="23">
        <f t="shared" si="3"/>
        <v>0.8624453347350759</v>
      </c>
      <c r="M17" s="4"/>
      <c r="N17" t="s">
        <v>270</v>
      </c>
      <c r="O17" s="5">
        <v>5.044590322685429</v>
      </c>
      <c r="P17" s="71">
        <v>0.87114372287564479</v>
      </c>
    </row>
    <row r="18" spans="1:16" x14ac:dyDescent="0.25">
      <c r="A18" s="17"/>
      <c r="B18" s="55">
        <v>12</v>
      </c>
      <c r="C18" s="19" t="s">
        <v>261</v>
      </c>
      <c r="D18" s="20">
        <v>4.2691439999999998</v>
      </c>
      <c r="E18" s="21">
        <v>4.2756770000000008</v>
      </c>
      <c r="F18" s="21">
        <f t="shared" si="0"/>
        <v>3.3724530624456146</v>
      </c>
      <c r="G18" s="21">
        <v>2.7471946524456143</v>
      </c>
      <c r="H18" s="21">
        <v>0.30130793000000006</v>
      </c>
      <c r="I18" s="21">
        <v>0.32395047999999999</v>
      </c>
      <c r="J18" s="22">
        <f t="shared" si="1"/>
        <v>0.64251688152440278</v>
      </c>
      <c r="K18" s="22">
        <f t="shared" si="2"/>
        <v>0.71298710881238547</v>
      </c>
      <c r="L18" s="23">
        <f t="shared" si="3"/>
        <v>0.78875300038932172</v>
      </c>
      <c r="M18" s="4"/>
      <c r="N18" t="s">
        <v>258</v>
      </c>
      <c r="O18" s="5">
        <v>1.1021961771038149</v>
      </c>
      <c r="P18" s="71">
        <v>0.87002689112613296</v>
      </c>
    </row>
    <row r="19" spans="1:16" x14ac:dyDescent="0.25">
      <c r="A19" s="17"/>
      <c r="B19" s="55">
        <v>13</v>
      </c>
      <c r="C19" s="19" t="s">
        <v>262</v>
      </c>
      <c r="D19" s="20">
        <v>3.2805799999999996</v>
      </c>
      <c r="E19" s="21">
        <v>5.3320429999999996</v>
      </c>
      <c r="F19" s="21">
        <f t="shared" si="0"/>
        <v>4.4984376950844158</v>
      </c>
      <c r="G19" s="21">
        <v>3.6360242650844157</v>
      </c>
      <c r="H19" s="21">
        <v>0.26579512999999999</v>
      </c>
      <c r="I19" s="21">
        <v>0.59661829999999993</v>
      </c>
      <c r="J19" s="22">
        <f t="shared" si="1"/>
        <v>0.68191953161000685</v>
      </c>
      <c r="K19" s="22">
        <f t="shared" si="2"/>
        <v>0.73176817874207234</v>
      </c>
      <c r="L19" s="23">
        <f t="shared" si="3"/>
        <v>0.84366118110533173</v>
      </c>
      <c r="M19" s="4"/>
      <c r="N19" t="s">
        <v>260</v>
      </c>
      <c r="O19" s="5">
        <v>3.4998402535043311</v>
      </c>
      <c r="P19" s="71">
        <v>0.8624453347350759</v>
      </c>
    </row>
    <row r="20" spans="1:16" x14ac:dyDescent="0.25">
      <c r="A20" s="17"/>
      <c r="B20" s="55">
        <v>14</v>
      </c>
      <c r="C20" s="19" t="s">
        <v>263</v>
      </c>
      <c r="D20" s="20">
        <v>2.7240489999999995</v>
      </c>
      <c r="E20" s="21">
        <v>2.7258389999999997</v>
      </c>
      <c r="F20" s="21">
        <f t="shared" si="0"/>
        <v>2.1079795561578472</v>
      </c>
      <c r="G20" s="21">
        <v>1.7068300461578474</v>
      </c>
      <c r="H20" s="21">
        <v>0.20003844000000001</v>
      </c>
      <c r="I20" s="21">
        <v>0.20111106999999995</v>
      </c>
      <c r="J20" s="22">
        <f t="shared" si="1"/>
        <v>0.62616685950925477</v>
      </c>
      <c r="K20" s="22">
        <f t="shared" si="2"/>
        <v>0.69955286653314719</v>
      </c>
      <c r="L20" s="23">
        <f t="shared" si="3"/>
        <v>0.77333237808903876</v>
      </c>
      <c r="M20" s="4"/>
      <c r="N20" t="s">
        <v>269</v>
      </c>
      <c r="O20" s="5">
        <v>2.3816396665280353</v>
      </c>
      <c r="P20" s="71">
        <v>0.84643383721703447</v>
      </c>
    </row>
    <row r="21" spans="1:16" x14ac:dyDescent="0.25">
      <c r="A21" s="17"/>
      <c r="B21" s="55">
        <v>15</v>
      </c>
      <c r="C21" s="19" t="s">
        <v>264</v>
      </c>
      <c r="D21" s="20">
        <v>12.841775000000002</v>
      </c>
      <c r="E21" s="21">
        <v>16.238299000000001</v>
      </c>
      <c r="F21" s="21">
        <f t="shared" si="0"/>
        <v>13.085940502935268</v>
      </c>
      <c r="G21" s="21">
        <v>10.049443132935266</v>
      </c>
      <c r="H21" s="21">
        <v>2.2211097099999999</v>
      </c>
      <c r="I21" s="21">
        <v>0.81538765999999996</v>
      </c>
      <c r="J21" s="22">
        <f t="shared" si="1"/>
        <v>0.61887289628890718</v>
      </c>
      <c r="K21" s="22">
        <f t="shared" si="2"/>
        <v>0.75565506232735746</v>
      </c>
      <c r="L21" s="23">
        <f t="shared" si="3"/>
        <v>0.80586892154992751</v>
      </c>
      <c r="M21" s="4"/>
      <c r="N21" t="s">
        <v>262</v>
      </c>
      <c r="O21" s="5">
        <v>4.4984376950844158</v>
      </c>
      <c r="P21" s="71">
        <v>0.84366118110533173</v>
      </c>
    </row>
    <row r="22" spans="1:16" x14ac:dyDescent="0.25">
      <c r="A22" s="17"/>
      <c r="B22" s="55">
        <v>16</v>
      </c>
      <c r="C22" s="19" t="s">
        <v>265</v>
      </c>
      <c r="D22" s="20">
        <v>4.0604849999999999</v>
      </c>
      <c r="E22" s="21">
        <v>4.0538740000000004</v>
      </c>
      <c r="F22" s="21">
        <f t="shared" si="0"/>
        <v>3.8674127277188681</v>
      </c>
      <c r="G22" s="21">
        <v>3.1520541077188682</v>
      </c>
      <c r="H22" s="21">
        <v>0.51157356999999992</v>
      </c>
      <c r="I22" s="21">
        <v>0.20378504999999997</v>
      </c>
      <c r="J22" s="22">
        <f t="shared" si="1"/>
        <v>0.77754121310106528</v>
      </c>
      <c r="K22" s="22">
        <f t="shared" si="2"/>
        <v>0.90373496505290196</v>
      </c>
      <c r="L22" s="23">
        <f t="shared" si="3"/>
        <v>0.95400417667615411</v>
      </c>
      <c r="M22" s="4"/>
      <c r="N22" t="s">
        <v>274</v>
      </c>
      <c r="O22" s="5">
        <v>1.904507436408492</v>
      </c>
      <c r="P22" s="71">
        <v>0.82544905918179745</v>
      </c>
    </row>
    <row r="23" spans="1:16" x14ac:dyDescent="0.25">
      <c r="A23" s="17"/>
      <c r="B23" s="55">
        <v>17</v>
      </c>
      <c r="C23" s="19" t="s">
        <v>266</v>
      </c>
      <c r="D23" s="20">
        <v>4.2571060000000003</v>
      </c>
      <c r="E23" s="21">
        <v>4.4661859999999995</v>
      </c>
      <c r="F23" s="21">
        <f t="shared" si="0"/>
        <v>3.6703237878915917</v>
      </c>
      <c r="G23" s="21">
        <v>2.8417164378915913</v>
      </c>
      <c r="H23" s="21">
        <v>0.54672999</v>
      </c>
      <c r="I23" s="21">
        <v>0.28187736000000002</v>
      </c>
      <c r="J23" s="22">
        <f t="shared" si="1"/>
        <v>0.63627364330361336</v>
      </c>
      <c r="K23" s="22">
        <f t="shared" si="2"/>
        <v>0.75868905323056224</v>
      </c>
      <c r="L23" s="23">
        <f t="shared" si="3"/>
        <v>0.82180271665613391</v>
      </c>
      <c r="M23" s="4"/>
      <c r="N23" t="s">
        <v>266</v>
      </c>
      <c r="O23" s="5">
        <v>3.6703237878915917</v>
      </c>
      <c r="P23" s="71">
        <v>0.82180271665613391</v>
      </c>
    </row>
    <row r="24" spans="1:16" x14ac:dyDescent="0.25">
      <c r="A24" s="17"/>
      <c r="B24" s="55">
        <v>18</v>
      </c>
      <c r="C24" s="19" t="s">
        <v>267</v>
      </c>
      <c r="D24" s="20">
        <v>1.7112699999999998</v>
      </c>
      <c r="E24" s="21">
        <v>1.703951</v>
      </c>
      <c r="F24" s="21">
        <f t="shared" si="0"/>
        <v>1.3852351918340586</v>
      </c>
      <c r="G24" s="21">
        <v>1.1307623618340585</v>
      </c>
      <c r="H24" s="21">
        <v>0.11876638</v>
      </c>
      <c r="I24" s="21">
        <v>0.13570645000000001</v>
      </c>
      <c r="J24" s="22">
        <f t="shared" si="1"/>
        <v>0.66361201808858272</v>
      </c>
      <c r="K24" s="22">
        <f t="shared" si="2"/>
        <v>0.73331260220162353</v>
      </c>
      <c r="L24" s="23">
        <f t="shared" si="3"/>
        <v>0.81295482782900363</v>
      </c>
      <c r="M24" s="4"/>
      <c r="N24" t="s">
        <v>252</v>
      </c>
      <c r="O24" s="5">
        <v>3.3686971046200456</v>
      </c>
      <c r="P24" s="71">
        <v>0.81607141584770659</v>
      </c>
    </row>
    <row r="25" spans="1:16" x14ac:dyDescent="0.25">
      <c r="A25" s="17"/>
      <c r="B25" s="55">
        <v>19</v>
      </c>
      <c r="C25" s="19" t="s">
        <v>268</v>
      </c>
      <c r="D25" s="20">
        <v>1.3424920000000002</v>
      </c>
      <c r="E25" s="21">
        <v>1.3424920000000002</v>
      </c>
      <c r="F25" s="21">
        <f t="shared" si="0"/>
        <v>1.2794391678279149</v>
      </c>
      <c r="G25" s="21">
        <v>1.0639198078279151</v>
      </c>
      <c r="H25" s="21">
        <v>0.13981399999999999</v>
      </c>
      <c r="I25" s="21">
        <v>7.5705360000000013E-2</v>
      </c>
      <c r="J25" s="22">
        <f t="shared" si="1"/>
        <v>0.79249619947673045</v>
      </c>
      <c r="K25" s="22">
        <f t="shared" si="2"/>
        <v>0.8966413265985308</v>
      </c>
      <c r="L25" s="23">
        <f t="shared" si="3"/>
        <v>0.95303299224719007</v>
      </c>
      <c r="M25" s="4"/>
      <c r="N25" t="s">
        <v>267</v>
      </c>
      <c r="O25" s="5">
        <v>1.3852351918340586</v>
      </c>
      <c r="P25" s="71">
        <v>0.81295482782900363</v>
      </c>
    </row>
    <row r="26" spans="1:16" x14ac:dyDescent="0.25">
      <c r="A26" s="17"/>
      <c r="B26" s="55">
        <v>20</v>
      </c>
      <c r="C26" s="19" t="s">
        <v>269</v>
      </c>
      <c r="D26" s="20">
        <v>2.6676820000000001</v>
      </c>
      <c r="E26" s="21">
        <v>2.8137340000000002</v>
      </c>
      <c r="F26" s="21">
        <f t="shared" si="0"/>
        <v>2.3816396665280353</v>
      </c>
      <c r="G26" s="21">
        <v>2.0822039765280351</v>
      </c>
      <c r="H26" s="21">
        <v>0.17761204999999999</v>
      </c>
      <c r="I26" s="21">
        <v>0.12182364</v>
      </c>
      <c r="J26" s="22">
        <f t="shared" si="1"/>
        <v>0.74001450617863485</v>
      </c>
      <c r="K26" s="22">
        <f t="shared" si="2"/>
        <v>0.80313776161074035</v>
      </c>
      <c r="L26" s="23">
        <f t="shared" si="3"/>
        <v>0.84643383721703447</v>
      </c>
      <c r="M26" s="4"/>
      <c r="N26" t="s">
        <v>264</v>
      </c>
      <c r="O26" s="5">
        <v>13.085940502935268</v>
      </c>
      <c r="P26" s="71">
        <v>0.80586892154992751</v>
      </c>
    </row>
    <row r="27" spans="1:16" x14ac:dyDescent="0.25">
      <c r="A27" s="17"/>
      <c r="B27" s="55">
        <v>21</v>
      </c>
      <c r="C27" s="19" t="s">
        <v>270</v>
      </c>
      <c r="D27" s="20">
        <v>5.5131280000000009</v>
      </c>
      <c r="E27" s="21">
        <v>5.7907669999999998</v>
      </c>
      <c r="F27" s="21">
        <f t="shared" si="0"/>
        <v>5.044590322685429</v>
      </c>
      <c r="G27" s="21">
        <v>4.0210198726854287</v>
      </c>
      <c r="H27" s="21">
        <v>0.48191455</v>
      </c>
      <c r="I27" s="21">
        <v>0.54165589999999997</v>
      </c>
      <c r="J27" s="22">
        <f t="shared" si="1"/>
        <v>0.69438467696687312</v>
      </c>
      <c r="K27" s="22">
        <f t="shared" si="2"/>
        <v>0.77760587201754605</v>
      </c>
      <c r="L27" s="23">
        <f t="shared" si="3"/>
        <v>0.87114372287564479</v>
      </c>
      <c r="M27" s="4"/>
      <c r="N27" t="s">
        <v>259</v>
      </c>
      <c r="O27" s="5">
        <v>2.658533969485303</v>
      </c>
      <c r="P27" s="71">
        <v>0.78913186793016266</v>
      </c>
    </row>
    <row r="28" spans="1:16" x14ac:dyDescent="0.25">
      <c r="A28" s="17"/>
      <c r="B28" s="55">
        <v>22</v>
      </c>
      <c r="C28" s="19" t="s">
        <v>271</v>
      </c>
      <c r="D28" s="20">
        <v>3.5085919999999997</v>
      </c>
      <c r="E28" s="21">
        <v>6.6809469999999997</v>
      </c>
      <c r="F28" s="21">
        <f t="shared" si="0"/>
        <v>6.3179658503385552</v>
      </c>
      <c r="G28" s="21">
        <v>5.8008822803385556</v>
      </c>
      <c r="H28" s="21">
        <v>0.44976276999999998</v>
      </c>
      <c r="I28" s="21">
        <v>6.73208E-2</v>
      </c>
      <c r="J28" s="22">
        <f t="shared" si="1"/>
        <v>0.86827245902991834</v>
      </c>
      <c r="K28" s="22">
        <f t="shared" si="2"/>
        <v>0.93559267126929091</v>
      </c>
      <c r="L28" s="23">
        <f t="shared" si="3"/>
        <v>0.94566920682630107</v>
      </c>
      <c r="M28" s="4"/>
      <c r="N28" t="s">
        <v>261</v>
      </c>
      <c r="O28" s="5">
        <v>3.3724530624456146</v>
      </c>
      <c r="P28" s="71">
        <v>0.78875300038932172</v>
      </c>
    </row>
    <row r="29" spans="1:16" x14ac:dyDescent="0.25">
      <c r="A29" s="17"/>
      <c r="B29" s="55">
        <v>23</v>
      </c>
      <c r="C29" s="19" t="s">
        <v>272</v>
      </c>
      <c r="D29" s="20">
        <v>1.0307980000000001</v>
      </c>
      <c r="E29" s="21">
        <v>1.0307980000000001</v>
      </c>
      <c r="F29" s="21">
        <f t="shared" si="0"/>
        <v>0.93739477031705387</v>
      </c>
      <c r="G29" s="21">
        <v>0.76668792031705379</v>
      </c>
      <c r="H29" s="21">
        <v>8.9022089999999998E-2</v>
      </c>
      <c r="I29" s="21">
        <v>8.1684759999999995E-2</v>
      </c>
      <c r="J29" s="22">
        <f t="shared" si="1"/>
        <v>0.74378095448094939</v>
      </c>
      <c r="K29" s="22">
        <f t="shared" si="2"/>
        <v>0.83014325824948609</v>
      </c>
      <c r="L29" s="23">
        <f t="shared" si="3"/>
        <v>0.90938745546368327</v>
      </c>
      <c r="M29" s="4"/>
      <c r="N29" t="s">
        <v>263</v>
      </c>
      <c r="O29" s="5">
        <v>2.1079795561578472</v>
      </c>
      <c r="P29" s="71">
        <v>0.77333237808903876</v>
      </c>
    </row>
    <row r="30" spans="1:16" x14ac:dyDescent="0.25">
      <c r="A30" s="17"/>
      <c r="B30" s="55">
        <v>24</v>
      </c>
      <c r="C30" s="19" t="s">
        <v>273</v>
      </c>
      <c r="D30" s="20">
        <v>5.2508859999999986</v>
      </c>
      <c r="E30" s="21">
        <v>5.2508859999999995</v>
      </c>
      <c r="F30" s="21">
        <f t="shared" si="0"/>
        <v>4.6338168362695304</v>
      </c>
      <c r="G30" s="21">
        <v>3.5463621462695301</v>
      </c>
      <c r="H30" s="21">
        <v>0.54679047999999997</v>
      </c>
      <c r="I30" s="21">
        <v>0.54066420999999998</v>
      </c>
      <c r="J30" s="22">
        <f t="shared" si="1"/>
        <v>0.67538357265222104</v>
      </c>
      <c r="K30" s="22">
        <f t="shared" si="2"/>
        <v>0.77951656658886348</v>
      </c>
      <c r="L30" s="23">
        <f t="shared" si="3"/>
        <v>0.88248284885056172</v>
      </c>
      <c r="M30" s="4"/>
      <c r="N30" t="s">
        <v>253</v>
      </c>
      <c r="O30" s="5">
        <v>6.8392777296277174</v>
      </c>
      <c r="P30" s="71">
        <v>0.69904289792749907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1.2083639999999995</v>
      </c>
      <c r="E31" s="28">
        <v>2.3072379999999999</v>
      </c>
      <c r="F31" s="28">
        <f t="shared" si="0"/>
        <v>1.904507436408492</v>
      </c>
      <c r="G31" s="28">
        <v>1.711486346408492</v>
      </c>
      <c r="H31" s="28">
        <v>9.6072999999999992E-2</v>
      </c>
      <c r="I31" s="28">
        <v>9.6948090000000001E-2</v>
      </c>
      <c r="J31" s="29">
        <f t="shared" si="1"/>
        <v>0.74179011719141763</v>
      </c>
      <c r="K31" s="29">
        <f t="shared" si="2"/>
        <v>0.78342994801944665</v>
      </c>
      <c r="L31" s="30">
        <f t="shared" si="3"/>
        <v>0.82544905918179745</v>
      </c>
      <c r="M31" s="4"/>
      <c r="N31" t="s">
        <v>256</v>
      </c>
      <c r="O31" s="5">
        <v>0.61411531754893733</v>
      </c>
      <c r="P31" s="71">
        <v>0.64000212343774732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2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49" t="s">
        <v>1671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1674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109.09925599999998</v>
      </c>
      <c r="E6" s="14">
        <v>122.23858200000001</v>
      </c>
      <c r="F6" s="14">
        <v>103.48993414089617</v>
      </c>
      <c r="G6" s="14">
        <v>84.005313820896163</v>
      </c>
      <c r="H6" s="14">
        <v>11.798849370000001</v>
      </c>
      <c r="I6" s="14">
        <v>7.6857709499999984</v>
      </c>
      <c r="J6" s="15">
        <v>0.68722421715343651</v>
      </c>
      <c r="K6" s="15">
        <v>0.78374733757052384</v>
      </c>
      <c r="L6" s="16">
        <v>0.84662250205827949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105.39458099999999</v>
      </c>
      <c r="E7" s="38">
        <f ca="1">SUM(E8:OFFSET(E6,MATCH("PROYECTOS",$A$8:$A$50,0),0))</f>
        <v>110.97450599999999</v>
      </c>
      <c r="F7" s="38">
        <f ca="1">SUM(F8:OFFSET(F6,MATCH("PROYECTOS",$A$8:$A$50,0),0))</f>
        <v>94.066129699534784</v>
      </c>
      <c r="G7" s="38">
        <f ca="1">SUM(G8:OFFSET(G6,MATCH("PROYECTOS",$A$8:$A$50,0),0))</f>
        <v>75.571233979534782</v>
      </c>
      <c r="H7" s="38">
        <f ca="1">SUM(H8:OFFSET(H6,MATCH("PROYECTOS",$A$8:$A$50,0),0))</f>
        <v>11.145532899999996</v>
      </c>
      <c r="I7" s="38">
        <f ca="1">SUM(I8:OFFSET(I6,MATCH("PROYECTOS",$A$8:$A$50,0),0))</f>
        <v>7.3493628200000005</v>
      </c>
      <c r="J7" s="39">
        <f ca="1">IFERROR(G7/E7,0)</f>
        <v>0.6809783319020567</v>
      </c>
      <c r="K7" s="39">
        <f ca="1">IFERROR(SUM(G7,H7)/E7,0)</f>
        <v>0.78141160528828835</v>
      </c>
      <c r="L7" s="40">
        <f ca="1">IFERROR(SUM(G7,H7,I7)/E7,0)</f>
        <v>0.84763729157338874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1.6180470000000002</v>
      </c>
      <c r="E8" s="21">
        <v>3.0250240000000002</v>
      </c>
      <c r="F8" s="21">
        <f t="shared" ref="F8:F13" si="0">SUM(G8,H8,I8)</f>
        <v>2.4120794896302731</v>
      </c>
      <c r="G8" s="21">
        <v>1.6760785996302729</v>
      </c>
      <c r="H8" s="21">
        <v>0.39189605000000005</v>
      </c>
      <c r="I8" s="21">
        <v>0.34410483999999997</v>
      </c>
      <c r="J8" s="22">
        <f t="shared" ref="J8:J14" si="1">IFERROR(G8/E8,0)</f>
        <v>0.55407117418912144</v>
      </c>
      <c r="K8" s="22">
        <f t="shared" ref="K8:K14" si="2">IFERROR(SUM(G8,H8)/E8,0)</f>
        <v>0.68362255956655982</v>
      </c>
      <c r="L8" s="23">
        <f t="shared" ref="L8:L14" si="3">IFERROR(SUM(G8,H8,I8)/E8,0)</f>
        <v>0.79737532318099724</v>
      </c>
      <c r="M8" s="4"/>
    </row>
    <row r="9" spans="1:13" ht="38.25" x14ac:dyDescent="0.25">
      <c r="A9" s="17"/>
      <c r="B9" s="19">
        <v>3000391</v>
      </c>
      <c r="C9" s="19" t="s">
        <v>1676</v>
      </c>
      <c r="D9" s="20">
        <v>2.84626</v>
      </c>
      <c r="E9" s="21">
        <v>1.7737230000000002</v>
      </c>
      <c r="F9" s="21">
        <f t="shared" si="0"/>
        <v>1.1764493069316933</v>
      </c>
      <c r="G9" s="21">
        <v>1.1451572169316933</v>
      </c>
      <c r="H9" s="21">
        <v>2.7912060000000002E-2</v>
      </c>
      <c r="I9" s="21">
        <v>3.38003E-3</v>
      </c>
      <c r="J9" s="22">
        <f t="shared" si="1"/>
        <v>0.64562348062898955</v>
      </c>
      <c r="K9" s="22">
        <f t="shared" si="2"/>
        <v>0.66135990621517182</v>
      </c>
      <c r="L9" s="23">
        <f t="shared" si="3"/>
        <v>0.66326551943662748</v>
      </c>
      <c r="M9" s="4"/>
    </row>
    <row r="10" spans="1:13" ht="51" x14ac:dyDescent="0.25">
      <c r="A10" s="17"/>
      <c r="B10" s="19">
        <v>3000392</v>
      </c>
      <c r="C10" s="19" t="s">
        <v>1677</v>
      </c>
      <c r="D10" s="20">
        <v>1.20346</v>
      </c>
      <c r="E10" s="21">
        <v>0.73947900000000011</v>
      </c>
      <c r="F10" s="21">
        <f t="shared" si="0"/>
        <v>0.63356291720388547</v>
      </c>
      <c r="G10" s="21">
        <v>0.5615239172038855</v>
      </c>
      <c r="H10" s="21">
        <v>7.2039000000000006E-2</v>
      </c>
      <c r="I10" s="21">
        <v>0</v>
      </c>
      <c r="J10" s="22">
        <f t="shared" si="1"/>
        <v>0.7593507282882751</v>
      </c>
      <c r="K10" s="22">
        <f t="shared" si="2"/>
        <v>0.85676931624006281</v>
      </c>
      <c r="L10" s="23">
        <f t="shared" si="3"/>
        <v>0.85676931624006281</v>
      </c>
      <c r="M10" s="4"/>
    </row>
    <row r="11" spans="1:13" ht="25.5" x14ac:dyDescent="0.25">
      <c r="A11" s="17"/>
      <c r="B11" s="19">
        <v>3000545</v>
      </c>
      <c r="C11" s="19" t="s">
        <v>1678</v>
      </c>
      <c r="D11" s="20">
        <v>1.9863900000000001</v>
      </c>
      <c r="E11" s="21">
        <v>2.5604809999999998</v>
      </c>
      <c r="F11" s="21">
        <f t="shared" si="0"/>
        <v>2.38003495093503</v>
      </c>
      <c r="G11" s="21">
        <v>2.1106677609350299</v>
      </c>
      <c r="H11" s="21">
        <v>0.25865324000000001</v>
      </c>
      <c r="I11" s="21">
        <v>1.071395E-2</v>
      </c>
      <c r="J11" s="22">
        <f t="shared" si="1"/>
        <v>0.82432471123005013</v>
      </c>
      <c r="K11" s="22">
        <f t="shared" si="2"/>
        <v>0.9253421528748037</v>
      </c>
      <c r="L11" s="23">
        <f t="shared" si="3"/>
        <v>0.92952650339331955</v>
      </c>
      <c r="M11" s="4"/>
    </row>
    <row r="12" spans="1:13" ht="38.25" x14ac:dyDescent="0.25">
      <c r="A12" s="17"/>
      <c r="B12" s="19">
        <v>3000546</v>
      </c>
      <c r="C12" s="19" t="s">
        <v>1679</v>
      </c>
      <c r="D12" s="20">
        <v>97.227312999999995</v>
      </c>
      <c r="E12" s="21">
        <v>100.52546499999998</v>
      </c>
      <c r="F12" s="21">
        <f t="shared" si="0"/>
        <v>85.579229867310204</v>
      </c>
      <c r="G12" s="21">
        <v>69.232446917310199</v>
      </c>
      <c r="H12" s="21">
        <v>9.351796669999997</v>
      </c>
      <c r="I12" s="21">
        <v>6.99498628</v>
      </c>
      <c r="J12" s="22">
        <f t="shared" si="1"/>
        <v>0.68870556248916837</v>
      </c>
      <c r="K12" s="22">
        <f t="shared" si="2"/>
        <v>0.78173469366503512</v>
      </c>
      <c r="L12" s="23">
        <f t="shared" si="3"/>
        <v>0.85131891573254814</v>
      </c>
      <c r="M12" s="4"/>
    </row>
    <row r="13" spans="1:13" ht="25.5" x14ac:dyDescent="0.25">
      <c r="A13" s="17"/>
      <c r="B13" s="19">
        <v>3000567</v>
      </c>
      <c r="C13" s="19" t="s">
        <v>1680</v>
      </c>
      <c r="D13" s="20">
        <v>0.51311099999999998</v>
      </c>
      <c r="E13" s="21">
        <v>2.3503339999999997</v>
      </c>
      <c r="F13" s="21">
        <f t="shared" si="0"/>
        <v>1.8847731675237012</v>
      </c>
      <c r="G13" s="21">
        <v>0.84535956752370112</v>
      </c>
      <c r="H13" s="21">
        <v>1.0432358800000001</v>
      </c>
      <c r="I13" s="21">
        <v>-3.8222799999999999E-3</v>
      </c>
      <c r="J13" s="22">
        <f t="shared" si="1"/>
        <v>0.35967635558337718</v>
      </c>
      <c r="K13" s="22">
        <f t="shared" si="2"/>
        <v>0.80354343149684315</v>
      </c>
      <c r="L13" s="23">
        <f t="shared" si="3"/>
        <v>0.80191716050727313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3.7046749999999946</v>
      </c>
      <c r="E14" s="45">
        <f t="shared" ref="E14:I14" ca="1" si="4">OFFSET(E14,-MATCH("PROYECTOS",$A$8:$A$50,0)-1,0)-(OFFSET(E14,-MATCH("PROYECTOS",$A$8:$A$50,0),0))</f>
        <v>11.264076000000017</v>
      </c>
      <c r="F14" s="45">
        <f t="shared" ca="1" si="4"/>
        <v>9.4238044413613835</v>
      </c>
      <c r="G14" s="45">
        <f t="shared" ca="1" si="4"/>
        <v>8.4340798413613811</v>
      </c>
      <c r="H14" s="45">
        <f t="shared" ca="1" si="4"/>
        <v>0.65331647000000537</v>
      </c>
      <c r="I14" s="45">
        <f t="shared" ca="1" si="4"/>
        <v>0.33640812999999792</v>
      </c>
      <c r="J14" s="46">
        <f t="shared" ca="1" si="1"/>
        <v>0.74875913846474118</v>
      </c>
      <c r="K14" s="46">
        <f t="shared" ca="1" si="2"/>
        <v>0.80675914396896586</v>
      </c>
      <c r="L14" s="47">
        <f t="shared" ca="1" si="3"/>
        <v>0.83662472104781338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1694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83"/>
      <c r="B19" s="84"/>
      <c r="C19" s="84"/>
      <c r="D19" s="103"/>
    </row>
    <row r="20" spans="1:4" ht="39" thickBot="1" x14ac:dyDescent="0.3">
      <c r="A20" s="73"/>
      <c r="B20" s="74">
        <v>3000391</v>
      </c>
      <c r="C20" s="74" t="s">
        <v>1676</v>
      </c>
      <c r="D20" s="75">
        <v>0.66326551943662748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107</v>
      </c>
      <c r="B1" s="49" t="s">
        <v>1671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1675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109.09925599999998</v>
      </c>
      <c r="I6" s="14">
        <v>122.23858200000001</v>
      </c>
      <c r="J6" s="14">
        <v>103.48993414089617</v>
      </c>
      <c r="K6" s="14">
        <v>84.005313820896163</v>
      </c>
      <c r="L6" s="14">
        <v>11.798849370000001</v>
      </c>
      <c r="M6" s="14">
        <v>7.6857709499999984</v>
      </c>
      <c r="N6" s="15">
        <v>0.68722421715343651</v>
      </c>
      <c r="O6" s="15">
        <v>0.78374733757052384</v>
      </c>
      <c r="P6" s="16">
        <v>0.84662250205827949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SUM(H8:OFFSET(H6,MATCH("PROYECTOS",$A$8:$A$21,0),0))</f>
        <v>105.39458099999995</v>
      </c>
      <c r="I7" s="13">
        <f ca="1">SUM(I8:OFFSET(I6,MATCH("PROYECTOS",$A$8:$A$21,0),0))</f>
        <v>110.97450599999999</v>
      </c>
      <c r="J7" s="13">
        <f ca="1">SUM(J8:OFFSET(J6,MATCH("PROYECTOS",$A$8:$A$21,0),0))</f>
        <v>94.066129699534784</v>
      </c>
      <c r="K7" s="13">
        <f ca="1">SUM(K8:OFFSET(K6,MATCH("PROYECTOS",$A$8:$A$21,0),0))</f>
        <v>75.571233979534782</v>
      </c>
      <c r="L7" s="13">
        <f ca="1">SUM(L8:OFFSET(L6,MATCH("PROYECTOS",$A$8:$A$21,0),0))</f>
        <v>11.145532899999999</v>
      </c>
      <c r="M7" s="13">
        <f ca="1">SUM(M8:OFFSET(M6,MATCH("PROYECTOS",$A$8:$A$21,0),0))</f>
        <v>7.3493628199999996</v>
      </c>
      <c r="N7" s="39">
        <f ca="1">IFERROR(K7/I7,0)</f>
        <v>0.6809783319020567</v>
      </c>
      <c r="O7" s="39">
        <f ca="1">IFERROR(SUM(K7,L7)/I7,0)</f>
        <v>0.78141160528828846</v>
      </c>
      <c r="P7" s="40">
        <f ca="1">IFERROR(SUM(K7,L7,M7)/I7,0)</f>
        <v>0.84763729157338885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1.6180470000000002</v>
      </c>
      <c r="I8" s="21">
        <v>3.0250240000000002</v>
      </c>
      <c r="J8" s="21">
        <f t="shared" ref="J8:J20" si="0">SUM(K8,L8,M8)</f>
        <v>2.4120794896302731</v>
      </c>
      <c r="K8" s="21">
        <v>1.6760785996302729</v>
      </c>
      <c r="L8" s="21">
        <v>0.39189605000000005</v>
      </c>
      <c r="M8" s="21">
        <v>0.34410483999999997</v>
      </c>
      <c r="N8" s="22">
        <f t="shared" ref="N8:N21" si="1">IFERROR(K8/I8,0)</f>
        <v>0.55407117418912144</v>
      </c>
      <c r="O8" s="22">
        <f t="shared" ref="O8:O21" si="2">IFERROR(SUM(K8,L8)/I8,0)</f>
        <v>0.68362255956655982</v>
      </c>
      <c r="P8" s="23">
        <f t="shared" ref="P8:P21" si="3">IFERROR(SUM(K8,L8,M8)/I8,0)</f>
        <v>0.79737532318099724</v>
      </c>
      <c r="Q8" s="70">
        <v>20</v>
      </c>
      <c r="R8" s="21">
        <v>18</v>
      </c>
      <c r="S8" s="23">
        <f>IFERROR(R8/Q8,0)</f>
        <v>0.9</v>
      </c>
    </row>
    <row r="9" spans="1:19" ht="25.5" x14ac:dyDescent="0.25">
      <c r="A9" s="17"/>
      <c r="B9" s="19">
        <v>5003152</v>
      </c>
      <c r="C9" s="19" t="s">
        <v>1681</v>
      </c>
      <c r="D9" s="68">
        <v>3000545</v>
      </c>
      <c r="E9" s="19" t="s">
        <v>1678</v>
      </c>
      <c r="F9" s="69">
        <v>408</v>
      </c>
      <c r="G9" s="19" t="s">
        <v>859</v>
      </c>
      <c r="H9" s="20">
        <v>0.83350000000000002</v>
      </c>
      <c r="I9" s="21">
        <v>0.80981400000000003</v>
      </c>
      <c r="J9" s="21">
        <f t="shared" si="0"/>
        <v>0.77738997540874688</v>
      </c>
      <c r="K9" s="21">
        <v>0.77381797540874686</v>
      </c>
      <c r="L9" s="21">
        <v>3.5720000000000001E-3</v>
      </c>
      <c r="M9" s="21">
        <v>0</v>
      </c>
      <c r="N9" s="22">
        <f t="shared" si="1"/>
        <v>0.95555025648944925</v>
      </c>
      <c r="O9" s="22">
        <f t="shared" si="2"/>
        <v>0.95996114590356163</v>
      </c>
      <c r="P9" s="23">
        <f t="shared" si="3"/>
        <v>0.95996114590356163</v>
      </c>
      <c r="Q9" s="70">
        <v>21</v>
      </c>
      <c r="R9" s="21">
        <v>21</v>
      </c>
      <c r="S9" s="23">
        <f t="shared" ref="S9:S20" si="4">IFERROR(R9/Q9,0)</f>
        <v>1</v>
      </c>
    </row>
    <row r="10" spans="1:19" ht="51" x14ac:dyDescent="0.25">
      <c r="A10" s="17"/>
      <c r="B10" s="19">
        <v>5003154</v>
      </c>
      <c r="C10" s="19" t="s">
        <v>1682</v>
      </c>
      <c r="D10" s="68">
        <v>3000391</v>
      </c>
      <c r="E10" s="19" t="s">
        <v>1676</v>
      </c>
      <c r="F10" s="69">
        <v>240</v>
      </c>
      <c r="G10" s="19" t="s">
        <v>1083</v>
      </c>
      <c r="H10" s="20">
        <v>1.38296</v>
      </c>
      <c r="I10" s="21">
        <v>0.93391399999999991</v>
      </c>
      <c r="J10" s="21">
        <f t="shared" si="0"/>
        <v>0.48612694798337713</v>
      </c>
      <c r="K10" s="21">
        <v>0.47089617798337713</v>
      </c>
      <c r="L10" s="21">
        <v>1.185074E-2</v>
      </c>
      <c r="M10" s="21">
        <v>3.38003E-3</v>
      </c>
      <c r="N10" s="22">
        <f t="shared" si="1"/>
        <v>0.50421792368823803</v>
      </c>
      <c r="O10" s="22">
        <f t="shared" si="2"/>
        <v>0.516907250542745</v>
      </c>
      <c r="P10" s="23">
        <f t="shared" si="3"/>
        <v>0.5205264595919723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5003155</v>
      </c>
      <c r="C11" s="19" t="s">
        <v>1683</v>
      </c>
      <c r="D11" s="68">
        <v>3000391</v>
      </c>
      <c r="E11" s="19" t="s">
        <v>1676</v>
      </c>
      <c r="F11" s="69">
        <v>240</v>
      </c>
      <c r="G11" s="19" t="s">
        <v>1083</v>
      </c>
      <c r="H11" s="20">
        <v>0.59244000000000008</v>
      </c>
      <c r="I11" s="21">
        <v>4.6953000000000002E-2</v>
      </c>
      <c r="J11" s="21">
        <f t="shared" si="0"/>
        <v>4.6952549542766064E-2</v>
      </c>
      <c r="K11" s="21">
        <v>4.6952549542766064E-2</v>
      </c>
      <c r="L11" s="21">
        <v>0</v>
      </c>
      <c r="M11" s="21">
        <v>0</v>
      </c>
      <c r="N11" s="22">
        <f t="shared" si="1"/>
        <v>0.999990406209743</v>
      </c>
      <c r="O11" s="22">
        <f t="shared" si="2"/>
        <v>0.999990406209743</v>
      </c>
      <c r="P11" s="23">
        <f t="shared" si="3"/>
        <v>0.999990406209743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5003156</v>
      </c>
      <c r="C12" s="19" t="s">
        <v>1684</v>
      </c>
      <c r="D12" s="68">
        <v>3000391</v>
      </c>
      <c r="E12" s="19" t="s">
        <v>1676</v>
      </c>
      <c r="F12" s="69">
        <v>240</v>
      </c>
      <c r="G12" s="19" t="s">
        <v>1083</v>
      </c>
      <c r="H12" s="20">
        <v>0.52886</v>
      </c>
      <c r="I12" s="21">
        <v>0.164632</v>
      </c>
      <c r="J12" s="21">
        <f t="shared" si="0"/>
        <v>5.4131596931256354E-2</v>
      </c>
      <c r="K12" s="21">
        <v>5.4131596931256354E-2</v>
      </c>
      <c r="L12" s="21">
        <v>0</v>
      </c>
      <c r="M12" s="21">
        <v>0</v>
      </c>
      <c r="N12" s="22">
        <f t="shared" si="1"/>
        <v>0.32880361613329334</v>
      </c>
      <c r="O12" s="22">
        <f t="shared" si="2"/>
        <v>0.32880361613329334</v>
      </c>
      <c r="P12" s="23">
        <f t="shared" si="3"/>
        <v>0.32880361613329334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5003158</v>
      </c>
      <c r="C13" s="19" t="s">
        <v>1685</v>
      </c>
      <c r="D13" s="68">
        <v>3000391</v>
      </c>
      <c r="E13" s="19" t="s">
        <v>1676</v>
      </c>
      <c r="F13" s="69">
        <v>86</v>
      </c>
      <c r="G13" s="19" t="s">
        <v>502</v>
      </c>
      <c r="H13" s="20">
        <v>0.34200000000000003</v>
      </c>
      <c r="I13" s="21">
        <v>0.628224</v>
      </c>
      <c r="J13" s="21">
        <f t="shared" si="0"/>
        <v>0.58923821247429375</v>
      </c>
      <c r="K13" s="21">
        <v>0.57317689247429371</v>
      </c>
      <c r="L13" s="21">
        <v>1.606132E-2</v>
      </c>
      <c r="M13" s="21">
        <v>0</v>
      </c>
      <c r="N13" s="22">
        <f t="shared" si="1"/>
        <v>0.91237662437966982</v>
      </c>
      <c r="O13" s="22">
        <f t="shared" si="2"/>
        <v>0.93794285553288914</v>
      </c>
      <c r="P13" s="23">
        <f t="shared" si="3"/>
        <v>0.93794285553288914</v>
      </c>
      <c r="Q13" s="70">
        <v>30</v>
      </c>
      <c r="R13" s="21">
        <v>30</v>
      </c>
      <c r="S13" s="23">
        <f t="shared" si="4"/>
        <v>1</v>
      </c>
    </row>
    <row r="14" spans="1:19" ht="51" x14ac:dyDescent="0.25">
      <c r="A14" s="17"/>
      <c r="B14" s="19">
        <v>5003160</v>
      </c>
      <c r="C14" s="19" t="s">
        <v>1686</v>
      </c>
      <c r="D14" s="68">
        <v>3000392</v>
      </c>
      <c r="E14" s="19" t="s">
        <v>1677</v>
      </c>
      <c r="F14" s="69">
        <v>408</v>
      </c>
      <c r="G14" s="19" t="s">
        <v>859</v>
      </c>
      <c r="H14" s="20">
        <v>0.94020999999999999</v>
      </c>
      <c r="I14" s="21">
        <v>0.73284300000000002</v>
      </c>
      <c r="J14" s="21">
        <f t="shared" si="0"/>
        <v>0.63137020727422644</v>
      </c>
      <c r="K14" s="21">
        <v>0.55933120727422647</v>
      </c>
      <c r="L14" s="21">
        <v>7.2039000000000006E-2</v>
      </c>
      <c r="M14" s="21">
        <v>0</v>
      </c>
      <c r="N14" s="22">
        <f t="shared" si="1"/>
        <v>0.76323470003019267</v>
      </c>
      <c r="O14" s="22">
        <f t="shared" si="2"/>
        <v>0.86153542747113154</v>
      </c>
      <c r="P14" s="23">
        <f t="shared" si="3"/>
        <v>0.86153542747113154</v>
      </c>
      <c r="Q14" s="70">
        <v>320</v>
      </c>
      <c r="R14" s="21">
        <v>320</v>
      </c>
      <c r="S14" s="23">
        <f t="shared" si="4"/>
        <v>1</v>
      </c>
    </row>
    <row r="15" spans="1:19" ht="51" x14ac:dyDescent="0.25">
      <c r="A15" s="17"/>
      <c r="B15" s="19">
        <v>5003161</v>
      </c>
      <c r="C15" s="19" t="s">
        <v>1687</v>
      </c>
      <c r="D15" s="68">
        <v>3000392</v>
      </c>
      <c r="E15" s="19" t="s">
        <v>1677</v>
      </c>
      <c r="F15" s="69">
        <v>408</v>
      </c>
      <c r="G15" s="19" t="s">
        <v>859</v>
      </c>
      <c r="H15" s="20">
        <v>0.26324999999999998</v>
      </c>
      <c r="I15" s="21">
        <v>6.6359999999999995E-3</v>
      </c>
      <c r="J15" s="21">
        <f t="shared" si="0"/>
        <v>2.1927099296590313E-3</v>
      </c>
      <c r="K15" s="21">
        <v>2.1927099296590313E-3</v>
      </c>
      <c r="L15" s="21">
        <v>0</v>
      </c>
      <c r="M15" s="21">
        <v>0</v>
      </c>
      <c r="N15" s="22">
        <f t="shared" si="1"/>
        <v>0.33042645112402524</v>
      </c>
      <c r="O15" s="22">
        <f t="shared" si="2"/>
        <v>0.33042645112402524</v>
      </c>
      <c r="P15" s="23">
        <f t="shared" si="3"/>
        <v>0.33042645112402524</v>
      </c>
      <c r="Q15" s="70">
        <v>320</v>
      </c>
      <c r="R15" s="21">
        <v>320</v>
      </c>
      <c r="S15" s="23">
        <f t="shared" si="4"/>
        <v>1</v>
      </c>
    </row>
    <row r="16" spans="1:19" ht="25.5" x14ac:dyDescent="0.25">
      <c r="A16" s="17"/>
      <c r="B16" s="19">
        <v>5004211</v>
      </c>
      <c r="C16" s="19" t="s">
        <v>1688</v>
      </c>
      <c r="D16" s="68">
        <v>3000545</v>
      </c>
      <c r="E16" s="19" t="s">
        <v>1678</v>
      </c>
      <c r="F16" s="69">
        <v>544</v>
      </c>
      <c r="G16" s="19" t="s">
        <v>1088</v>
      </c>
      <c r="H16" s="20">
        <v>0.75518000000000007</v>
      </c>
      <c r="I16" s="21">
        <v>1.557274</v>
      </c>
      <c r="J16" s="21">
        <f t="shared" si="0"/>
        <v>1.4784568211288751</v>
      </c>
      <c r="K16" s="21">
        <v>1.257116821128875</v>
      </c>
      <c r="L16" s="21">
        <v>0.22134000000000001</v>
      </c>
      <c r="M16" s="21">
        <v>0</v>
      </c>
      <c r="N16" s="22">
        <f t="shared" si="1"/>
        <v>0.80725474202283931</v>
      </c>
      <c r="O16" s="22">
        <f t="shared" si="2"/>
        <v>0.94938772568531615</v>
      </c>
      <c r="P16" s="23">
        <f t="shared" si="3"/>
        <v>0.94938772568531615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5004213</v>
      </c>
      <c r="C17" s="19" t="s">
        <v>1689</v>
      </c>
      <c r="D17" s="68">
        <v>3000545</v>
      </c>
      <c r="E17" s="19" t="s">
        <v>1678</v>
      </c>
      <c r="F17" s="69">
        <v>236</v>
      </c>
      <c r="G17" s="19" t="s">
        <v>1428</v>
      </c>
      <c r="H17" s="20">
        <v>0.39771000000000006</v>
      </c>
      <c r="I17" s="21">
        <v>0.19339299999999998</v>
      </c>
      <c r="J17" s="21">
        <f t="shared" si="0"/>
        <v>0.12418815439740807</v>
      </c>
      <c r="K17" s="21">
        <v>7.9732964397408068E-2</v>
      </c>
      <c r="L17" s="21">
        <v>3.3741239999999999E-2</v>
      </c>
      <c r="M17" s="21">
        <v>1.071395E-2</v>
      </c>
      <c r="N17" s="22">
        <f t="shared" si="1"/>
        <v>0.4122846452426307</v>
      </c>
      <c r="O17" s="22">
        <f t="shared" si="2"/>
        <v>0.58675445542190297</v>
      </c>
      <c r="P17" s="23">
        <f t="shared" si="3"/>
        <v>0.64215434062974397</v>
      </c>
      <c r="Q17" s="70">
        <v>1</v>
      </c>
      <c r="R17" s="21">
        <v>1</v>
      </c>
      <c r="S17" s="23">
        <f t="shared" si="4"/>
        <v>1</v>
      </c>
    </row>
    <row r="18" spans="1:19" ht="51" x14ac:dyDescent="0.25">
      <c r="A18" s="17"/>
      <c r="B18" s="19">
        <v>5004214</v>
      </c>
      <c r="C18" s="19" t="s">
        <v>1690</v>
      </c>
      <c r="D18" s="68">
        <v>3000546</v>
      </c>
      <c r="E18" s="19" t="s">
        <v>1679</v>
      </c>
      <c r="F18" s="69">
        <v>236</v>
      </c>
      <c r="G18" s="19" t="s">
        <v>1428</v>
      </c>
      <c r="H18" s="20">
        <v>92.350143999999958</v>
      </c>
      <c r="I18" s="21">
        <v>96.092052999999979</v>
      </c>
      <c r="J18" s="21">
        <f t="shared" si="0"/>
        <v>83.734935101645576</v>
      </c>
      <c r="K18" s="21">
        <v>67.783307631645584</v>
      </c>
      <c r="L18" s="21">
        <v>9.1499064400000005</v>
      </c>
      <c r="M18" s="21">
        <v>6.8017210299999995</v>
      </c>
      <c r="N18" s="22">
        <f t="shared" si="1"/>
        <v>0.70539972365504144</v>
      </c>
      <c r="O18" s="22">
        <f t="shared" si="2"/>
        <v>0.80061994379124768</v>
      </c>
      <c r="P18" s="23">
        <f t="shared" si="3"/>
        <v>0.87140333136233017</v>
      </c>
      <c r="Q18" s="70">
        <v>774.5</v>
      </c>
      <c r="R18" s="21">
        <v>762</v>
      </c>
      <c r="S18" s="23">
        <f t="shared" si="4"/>
        <v>0.98386055519690119</v>
      </c>
    </row>
    <row r="19" spans="1:19" ht="38.25" x14ac:dyDescent="0.25">
      <c r="A19" s="17"/>
      <c r="B19" s="19">
        <v>5004215</v>
      </c>
      <c r="C19" s="19" t="s">
        <v>1691</v>
      </c>
      <c r="D19" s="68">
        <v>3000546</v>
      </c>
      <c r="E19" s="19" t="s">
        <v>1679</v>
      </c>
      <c r="F19" s="69">
        <v>236</v>
      </c>
      <c r="G19" s="19" t="s">
        <v>1428</v>
      </c>
      <c r="H19" s="20">
        <v>4.8771690000000003</v>
      </c>
      <c r="I19" s="21">
        <v>4.4334120000000006</v>
      </c>
      <c r="J19" s="21">
        <f t="shared" si="0"/>
        <v>1.8442947656646216</v>
      </c>
      <c r="K19" s="21">
        <v>1.4491392856646215</v>
      </c>
      <c r="L19" s="21">
        <v>0.20189023</v>
      </c>
      <c r="M19" s="21">
        <v>0.19326525000000003</v>
      </c>
      <c r="N19" s="22">
        <f t="shared" si="1"/>
        <v>0.32686772302340078</v>
      </c>
      <c r="O19" s="22">
        <f t="shared" si="2"/>
        <v>0.37240606459869313</v>
      </c>
      <c r="P19" s="23">
        <f t="shared" si="3"/>
        <v>0.41599895648422058</v>
      </c>
      <c r="Q19" s="70">
        <v>75.5</v>
      </c>
      <c r="R19" s="21">
        <v>64</v>
      </c>
      <c r="S19" s="23">
        <f t="shared" si="4"/>
        <v>0.84768211920529801</v>
      </c>
    </row>
    <row r="20" spans="1:19" ht="25.5" x14ac:dyDescent="0.25">
      <c r="A20" s="17"/>
      <c r="B20" s="19">
        <v>5004282</v>
      </c>
      <c r="C20" s="19" t="s">
        <v>1692</v>
      </c>
      <c r="D20" s="68">
        <v>3000567</v>
      </c>
      <c r="E20" s="19" t="s">
        <v>1680</v>
      </c>
      <c r="F20" s="69">
        <v>236</v>
      </c>
      <c r="G20" s="19" t="s">
        <v>1428</v>
      </c>
      <c r="H20" s="20">
        <v>0.51311099999999998</v>
      </c>
      <c r="I20" s="21">
        <v>2.3503340000000001</v>
      </c>
      <c r="J20" s="21">
        <f t="shared" si="0"/>
        <v>1.8847731675237012</v>
      </c>
      <c r="K20" s="21">
        <v>0.84535956752370112</v>
      </c>
      <c r="L20" s="21">
        <v>1.0432358800000001</v>
      </c>
      <c r="M20" s="21">
        <v>-3.8222799999999999E-3</v>
      </c>
      <c r="N20" s="22">
        <f t="shared" si="1"/>
        <v>0.35967635558337713</v>
      </c>
      <c r="O20" s="22">
        <f t="shared" si="2"/>
        <v>0.80354343149684304</v>
      </c>
      <c r="P20" s="23">
        <f t="shared" si="3"/>
        <v>0.80191716050727302</v>
      </c>
      <c r="Q20" s="70">
        <v>20</v>
      </c>
      <c r="R20" s="21">
        <v>13</v>
      </c>
      <c r="S20" s="23">
        <f t="shared" si="4"/>
        <v>0.65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 ca="1">OFFSET(H21,-MATCH("PROYECTOS",$A$8:$A$21,0)-1,0)-(OFFSET(H21,-MATCH("PROYECTOS",$A$8:$A$21,0),0))</f>
        <v>3.7046750000000372</v>
      </c>
      <c r="I21" s="44">
        <f t="shared" ref="I21:M21" ca="1" si="5">OFFSET(I21,-MATCH("PROYECTOS",$A$8:$A$21,0)-1,0)-(OFFSET(I21,-MATCH("PROYECTOS",$A$8:$A$21,0),0))</f>
        <v>11.264076000000017</v>
      </c>
      <c r="J21" s="44">
        <f t="shared" ca="1" si="5"/>
        <v>9.4238044413613835</v>
      </c>
      <c r="K21" s="44">
        <f t="shared" ca="1" si="5"/>
        <v>8.4340798413613811</v>
      </c>
      <c r="L21" s="44">
        <f t="shared" ca="1" si="5"/>
        <v>0.65331647000000181</v>
      </c>
      <c r="M21" s="44">
        <f t="shared" ca="1" si="5"/>
        <v>0.33640812999999881</v>
      </c>
      <c r="N21" s="46">
        <f t="shared" ca="1" si="1"/>
        <v>0.74875913846474118</v>
      </c>
      <c r="O21" s="46">
        <f t="shared" ca="1" si="2"/>
        <v>0.80675914396896553</v>
      </c>
      <c r="P21" s="47">
        <f t="shared" ca="1" si="3"/>
        <v>0.83662472104781316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50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872.67892599999982</v>
      </c>
      <c r="E6" s="14">
        <v>1749.0240099999999</v>
      </c>
      <c r="F6" s="14">
        <v>811.15055342647759</v>
      </c>
      <c r="G6" s="14">
        <v>527.14224266647761</v>
      </c>
      <c r="H6" s="14">
        <v>127.42610805999999</v>
      </c>
      <c r="I6" s="14">
        <v>156.58220270000001</v>
      </c>
      <c r="J6" s="15">
        <v>0.30139222769530627</v>
      </c>
      <c r="K6" s="15">
        <v>0.3742477787520353</v>
      </c>
      <c r="L6" s="16">
        <v>0.46377325227598087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582.77067199999988</v>
      </c>
      <c r="E7" s="38">
        <f ca="1">SUM(E8:OFFSET(E6,MATCH("GOBIERNOS REGIONALES",$A$8:$A$50,0),0))</f>
        <v>14.836574000000001</v>
      </c>
      <c r="F7" s="38">
        <f ca="1">SUM(F8:OFFSET(F6,MATCH("GOBIERNOS REGIONALES",$A$8:$A$50,0),0))</f>
        <v>7.004375201889113</v>
      </c>
      <c r="G7" s="38">
        <f ca="1">SUM(G8:OFFSET(G6,MATCH("GOBIERNOS REGIONALES",$A$8:$A$50,0),0))</f>
        <v>5.3816387518891133</v>
      </c>
      <c r="H7" s="38">
        <f ca="1">SUM(H8:OFFSET(H6,MATCH("GOBIERNOS REGIONALES",$A$8:$A$50,0),0))</f>
        <v>0.60109646999999999</v>
      </c>
      <c r="I7" s="38">
        <f ca="1">SUM(I8:OFFSET(I6,MATCH("GOBIERNOS REGIONALES",$A$8:$A$50,0),0))</f>
        <v>1.0216399799999998</v>
      </c>
      <c r="J7" s="39">
        <f ca="1">IFERROR(G7/E7,0)</f>
        <v>0.36272786102028093</v>
      </c>
      <c r="K7" s="39">
        <f ca="1">IFERROR(SUM(G7,H7)/E7,0)</f>
        <v>0.40324236726680385</v>
      </c>
      <c r="L7" s="40">
        <f ca="1">IFERROR(SUM(G7,H7,I7)/E7,0)</f>
        <v>0.47210192878012897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582.77067199999988</v>
      </c>
      <c r="E8" s="21">
        <v>14.836574000000001</v>
      </c>
      <c r="F8" s="21">
        <f t="shared" ref="F8:F18" si="0">SUM(G8,H8,I8)</f>
        <v>7.004375201889113</v>
      </c>
      <c r="G8" s="21">
        <v>5.3816387518891133</v>
      </c>
      <c r="H8" s="21">
        <v>0.60109646999999999</v>
      </c>
      <c r="I8" s="21">
        <v>1.0216399799999998</v>
      </c>
      <c r="J8" s="22">
        <f t="shared" ref="J8:J18" si="1">IFERROR(G8/E8,0)</f>
        <v>0.36272786102028093</v>
      </c>
      <c r="K8" s="22">
        <f t="shared" ref="K8:K18" si="2">IFERROR(SUM(G8,H8)/E8,0)</f>
        <v>0.40324236726680385</v>
      </c>
      <c r="L8" s="23">
        <f t="shared" ref="L8:L18" si="3">IFERROR(SUM(G8,H8,I8)/E8,0)</f>
        <v>0.47210192878012897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24.474176999999997</v>
      </c>
      <c r="E9" s="38">
        <f ca="1">SUM(E10:OFFSET(E8,(MATCH("GOBIERNOS LOCALES",$A$8:$A$50,0)-MATCH("GOBIERNOS REGIONALES",$A$8:$A$50,0)),0))</f>
        <v>54.043768999999998</v>
      </c>
      <c r="F9" s="38">
        <f ca="1">SUM(F10:OFFSET(F8,(MATCH("GOBIERNOS LOCALES",$A$8:$A$50,0)-MATCH("GOBIERNOS REGIONALES",$A$8:$A$50,0)),0))</f>
        <v>39.594519764681721</v>
      </c>
      <c r="G9" s="38">
        <f ca="1">SUM(G10:OFFSET(G8,(MATCH("GOBIERNOS LOCALES",$A$8:$A$50,0)-MATCH("GOBIERNOS REGIONALES",$A$8:$A$50,0)),0))</f>
        <v>31.997675604681717</v>
      </c>
      <c r="H9" s="38">
        <f ca="1">SUM(H10:OFFSET(H8,(MATCH("GOBIERNOS LOCALES",$A$8:$A$50,0)-MATCH("GOBIERNOS REGIONALES",$A$8:$A$50,0)),0))</f>
        <v>3.6140007000000001</v>
      </c>
      <c r="I9" s="38">
        <f ca="1">SUM(I10:OFFSET(I8,(MATCH("GOBIERNOS LOCALES",$A$8:$A$50,0)-MATCH("GOBIERNOS REGIONALES",$A$8:$A$50,0)),0))</f>
        <v>3.9828434599999993</v>
      </c>
      <c r="J9" s="39">
        <f t="shared" ca="1" si="1"/>
        <v>0.59206965385189403</v>
      </c>
      <c r="K9" s="39">
        <f t="shared" ca="1" si="2"/>
        <v>0.65894139072131919</v>
      </c>
      <c r="L9" s="40">
        <f t="shared" ca="1" si="3"/>
        <v>0.73263801724638622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1.229919</v>
      </c>
      <c r="F10" s="21">
        <f t="shared" si="0"/>
        <v>0.37470821710960983</v>
      </c>
      <c r="G10" s="21">
        <v>0.19198219710960984</v>
      </c>
      <c r="H10" s="21">
        <v>5.32416E-2</v>
      </c>
      <c r="I10" s="21">
        <v>0.12948441999999999</v>
      </c>
      <c r="J10" s="22">
        <f t="shared" si="1"/>
        <v>0.15609336640023436</v>
      </c>
      <c r="K10" s="22">
        <f t="shared" si="2"/>
        <v>0.19938207077832756</v>
      </c>
      <c r="L10" s="23">
        <f t="shared" si="3"/>
        <v>0.30466088995259838</v>
      </c>
      <c r="M10" s="4"/>
    </row>
    <row r="11" spans="1:13" x14ac:dyDescent="0.25">
      <c r="A11" s="17"/>
      <c r="B11" s="18">
        <v>444</v>
      </c>
      <c r="C11" s="19" t="s">
        <v>211</v>
      </c>
      <c r="D11" s="20">
        <v>5.8884419999999995</v>
      </c>
      <c r="E11" s="21">
        <v>7.1911280000000009</v>
      </c>
      <c r="F11" s="21">
        <f t="shared" si="0"/>
        <v>6.0477397528135803</v>
      </c>
      <c r="G11" s="21">
        <v>5.0446087428135797</v>
      </c>
      <c r="H11" s="21">
        <v>0.49818879999999999</v>
      </c>
      <c r="I11" s="21">
        <v>0.50494221000000006</v>
      </c>
      <c r="J11" s="22">
        <f t="shared" si="1"/>
        <v>0.70150451261798974</v>
      </c>
      <c r="K11" s="22">
        <f t="shared" si="2"/>
        <v>0.77078276771232268</v>
      </c>
      <c r="L11" s="23">
        <f t="shared" si="3"/>
        <v>0.84100015363564373</v>
      </c>
      <c r="M11" s="4"/>
    </row>
    <row r="12" spans="1:13" x14ac:dyDescent="0.25">
      <c r="A12" s="17"/>
      <c r="B12" s="18">
        <v>452</v>
      </c>
      <c r="C12" s="19" t="s">
        <v>219</v>
      </c>
      <c r="D12" s="20">
        <v>0</v>
      </c>
      <c r="E12" s="21">
        <v>13.188265999999999</v>
      </c>
      <c r="F12" s="21">
        <f t="shared" si="0"/>
        <v>9.6000530752141504</v>
      </c>
      <c r="G12" s="21">
        <v>7.7059264852141496</v>
      </c>
      <c r="H12" s="21">
        <v>0.25826096999999998</v>
      </c>
      <c r="I12" s="21">
        <v>1.6358656199999999</v>
      </c>
      <c r="J12" s="22">
        <f t="shared" si="1"/>
        <v>0.58430171830126498</v>
      </c>
      <c r="K12" s="22">
        <f t="shared" si="2"/>
        <v>0.60388435107497462</v>
      </c>
      <c r="L12" s="23">
        <f t="shared" si="3"/>
        <v>0.72792382828903746</v>
      </c>
      <c r="M12" s="4"/>
    </row>
    <row r="13" spans="1:13" x14ac:dyDescent="0.25">
      <c r="A13" s="17"/>
      <c r="B13" s="18">
        <v>453</v>
      </c>
      <c r="C13" s="19" t="s">
        <v>220</v>
      </c>
      <c r="D13" s="20">
        <v>2.1770110000000003</v>
      </c>
      <c r="E13" s="21">
        <v>0.249807</v>
      </c>
      <c r="F13" s="21">
        <f t="shared" si="0"/>
        <v>3.2386049628257751E-2</v>
      </c>
      <c r="G13" s="21">
        <v>3.2386049628257751E-2</v>
      </c>
      <c r="H13" s="21">
        <v>0</v>
      </c>
      <c r="I13" s="21">
        <v>0</v>
      </c>
      <c r="J13" s="22">
        <f t="shared" si="1"/>
        <v>0.12964428390020197</v>
      </c>
      <c r="K13" s="22">
        <f t="shared" si="2"/>
        <v>0.12964428390020197</v>
      </c>
      <c r="L13" s="23">
        <f t="shared" si="3"/>
        <v>0.12964428390020197</v>
      </c>
      <c r="M13" s="4"/>
    </row>
    <row r="14" spans="1:13" x14ac:dyDescent="0.25">
      <c r="A14" s="17"/>
      <c r="B14" s="18">
        <v>454</v>
      </c>
      <c r="C14" s="19" t="s">
        <v>221</v>
      </c>
      <c r="D14" s="20">
        <v>2.4087239999999999</v>
      </c>
      <c r="E14" s="21">
        <v>13.141361999999999</v>
      </c>
      <c r="F14" s="21">
        <f t="shared" si="0"/>
        <v>6.5986575887207408</v>
      </c>
      <c r="G14" s="21">
        <v>3.1849974187207408</v>
      </c>
      <c r="H14" s="21">
        <v>1.71664909</v>
      </c>
      <c r="I14" s="21">
        <v>1.6970110799999998</v>
      </c>
      <c r="J14" s="22">
        <f t="shared" si="1"/>
        <v>0.24236433169718186</v>
      </c>
      <c r="K14" s="22">
        <f t="shared" si="2"/>
        <v>0.37299379689264633</v>
      </c>
      <c r="L14" s="23">
        <f t="shared" si="3"/>
        <v>0.5021288956746448</v>
      </c>
      <c r="M14" s="4"/>
    </row>
    <row r="15" spans="1:13" x14ac:dyDescent="0.25">
      <c r="A15" s="17"/>
      <c r="B15" s="18">
        <v>457</v>
      </c>
      <c r="C15" s="19" t="s">
        <v>224</v>
      </c>
      <c r="D15" s="20">
        <v>0</v>
      </c>
      <c r="E15" s="21">
        <v>0.21441199999999999</v>
      </c>
      <c r="F15" s="21">
        <f t="shared" si="0"/>
        <v>5.2999999001622205E-3</v>
      </c>
      <c r="G15" s="21">
        <v>2.79999990016222E-3</v>
      </c>
      <c r="H15" s="21">
        <v>0</v>
      </c>
      <c r="I15" s="21">
        <v>2.5000000000000001E-3</v>
      </c>
      <c r="J15" s="22">
        <f t="shared" si="1"/>
        <v>1.3058970114369626E-2</v>
      </c>
      <c r="K15" s="22">
        <f t="shared" si="2"/>
        <v>1.3058970114369626E-2</v>
      </c>
      <c r="L15" s="23">
        <f t="shared" si="3"/>
        <v>2.4718765275088244E-2</v>
      </c>
      <c r="M15" s="4"/>
    </row>
    <row r="16" spans="1:13" x14ac:dyDescent="0.25">
      <c r="A16" s="17"/>
      <c r="B16" s="18">
        <v>461</v>
      </c>
      <c r="C16" s="19" t="s">
        <v>228</v>
      </c>
      <c r="D16" s="20">
        <v>0</v>
      </c>
      <c r="E16" s="21">
        <v>0.19740099999999999</v>
      </c>
      <c r="F16" s="21">
        <f t="shared" si="0"/>
        <v>0.1845745924030304</v>
      </c>
      <c r="G16" s="21">
        <v>0.1745159924030304</v>
      </c>
      <c r="H16" s="21">
        <v>0</v>
      </c>
      <c r="I16" s="21">
        <v>1.0058600000000001E-2</v>
      </c>
      <c r="J16" s="22">
        <f t="shared" si="1"/>
        <v>0.88406843127963086</v>
      </c>
      <c r="K16" s="22">
        <f t="shared" si="2"/>
        <v>0.88406843127963086</v>
      </c>
      <c r="L16" s="23">
        <f t="shared" si="3"/>
        <v>0.93502359361416809</v>
      </c>
      <c r="M16" s="4"/>
    </row>
    <row r="17" spans="1:13" x14ac:dyDescent="0.25">
      <c r="A17" s="17"/>
      <c r="B17" s="18">
        <v>462</v>
      </c>
      <c r="C17" s="19" t="s">
        <v>229</v>
      </c>
      <c r="D17" s="20">
        <v>14</v>
      </c>
      <c r="E17" s="21">
        <v>18.631474000000001</v>
      </c>
      <c r="F17" s="21">
        <f t="shared" si="0"/>
        <v>16.751100488892185</v>
      </c>
      <c r="G17" s="21">
        <v>15.660458718892187</v>
      </c>
      <c r="H17" s="21">
        <v>1.0876602399999999</v>
      </c>
      <c r="I17" s="21">
        <v>2.98153E-3</v>
      </c>
      <c r="J17" s="22">
        <f t="shared" si="1"/>
        <v>0.84053782963667745</v>
      </c>
      <c r="K17" s="22">
        <f t="shared" si="2"/>
        <v>0.89891540298379957</v>
      </c>
      <c r="L17" s="23">
        <f t="shared" si="3"/>
        <v>0.89907542950666086</v>
      </c>
      <c r="M17" s="4"/>
    </row>
    <row r="18" spans="1:13" ht="15.75" thickBot="1" x14ac:dyDescent="0.3">
      <c r="A18" s="41" t="s">
        <v>233</v>
      </c>
      <c r="B18" s="58"/>
      <c r="C18" s="43"/>
      <c r="D18" s="44">
        <v>265.43407700000017</v>
      </c>
      <c r="E18" s="45">
        <v>1680.1436670000026</v>
      </c>
      <c r="F18" s="45">
        <f t="shared" si="0"/>
        <v>764.55165845990678</v>
      </c>
      <c r="G18" s="45">
        <v>489.76292830990678</v>
      </c>
      <c r="H18" s="45">
        <v>123.21101089000001</v>
      </c>
      <c r="I18" s="45">
        <v>151.57771926000004</v>
      </c>
      <c r="J18" s="46">
        <f t="shared" si="1"/>
        <v>0.29150062457718745</v>
      </c>
      <c r="K18" s="46">
        <f t="shared" si="2"/>
        <v>0.36483424080894739</v>
      </c>
      <c r="L18" s="47">
        <f t="shared" si="3"/>
        <v>0.45505135868830771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108</v>
      </c>
      <c r="B1" s="51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1696</v>
      </c>
      <c r="N2" s="72" t="s">
        <v>1702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872.67892599999982</v>
      </c>
      <c r="E6" s="14">
        <f ca="1">SUM(E7:OFFSET(E7,50,0))</f>
        <v>1749.0240099999999</v>
      </c>
      <c r="F6" s="14">
        <f ca="1">SUM(F7:OFFSET(F7,50,0))</f>
        <v>811.15055342647759</v>
      </c>
      <c r="G6" s="14">
        <f ca="1">SUM(G7:OFFSET(G7,50,0))</f>
        <v>527.14224266647761</v>
      </c>
      <c r="H6" s="14">
        <f ca="1">SUM(H7:OFFSET(H7,50,0))</f>
        <v>127.42610805999999</v>
      </c>
      <c r="I6" s="14">
        <f ca="1">SUM(I7:OFFSET(I7,50,0))</f>
        <v>156.58220270000001</v>
      </c>
      <c r="J6" s="15">
        <f ca="1">IFERROR(G6/E6,0)</f>
        <v>0.30139222769530627</v>
      </c>
      <c r="K6" s="15">
        <f ca="1">IFERROR(SUM(G6,H6)/E6,0)</f>
        <v>0.3742477787520353</v>
      </c>
      <c r="L6" s="16">
        <f ca="1">IFERROR(SUM(G6,H6,I6)/E6,0)</f>
        <v>0.46377325227598087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9.2209389999999996</v>
      </c>
      <c r="E7" s="21">
        <v>38.763925999999991</v>
      </c>
      <c r="F7" s="21">
        <f t="shared" ref="F7:F31" si="0">SUM(G7,H7,I7)</f>
        <v>15.706797922482313</v>
      </c>
      <c r="G7" s="21">
        <v>7.2132953624823131</v>
      </c>
      <c r="H7" s="21">
        <v>3.8326327600000001</v>
      </c>
      <c r="I7" s="21">
        <v>4.6608697999999995</v>
      </c>
      <c r="J7" s="22">
        <f t="shared" ref="J7:J31" si="1">IFERROR(G7/E7,0)</f>
        <v>0.18608268322672772</v>
      </c>
      <c r="K7" s="22">
        <f t="shared" ref="K7:K31" si="2">IFERROR(SUM(G7,H7)/E7,0)</f>
        <v>0.2849538027309802</v>
      </c>
      <c r="L7" s="23">
        <f t="shared" ref="L7:L31" si="3">IFERROR(SUM(G7,H7,I7)/E7,0)</f>
        <v>0.40519110274027242</v>
      </c>
      <c r="M7" s="4"/>
      <c r="N7" t="s">
        <v>273</v>
      </c>
      <c r="O7" s="5">
        <v>9.9101359121593866</v>
      </c>
      <c r="P7" s="71">
        <v>0.82454963543170046</v>
      </c>
    </row>
    <row r="8" spans="1:16" x14ac:dyDescent="0.25">
      <c r="A8" s="17"/>
      <c r="B8" s="55">
        <v>2</v>
      </c>
      <c r="C8" s="19" t="s">
        <v>251</v>
      </c>
      <c r="D8" s="20">
        <v>9.2585510000000006</v>
      </c>
      <c r="E8" s="21">
        <v>67.589965000000007</v>
      </c>
      <c r="F8" s="21">
        <f t="shared" si="0"/>
        <v>32.400845229728048</v>
      </c>
      <c r="G8" s="21">
        <v>16.17467734972805</v>
      </c>
      <c r="H8" s="21">
        <v>7.0606889399999986</v>
      </c>
      <c r="I8" s="21">
        <v>9.1654789399999999</v>
      </c>
      <c r="J8" s="22">
        <f t="shared" si="1"/>
        <v>0.23930589917790382</v>
      </c>
      <c r="K8" s="22">
        <f t="shared" si="2"/>
        <v>0.34376946769728384</v>
      </c>
      <c r="L8" s="23">
        <f t="shared" si="3"/>
        <v>0.47937360567841758</v>
      </c>
      <c r="M8" s="4"/>
      <c r="N8" t="s">
        <v>274</v>
      </c>
      <c r="O8" s="5">
        <v>45.06382551586303</v>
      </c>
      <c r="P8" s="71">
        <v>0.65834723606184631</v>
      </c>
    </row>
    <row r="9" spans="1:16" x14ac:dyDescent="0.25">
      <c r="A9" s="17"/>
      <c r="B9" s="55">
        <v>3</v>
      </c>
      <c r="C9" s="19" t="s">
        <v>252</v>
      </c>
      <c r="D9" s="20">
        <v>9.0364529999999998</v>
      </c>
      <c r="E9" s="21">
        <v>65.783066999999988</v>
      </c>
      <c r="F9" s="21">
        <f t="shared" si="0"/>
        <v>23.842818027078774</v>
      </c>
      <c r="G9" s="21">
        <v>13.207569167078772</v>
      </c>
      <c r="H9" s="21">
        <v>6.80093952</v>
      </c>
      <c r="I9" s="21">
        <v>3.8343093399999999</v>
      </c>
      <c r="J9" s="22">
        <f t="shared" si="1"/>
        <v>0.20077460309168579</v>
      </c>
      <c r="K9" s="22">
        <f t="shared" si="2"/>
        <v>0.30415895152895162</v>
      </c>
      <c r="L9" s="23">
        <f t="shared" si="3"/>
        <v>0.36244612959561123</v>
      </c>
      <c r="M9" s="4"/>
      <c r="N9" t="s">
        <v>257</v>
      </c>
      <c r="O9" s="5">
        <v>89.134424516219099</v>
      </c>
      <c r="P9" s="71">
        <v>0.62532705279895628</v>
      </c>
    </row>
    <row r="10" spans="1:16" x14ac:dyDescent="0.25">
      <c r="A10" s="17"/>
      <c r="B10" s="55">
        <v>4</v>
      </c>
      <c r="C10" s="19" t="s">
        <v>253</v>
      </c>
      <c r="D10" s="20">
        <v>31.67908499999999</v>
      </c>
      <c r="E10" s="21">
        <v>112.52615600000006</v>
      </c>
      <c r="F10" s="21">
        <f t="shared" si="0"/>
        <v>51.073353748717651</v>
      </c>
      <c r="G10" s="21">
        <v>39.989322888717652</v>
      </c>
      <c r="H10" s="21">
        <v>3.4465150700000007</v>
      </c>
      <c r="I10" s="21">
        <v>7.6375157899999984</v>
      </c>
      <c r="J10" s="22">
        <f t="shared" si="1"/>
        <v>0.35537802329902418</v>
      </c>
      <c r="K10" s="22">
        <f t="shared" si="2"/>
        <v>0.38600659173603719</v>
      </c>
      <c r="L10" s="23">
        <f t="shared" si="3"/>
        <v>0.45387984060094994</v>
      </c>
      <c r="M10" s="4"/>
      <c r="N10" t="s">
        <v>269</v>
      </c>
      <c r="O10" s="5">
        <v>69.475292583833266</v>
      </c>
      <c r="P10" s="71">
        <v>0.59409527946520402</v>
      </c>
    </row>
    <row r="11" spans="1:16" x14ac:dyDescent="0.25">
      <c r="A11" s="17"/>
      <c r="B11" s="55">
        <v>5</v>
      </c>
      <c r="C11" s="19" t="s">
        <v>254</v>
      </c>
      <c r="D11" s="20">
        <v>28.333385999999997</v>
      </c>
      <c r="E11" s="21">
        <v>83.976822999999996</v>
      </c>
      <c r="F11" s="21">
        <f t="shared" si="0"/>
        <v>38.052296028802751</v>
      </c>
      <c r="G11" s="21">
        <v>22.656774638802744</v>
      </c>
      <c r="H11" s="21">
        <v>9.4470835000000015</v>
      </c>
      <c r="I11" s="21">
        <v>5.948437890000001</v>
      </c>
      <c r="J11" s="22">
        <f t="shared" si="1"/>
        <v>0.26979794935565432</v>
      </c>
      <c r="K11" s="22">
        <f t="shared" si="2"/>
        <v>0.38229426872701233</v>
      </c>
      <c r="L11" s="23">
        <f t="shared" si="3"/>
        <v>0.45312854987146578</v>
      </c>
      <c r="M11" s="4"/>
      <c r="N11" t="s">
        <v>261</v>
      </c>
      <c r="O11" s="5">
        <v>34.809216178295685</v>
      </c>
      <c r="P11" s="71">
        <v>0.58239647976141173</v>
      </c>
    </row>
    <row r="12" spans="1:16" x14ac:dyDescent="0.25">
      <c r="A12" s="17"/>
      <c r="B12" s="55">
        <v>6</v>
      </c>
      <c r="C12" s="19" t="s">
        <v>255</v>
      </c>
      <c r="D12" s="20">
        <v>8.9058890000000002</v>
      </c>
      <c r="E12" s="21">
        <v>89.565932999999973</v>
      </c>
      <c r="F12" s="21">
        <f t="shared" si="0"/>
        <v>26.994907297871162</v>
      </c>
      <c r="G12" s="21">
        <v>15.064763687871164</v>
      </c>
      <c r="H12" s="21">
        <v>4.0078993399999989</v>
      </c>
      <c r="I12" s="21">
        <v>7.9222442700000002</v>
      </c>
      <c r="J12" s="22">
        <f t="shared" si="1"/>
        <v>0.16819747400913213</v>
      </c>
      <c r="K12" s="22">
        <f t="shared" si="2"/>
        <v>0.21294550717035649</v>
      </c>
      <c r="L12" s="23">
        <f t="shared" si="3"/>
        <v>0.30139704230928038</v>
      </c>
      <c r="M12" s="4"/>
      <c r="N12" t="s">
        <v>265</v>
      </c>
      <c r="O12" s="5">
        <v>31.435608650882095</v>
      </c>
      <c r="P12" s="71">
        <v>0.5505588375028917</v>
      </c>
    </row>
    <row r="13" spans="1:16" x14ac:dyDescent="0.25">
      <c r="A13" s="17"/>
      <c r="B13" s="55">
        <v>7</v>
      </c>
      <c r="C13" s="19" t="s">
        <v>256</v>
      </c>
      <c r="D13" s="20">
        <v>24.235424000000005</v>
      </c>
      <c r="E13" s="21">
        <v>29.746803999999997</v>
      </c>
      <c r="F13" s="21">
        <f t="shared" si="0"/>
        <v>14.248359432609307</v>
      </c>
      <c r="G13" s="21">
        <v>12.204810022609308</v>
      </c>
      <c r="H13" s="21">
        <v>0.60582546999999987</v>
      </c>
      <c r="I13" s="21">
        <v>1.4377239399999999</v>
      </c>
      <c r="J13" s="22">
        <f t="shared" si="1"/>
        <v>0.41028979189190573</v>
      </c>
      <c r="K13" s="22">
        <f t="shared" si="2"/>
        <v>0.43065586113416787</v>
      </c>
      <c r="L13" s="23">
        <f t="shared" si="3"/>
        <v>0.47898790850302131</v>
      </c>
      <c r="M13" s="4"/>
      <c r="N13" t="s">
        <v>266</v>
      </c>
      <c r="O13" s="5">
        <v>10.088949096223741</v>
      </c>
      <c r="P13" s="71">
        <v>0.54990736154783171</v>
      </c>
    </row>
    <row r="14" spans="1:16" x14ac:dyDescent="0.25">
      <c r="A14" s="17"/>
      <c r="B14" s="55">
        <v>8</v>
      </c>
      <c r="C14" s="19" t="s">
        <v>257</v>
      </c>
      <c r="D14" s="20">
        <v>70.080635999999942</v>
      </c>
      <c r="E14" s="21">
        <v>142.54049000000001</v>
      </c>
      <c r="F14" s="21">
        <f t="shared" si="0"/>
        <v>89.134424516219099</v>
      </c>
      <c r="G14" s="21">
        <v>57.136912776219106</v>
      </c>
      <c r="H14" s="21">
        <v>14.247732499999996</v>
      </c>
      <c r="I14" s="21">
        <v>17.749779240000002</v>
      </c>
      <c r="J14" s="22">
        <f t="shared" si="1"/>
        <v>0.4008468946347743</v>
      </c>
      <c r="K14" s="22">
        <f t="shared" si="2"/>
        <v>0.50080258091030205</v>
      </c>
      <c r="L14" s="23">
        <f t="shared" si="3"/>
        <v>0.62532705279895628</v>
      </c>
      <c r="M14" s="4"/>
      <c r="N14" t="s">
        <v>262</v>
      </c>
      <c r="O14" s="5">
        <v>44.03041607608899</v>
      </c>
      <c r="P14" s="71">
        <v>0.52508025257766011</v>
      </c>
    </row>
    <row r="15" spans="1:16" x14ac:dyDescent="0.25">
      <c r="A15" s="17"/>
      <c r="B15" s="55">
        <v>9</v>
      </c>
      <c r="C15" s="19" t="s">
        <v>258</v>
      </c>
      <c r="D15" s="20">
        <v>4.0370809999999997</v>
      </c>
      <c r="E15" s="21">
        <v>25.565517000000003</v>
      </c>
      <c r="F15" s="21">
        <f t="shared" si="0"/>
        <v>12.747293999789905</v>
      </c>
      <c r="G15" s="21">
        <v>8.2420100797899067</v>
      </c>
      <c r="H15" s="21">
        <v>2.0991181399999999</v>
      </c>
      <c r="I15" s="21">
        <v>2.4061657799999989</v>
      </c>
      <c r="J15" s="22">
        <f t="shared" si="1"/>
        <v>0.32238777255276729</v>
      </c>
      <c r="K15" s="22">
        <f t="shared" si="2"/>
        <v>0.40449517292335241</v>
      </c>
      <c r="L15" s="23">
        <f t="shared" si="3"/>
        <v>0.49861279941218883</v>
      </c>
      <c r="M15" s="4"/>
      <c r="N15" t="s">
        <v>258</v>
      </c>
      <c r="O15" s="5">
        <v>12.747293999789905</v>
      </c>
      <c r="P15" s="71">
        <v>0.49861279941218883</v>
      </c>
    </row>
    <row r="16" spans="1:16" x14ac:dyDescent="0.25">
      <c r="A16" s="17"/>
      <c r="B16" s="55">
        <v>10</v>
      </c>
      <c r="C16" s="19" t="s">
        <v>259</v>
      </c>
      <c r="D16" s="20">
        <v>0.28129599999999999</v>
      </c>
      <c r="E16" s="21">
        <v>34.50232299999999</v>
      </c>
      <c r="F16" s="21">
        <f t="shared" si="0"/>
        <v>15.02345515867837</v>
      </c>
      <c r="G16" s="21">
        <v>8.3623432486783713</v>
      </c>
      <c r="H16" s="21">
        <v>2.6266597799999993</v>
      </c>
      <c r="I16" s="21">
        <v>4.0344521300000009</v>
      </c>
      <c r="J16" s="22">
        <f t="shared" si="1"/>
        <v>0.2423704412215483</v>
      </c>
      <c r="K16" s="22">
        <f t="shared" si="2"/>
        <v>0.31850038122587787</v>
      </c>
      <c r="L16" s="23">
        <f t="shared" si="3"/>
        <v>0.43543314920210952</v>
      </c>
      <c r="M16" s="4"/>
      <c r="N16" t="s">
        <v>251</v>
      </c>
      <c r="O16" s="5">
        <v>32.400845229728048</v>
      </c>
      <c r="P16" s="71">
        <v>0.47937360567841758</v>
      </c>
    </row>
    <row r="17" spans="1:16" x14ac:dyDescent="0.25">
      <c r="A17" s="17"/>
      <c r="B17" s="55">
        <v>11</v>
      </c>
      <c r="C17" s="19" t="s">
        <v>260</v>
      </c>
      <c r="D17" s="20">
        <v>17.226386999999999</v>
      </c>
      <c r="E17" s="21">
        <v>69.701299000000006</v>
      </c>
      <c r="F17" s="21">
        <f t="shared" si="0"/>
        <v>22.045054689962445</v>
      </c>
      <c r="G17" s="21">
        <v>15.177975589962443</v>
      </c>
      <c r="H17" s="21">
        <v>4.9107255699999994</v>
      </c>
      <c r="I17" s="21">
        <v>1.9563535299999999</v>
      </c>
      <c r="J17" s="22">
        <f t="shared" si="1"/>
        <v>0.21775742787752697</v>
      </c>
      <c r="K17" s="22">
        <f t="shared" si="2"/>
        <v>0.28821128799855572</v>
      </c>
      <c r="L17" s="23">
        <f t="shared" si="3"/>
        <v>0.31627896475734896</v>
      </c>
      <c r="M17" s="4"/>
      <c r="N17" t="s">
        <v>256</v>
      </c>
      <c r="O17" s="5">
        <v>14.248359432609307</v>
      </c>
      <c r="P17" s="71">
        <v>0.47898790850302131</v>
      </c>
    </row>
    <row r="18" spans="1:16" x14ac:dyDescent="0.25">
      <c r="A18" s="17"/>
      <c r="B18" s="55">
        <v>12</v>
      </c>
      <c r="C18" s="19" t="s">
        <v>261</v>
      </c>
      <c r="D18" s="20">
        <v>4.6998069999999998</v>
      </c>
      <c r="E18" s="21">
        <v>59.768933000000018</v>
      </c>
      <c r="F18" s="21">
        <f t="shared" si="0"/>
        <v>34.809216178295685</v>
      </c>
      <c r="G18" s="21">
        <v>20.963693048295681</v>
      </c>
      <c r="H18" s="21">
        <v>6.2426848900000005</v>
      </c>
      <c r="I18" s="21">
        <v>7.6028382400000014</v>
      </c>
      <c r="J18" s="22">
        <f t="shared" si="1"/>
        <v>0.35074564654342544</v>
      </c>
      <c r="K18" s="22">
        <f t="shared" si="2"/>
        <v>0.45519263223748152</v>
      </c>
      <c r="L18" s="23">
        <f t="shared" si="3"/>
        <v>0.58239647976141173</v>
      </c>
      <c r="M18" s="4"/>
      <c r="N18" t="s">
        <v>253</v>
      </c>
      <c r="O18" s="5">
        <v>51.073353748717651</v>
      </c>
      <c r="P18" s="71">
        <v>0.45387984060094994</v>
      </c>
    </row>
    <row r="19" spans="1:16" x14ac:dyDescent="0.25">
      <c r="A19" s="17"/>
      <c r="B19" s="55">
        <v>13</v>
      </c>
      <c r="C19" s="19" t="s">
        <v>262</v>
      </c>
      <c r="D19" s="20">
        <v>23.370010999999998</v>
      </c>
      <c r="E19" s="21">
        <v>83.854640999999958</v>
      </c>
      <c r="F19" s="21">
        <f t="shared" si="0"/>
        <v>44.03041607608899</v>
      </c>
      <c r="G19" s="21">
        <v>26.014077856088988</v>
      </c>
      <c r="H19" s="21">
        <v>4.17391691</v>
      </c>
      <c r="I19" s="21">
        <v>13.842421310000001</v>
      </c>
      <c r="J19" s="22">
        <f t="shared" si="1"/>
        <v>0.31022824194177878</v>
      </c>
      <c r="K19" s="22">
        <f t="shared" si="2"/>
        <v>0.36000386390168915</v>
      </c>
      <c r="L19" s="23">
        <f t="shared" si="3"/>
        <v>0.52508025257766011</v>
      </c>
      <c r="M19" s="4"/>
      <c r="N19" t="s">
        <v>254</v>
      </c>
      <c r="O19" s="5">
        <v>38.052296028802751</v>
      </c>
      <c r="P19" s="71">
        <v>0.45312854987146578</v>
      </c>
    </row>
    <row r="20" spans="1:16" x14ac:dyDescent="0.25">
      <c r="A20" s="17"/>
      <c r="B20" s="55">
        <v>14</v>
      </c>
      <c r="C20" s="19" t="s">
        <v>263</v>
      </c>
      <c r="D20" s="20">
        <v>31.709848000000004</v>
      </c>
      <c r="E20" s="21">
        <v>95.326688999999988</v>
      </c>
      <c r="F20" s="21">
        <f t="shared" si="0"/>
        <v>42.631802938933554</v>
      </c>
      <c r="G20" s="21">
        <v>35.434199588933552</v>
      </c>
      <c r="H20" s="21">
        <v>2.9949907999999996</v>
      </c>
      <c r="I20" s="21">
        <v>4.2026125500000022</v>
      </c>
      <c r="J20" s="22">
        <f t="shared" si="1"/>
        <v>0.37171331513395539</v>
      </c>
      <c r="K20" s="22">
        <f t="shared" si="2"/>
        <v>0.403131492261664</v>
      </c>
      <c r="L20" s="23">
        <f t="shared" si="3"/>
        <v>0.44721791332680777</v>
      </c>
      <c r="M20" s="4"/>
      <c r="N20" t="s">
        <v>271</v>
      </c>
      <c r="O20" s="5">
        <v>26.302882622064477</v>
      </c>
      <c r="P20" s="71">
        <v>0.44816764032311007</v>
      </c>
    </row>
    <row r="21" spans="1:16" x14ac:dyDescent="0.25">
      <c r="A21" s="17"/>
      <c r="B21" s="55">
        <v>15</v>
      </c>
      <c r="C21" s="19" t="s">
        <v>264</v>
      </c>
      <c r="D21" s="20">
        <v>316.67010100000005</v>
      </c>
      <c r="E21" s="21">
        <v>264.33113999999972</v>
      </c>
      <c r="F21" s="21">
        <f t="shared" si="0"/>
        <v>110.19428276220447</v>
      </c>
      <c r="G21" s="21">
        <v>72.842798072204459</v>
      </c>
      <c r="H21" s="21">
        <v>13.584131409999994</v>
      </c>
      <c r="I21" s="21">
        <v>23.767353280000005</v>
      </c>
      <c r="J21" s="22">
        <f t="shared" si="1"/>
        <v>0.27557403214848064</v>
      </c>
      <c r="K21" s="22">
        <f t="shared" si="2"/>
        <v>0.32696461522544995</v>
      </c>
      <c r="L21" s="23">
        <f t="shared" si="3"/>
        <v>0.41687968645012685</v>
      </c>
      <c r="M21" s="4"/>
      <c r="N21" t="s">
        <v>263</v>
      </c>
      <c r="O21" s="5">
        <v>42.631802938933554</v>
      </c>
      <c r="P21" s="71">
        <v>0.44721791332680777</v>
      </c>
    </row>
    <row r="22" spans="1:16" x14ac:dyDescent="0.25">
      <c r="A22" s="17"/>
      <c r="B22" s="55">
        <v>16</v>
      </c>
      <c r="C22" s="19" t="s">
        <v>265</v>
      </c>
      <c r="D22" s="20">
        <v>148.92519700000003</v>
      </c>
      <c r="E22" s="21">
        <v>57.097636999999992</v>
      </c>
      <c r="F22" s="21">
        <f t="shared" si="0"/>
        <v>31.435608650882095</v>
      </c>
      <c r="G22" s="21">
        <v>17.034886820882093</v>
      </c>
      <c r="H22" s="21">
        <v>6.3950274200000008</v>
      </c>
      <c r="I22" s="21">
        <v>8.005694410000002</v>
      </c>
      <c r="J22" s="22">
        <f t="shared" si="1"/>
        <v>0.29834661670643386</v>
      </c>
      <c r="K22" s="22">
        <f t="shared" si="2"/>
        <v>0.41034822931257381</v>
      </c>
      <c r="L22" s="23">
        <f t="shared" si="3"/>
        <v>0.5505588375028917</v>
      </c>
      <c r="M22" s="4"/>
      <c r="N22" t="s">
        <v>259</v>
      </c>
      <c r="O22" s="5">
        <v>15.02345515867837</v>
      </c>
      <c r="P22" s="71">
        <v>0.43543314920210952</v>
      </c>
    </row>
    <row r="23" spans="1:16" x14ac:dyDescent="0.25">
      <c r="A23" s="17"/>
      <c r="B23" s="55">
        <v>17</v>
      </c>
      <c r="C23" s="19" t="s">
        <v>266</v>
      </c>
      <c r="D23" s="20">
        <v>2.6461600000000001</v>
      </c>
      <c r="E23" s="21">
        <v>18.346633999999998</v>
      </c>
      <c r="F23" s="21">
        <f t="shared" si="0"/>
        <v>10.088949096223741</v>
      </c>
      <c r="G23" s="21">
        <v>6.2489918962237425</v>
      </c>
      <c r="H23" s="21">
        <v>1.9161554599999997</v>
      </c>
      <c r="I23" s="21">
        <v>1.92380174</v>
      </c>
      <c r="J23" s="22">
        <f t="shared" si="1"/>
        <v>0.34060699615110562</v>
      </c>
      <c r="K23" s="22">
        <f t="shared" si="2"/>
        <v>0.44504879512087842</v>
      </c>
      <c r="L23" s="23">
        <f t="shared" si="3"/>
        <v>0.54990736154783171</v>
      </c>
      <c r="M23" s="4"/>
      <c r="N23" t="s">
        <v>264</v>
      </c>
      <c r="O23" s="5">
        <v>110.19428276220447</v>
      </c>
      <c r="P23" s="71">
        <v>0.41687968645012685</v>
      </c>
    </row>
    <row r="24" spans="1:16" x14ac:dyDescent="0.25">
      <c r="A24" s="17"/>
      <c r="B24" s="55">
        <v>18</v>
      </c>
      <c r="C24" s="19" t="s">
        <v>267</v>
      </c>
      <c r="D24" s="20">
        <v>1.6358979999999999</v>
      </c>
      <c r="E24" s="21">
        <v>6.2703619999999987</v>
      </c>
      <c r="F24" s="21">
        <f t="shared" si="0"/>
        <v>1.1720986117273444</v>
      </c>
      <c r="G24" s="21">
        <v>0.12626342172734439</v>
      </c>
      <c r="H24" s="21">
        <v>0.43637013999999996</v>
      </c>
      <c r="I24" s="21">
        <v>0.60946504999999995</v>
      </c>
      <c r="J24" s="22">
        <f t="shared" si="1"/>
        <v>2.0136544226209654E-2</v>
      </c>
      <c r="K24" s="22">
        <f t="shared" si="2"/>
        <v>8.9729039842890171E-2</v>
      </c>
      <c r="L24" s="23">
        <f t="shared" si="3"/>
        <v>0.18692678536380269</v>
      </c>
      <c r="M24" s="4"/>
      <c r="N24" t="s">
        <v>250</v>
      </c>
      <c r="O24" s="5">
        <v>15.706797922482313</v>
      </c>
      <c r="P24" s="71">
        <v>0.40519110274027242</v>
      </c>
    </row>
    <row r="25" spans="1:16" x14ac:dyDescent="0.25">
      <c r="A25" s="17"/>
      <c r="B25" s="55">
        <v>19</v>
      </c>
      <c r="C25" s="19" t="s">
        <v>268</v>
      </c>
      <c r="D25" s="20">
        <v>1.982593</v>
      </c>
      <c r="E25" s="21">
        <v>26.746332999999996</v>
      </c>
      <c r="F25" s="21">
        <f t="shared" si="0"/>
        <v>4.5612378332337826</v>
      </c>
      <c r="G25" s="21">
        <v>3.3302574332337826</v>
      </c>
      <c r="H25" s="21">
        <v>8.399543000000001E-2</v>
      </c>
      <c r="I25" s="21">
        <v>1.1469849700000001</v>
      </c>
      <c r="J25" s="22">
        <f t="shared" si="1"/>
        <v>0.12451267369002633</v>
      </c>
      <c r="K25" s="22">
        <f t="shared" si="2"/>
        <v>0.12765312027012388</v>
      </c>
      <c r="L25" s="23">
        <f t="shared" si="3"/>
        <v>0.17053694176445733</v>
      </c>
      <c r="M25" s="4"/>
      <c r="N25" t="s">
        <v>252</v>
      </c>
      <c r="O25" s="5">
        <v>23.842818027078774</v>
      </c>
      <c r="P25" s="71">
        <v>0.36244612959561123</v>
      </c>
    </row>
    <row r="26" spans="1:16" x14ac:dyDescent="0.25">
      <c r="A26" s="17"/>
      <c r="B26" s="55">
        <v>20</v>
      </c>
      <c r="C26" s="19" t="s">
        <v>269</v>
      </c>
      <c r="D26" s="20">
        <v>31.608638000000006</v>
      </c>
      <c r="E26" s="21">
        <v>116.94301400000001</v>
      </c>
      <c r="F26" s="21">
        <f t="shared" si="0"/>
        <v>69.475292583833266</v>
      </c>
      <c r="G26" s="21">
        <v>45.559859883833269</v>
      </c>
      <c r="H26" s="21">
        <v>13.254925289999997</v>
      </c>
      <c r="I26" s="21">
        <v>10.660507409999999</v>
      </c>
      <c r="J26" s="22">
        <f t="shared" si="1"/>
        <v>0.38959026559579923</v>
      </c>
      <c r="K26" s="22">
        <f t="shared" si="2"/>
        <v>0.50293543121638085</v>
      </c>
      <c r="L26" s="23">
        <f t="shared" si="3"/>
        <v>0.59409527946520402</v>
      </c>
      <c r="M26" s="4"/>
      <c r="N26" t="s">
        <v>270</v>
      </c>
      <c r="O26" s="5">
        <v>38.773262994279733</v>
      </c>
      <c r="P26" s="71">
        <v>0.34776771998990913</v>
      </c>
    </row>
    <row r="27" spans="1:16" x14ac:dyDescent="0.25">
      <c r="A27" s="17"/>
      <c r="B27" s="55">
        <v>21</v>
      </c>
      <c r="C27" s="19" t="s">
        <v>270</v>
      </c>
      <c r="D27" s="20">
        <v>28.255515999999997</v>
      </c>
      <c r="E27" s="21">
        <v>111.49183999999995</v>
      </c>
      <c r="F27" s="21">
        <f t="shared" si="0"/>
        <v>38.773262994279733</v>
      </c>
      <c r="G27" s="21">
        <v>22.524445984279737</v>
      </c>
      <c r="H27" s="21">
        <v>8.11671722</v>
      </c>
      <c r="I27" s="21">
        <v>8.1320997900000016</v>
      </c>
      <c r="J27" s="22">
        <f t="shared" si="1"/>
        <v>0.20202775363900843</v>
      </c>
      <c r="K27" s="22">
        <f t="shared" si="2"/>
        <v>0.27482875163132786</v>
      </c>
      <c r="L27" s="23">
        <f t="shared" si="3"/>
        <v>0.34776771998990913</v>
      </c>
      <c r="M27" s="4"/>
      <c r="N27" t="s">
        <v>260</v>
      </c>
      <c r="O27" s="5">
        <v>22.045054689962445</v>
      </c>
      <c r="P27" s="71">
        <v>0.31627896475734896</v>
      </c>
    </row>
    <row r="28" spans="1:16" x14ac:dyDescent="0.25">
      <c r="A28" s="17"/>
      <c r="B28" s="55">
        <v>22</v>
      </c>
      <c r="C28" s="19" t="s">
        <v>271</v>
      </c>
      <c r="D28" s="20">
        <v>9.1635500000000008</v>
      </c>
      <c r="E28" s="21">
        <v>58.689830000000001</v>
      </c>
      <c r="F28" s="21">
        <f t="shared" si="0"/>
        <v>26.302882622064477</v>
      </c>
      <c r="G28" s="21">
        <v>16.30939907206448</v>
      </c>
      <c r="H28" s="21">
        <v>4.447887549999999</v>
      </c>
      <c r="I28" s="21">
        <v>5.5455959999999989</v>
      </c>
      <c r="J28" s="22">
        <f t="shared" si="1"/>
        <v>0.27789140081108565</v>
      </c>
      <c r="K28" s="22">
        <f t="shared" si="2"/>
        <v>0.35367774318079431</v>
      </c>
      <c r="L28" s="23">
        <f t="shared" si="3"/>
        <v>0.44816764032311007</v>
      </c>
      <c r="M28" s="4"/>
      <c r="N28" t="s">
        <v>255</v>
      </c>
      <c r="O28" s="5">
        <v>26.994907297871162</v>
      </c>
      <c r="P28" s="71">
        <v>0.30139704230928038</v>
      </c>
    </row>
    <row r="29" spans="1:16" x14ac:dyDescent="0.25">
      <c r="A29" s="17"/>
      <c r="B29" s="55">
        <v>23</v>
      </c>
      <c r="C29" s="19" t="s">
        <v>272</v>
      </c>
      <c r="D29" s="20">
        <v>0</v>
      </c>
      <c r="E29" s="21">
        <v>9.4258719999999983</v>
      </c>
      <c r="F29" s="21">
        <f t="shared" si="0"/>
        <v>1.4319355987482076</v>
      </c>
      <c r="G29" s="21">
        <v>1.1510128287482075</v>
      </c>
      <c r="H29" s="21">
        <v>9.1191439999999999E-2</v>
      </c>
      <c r="I29" s="21">
        <v>0.18973133</v>
      </c>
      <c r="J29" s="22">
        <f t="shared" si="1"/>
        <v>0.12211207925889592</v>
      </c>
      <c r="K29" s="22">
        <f t="shared" si="2"/>
        <v>0.13178666851705687</v>
      </c>
      <c r="L29" s="23">
        <f t="shared" si="3"/>
        <v>0.15191545129704795</v>
      </c>
      <c r="M29" s="4"/>
      <c r="N29" t="s">
        <v>267</v>
      </c>
      <c r="O29" s="5">
        <v>1.1720986117273444</v>
      </c>
      <c r="P29" s="71">
        <v>0.18692678536380269</v>
      </c>
    </row>
    <row r="30" spans="1:16" x14ac:dyDescent="0.25">
      <c r="A30" s="17"/>
      <c r="B30" s="55">
        <v>24</v>
      </c>
      <c r="C30" s="19" t="s">
        <v>273</v>
      </c>
      <c r="D30" s="20">
        <v>7.9557890000000002</v>
      </c>
      <c r="E30" s="21">
        <v>12.018846999999999</v>
      </c>
      <c r="F30" s="21">
        <f t="shared" si="0"/>
        <v>9.9101359121593866</v>
      </c>
      <c r="G30" s="21">
        <v>5.3969552521593869</v>
      </c>
      <c r="H30" s="21">
        <v>3.24547242</v>
      </c>
      <c r="I30" s="21">
        <v>1.2677082399999999</v>
      </c>
      <c r="J30" s="22">
        <f t="shared" si="1"/>
        <v>0.44904101467964336</v>
      </c>
      <c r="K30" s="22">
        <f t="shared" si="2"/>
        <v>0.71907294203507111</v>
      </c>
      <c r="L30" s="23">
        <f t="shared" si="3"/>
        <v>0.82454963543170046</v>
      </c>
      <c r="M30" s="4"/>
      <c r="N30" t="s">
        <v>268</v>
      </c>
      <c r="O30" s="5">
        <v>4.5612378332337826</v>
      </c>
      <c r="P30" s="71">
        <v>0.17053694176445733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51.760690999999994</v>
      </c>
      <c r="E31" s="28">
        <v>68.449934999999996</v>
      </c>
      <c r="F31" s="28">
        <f t="shared" si="0"/>
        <v>45.06382551586303</v>
      </c>
      <c r="G31" s="28">
        <v>38.774946695863036</v>
      </c>
      <c r="H31" s="28">
        <v>3.3568210900000004</v>
      </c>
      <c r="I31" s="28">
        <v>2.9320577299999999</v>
      </c>
      <c r="J31" s="29">
        <f t="shared" si="1"/>
        <v>0.56647163647216081</v>
      </c>
      <c r="K31" s="29">
        <f t="shared" si="2"/>
        <v>0.61551216645951579</v>
      </c>
      <c r="L31" s="30">
        <f t="shared" si="3"/>
        <v>0.65834723606184631</v>
      </c>
      <c r="M31" s="4"/>
      <c r="N31" t="s">
        <v>272</v>
      </c>
      <c r="O31" s="5">
        <v>1.4319355987482076</v>
      </c>
      <c r="P31" s="71">
        <v>0.15191545129704795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49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872.67892599999982</v>
      </c>
      <c r="E6" s="14">
        <v>1749.0240099999999</v>
      </c>
      <c r="F6" s="14">
        <v>811.15055342647759</v>
      </c>
      <c r="G6" s="14">
        <v>527.14224266647761</v>
      </c>
      <c r="H6" s="14">
        <v>127.42610805999999</v>
      </c>
      <c r="I6" s="14">
        <v>156.58220270000001</v>
      </c>
      <c r="J6" s="15">
        <v>0.30139222769530627</v>
      </c>
      <c r="K6" s="15">
        <v>0.3742477787520353</v>
      </c>
      <c r="L6" s="16">
        <v>0.46377325227598087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307.86311700000005</v>
      </c>
      <c r="E7" s="38">
        <f ca="1">SUM(E8:OFFSET(E6,MATCH("PROYECTOS",$A$8:$A$50,0),0))</f>
        <v>7.6138310000000011</v>
      </c>
      <c r="F7" s="38">
        <f ca="1">SUM(F8:OFFSET(F6,MATCH("PROYECTOS",$A$8:$A$50,0),0))</f>
        <v>6.5051048798773845</v>
      </c>
      <c r="G7" s="38">
        <f ca="1">SUM(G8:OFFSET(G6,MATCH("PROYECTOS",$A$8:$A$50,0),0))</f>
        <v>5.2604459198773839</v>
      </c>
      <c r="H7" s="38">
        <f ca="1">SUM(H8:OFFSET(H6,MATCH("PROYECTOS",$A$8:$A$50,0),0))</f>
        <v>0.60109646999999999</v>
      </c>
      <c r="I7" s="38">
        <f ca="1">SUM(I8:OFFSET(I6,MATCH("PROYECTOS",$A$8:$A$50,0),0))</f>
        <v>0.6435624900000001</v>
      </c>
      <c r="J7" s="39">
        <f ca="1">IFERROR(G7/E7,0)</f>
        <v>0.69090657776320263</v>
      </c>
      <c r="K7" s="39">
        <f ca="1">IFERROR(SUM(G7,H7)/E7,0)</f>
        <v>0.76985454364266592</v>
      </c>
      <c r="L7" s="40">
        <f ca="1">IFERROR(SUM(G7,H7,I7)/E7,0)</f>
        <v>0.85437999344579396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306.19663200000002</v>
      </c>
      <c r="E8" s="21">
        <v>6.6620820000000007</v>
      </c>
      <c r="F8" s="21">
        <f t="shared" ref="F8:F9" si="0">SUM(G8,H8,I8)</f>
        <v>5.7242433152923979</v>
      </c>
      <c r="G8" s="21">
        <v>4.6731663052923977</v>
      </c>
      <c r="H8" s="21">
        <v>0.53541576000000002</v>
      </c>
      <c r="I8" s="21">
        <v>0.51566125000000007</v>
      </c>
      <c r="J8" s="22">
        <f t="shared" ref="J8:J10" si="1">IFERROR(G8/E8,0)</f>
        <v>0.70145733800520571</v>
      </c>
      <c r="K8" s="22">
        <f t="shared" ref="K8:K10" si="2">IFERROR(SUM(G8,H8)/E8,0)</f>
        <v>0.78182497082629687</v>
      </c>
      <c r="L8" s="23">
        <f t="shared" ref="L8:L10" si="3">IFERROR(SUM(G8,H8,I8)/E8,0)</f>
        <v>0.85922738796856557</v>
      </c>
      <c r="M8" s="4"/>
    </row>
    <row r="9" spans="1:13" ht="38.25" x14ac:dyDescent="0.25">
      <c r="A9" s="17"/>
      <c r="B9" s="19">
        <v>3000410</v>
      </c>
      <c r="C9" s="19" t="s">
        <v>1699</v>
      </c>
      <c r="D9" s="20">
        <v>1.6664850000000002</v>
      </c>
      <c r="E9" s="21">
        <v>0.95174899999999996</v>
      </c>
      <c r="F9" s="21">
        <f t="shared" si="0"/>
        <v>0.78086156458498612</v>
      </c>
      <c r="G9" s="21">
        <v>0.58727961458498612</v>
      </c>
      <c r="H9" s="21">
        <v>6.5680710000000003E-2</v>
      </c>
      <c r="I9" s="21">
        <v>0.12790124</v>
      </c>
      <c r="J9" s="22">
        <f t="shared" si="1"/>
        <v>0.61705304085949775</v>
      </c>
      <c r="K9" s="22">
        <f t="shared" si="2"/>
        <v>0.68606357830161746</v>
      </c>
      <c r="L9" s="23">
        <f t="shared" si="3"/>
        <v>0.82044905178254579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564.81580899999972</v>
      </c>
      <c r="E10" s="45">
        <f t="shared" ref="E10:I10" ca="1" si="4">OFFSET(E10,-MATCH("PROYECTOS",$A$8:$A$50,0)-1,0)-(OFFSET(E10,-MATCH("PROYECTOS",$A$8:$A$50,0),0))</f>
        <v>1741.410179</v>
      </c>
      <c r="F10" s="45">
        <f t="shared" ca="1" si="4"/>
        <v>804.64544854660016</v>
      </c>
      <c r="G10" s="45">
        <f t="shared" ca="1" si="4"/>
        <v>521.88179674660023</v>
      </c>
      <c r="H10" s="45">
        <f t="shared" ca="1" si="4"/>
        <v>126.82501158999999</v>
      </c>
      <c r="I10" s="45">
        <f t="shared" ca="1" si="4"/>
        <v>155.93864021000002</v>
      </c>
      <c r="J10" s="46">
        <f t="shared" ca="1" si="1"/>
        <v>0.29968918468495997</v>
      </c>
      <c r="K10" s="46">
        <f t="shared" ca="1" si="2"/>
        <v>0.37251809835470145</v>
      </c>
      <c r="L10" s="47">
        <f t="shared" ca="1" si="3"/>
        <v>0.46206543308978804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1703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2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50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459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519.42586399999982</v>
      </c>
      <c r="E6" s="14">
        <v>685.25300699999991</v>
      </c>
      <c r="F6" s="14">
        <v>526.83594206337818</v>
      </c>
      <c r="G6" s="14">
        <v>432.5908654133782</v>
      </c>
      <c r="H6" s="14">
        <v>50.109694549999993</v>
      </c>
      <c r="I6" s="14">
        <v>44.135382099999987</v>
      </c>
      <c r="J6" s="15">
        <v>0.63128634386770122</v>
      </c>
      <c r="K6" s="15">
        <v>0.70441217336150741</v>
      </c>
      <c r="L6" s="16">
        <v>0.76881959901181174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339.23465800000008</v>
      </c>
      <c r="E7" s="38">
        <f ca="1">SUM(E8:OFFSET(E6,MATCH("GOBIERNOS REGIONALES",$A$8:$A$50,0),0))</f>
        <v>446.0860330000001</v>
      </c>
      <c r="F7" s="38">
        <f ca="1">SUM(F8:OFFSET(F6,MATCH("GOBIERNOS REGIONALES",$A$8:$A$50,0),0))</f>
        <v>340.45174388296084</v>
      </c>
      <c r="G7" s="38">
        <f ca="1">SUM(G8:OFFSET(G6,MATCH("GOBIERNOS REGIONALES",$A$8:$A$50,0),0))</f>
        <v>295.45040414296079</v>
      </c>
      <c r="H7" s="38">
        <f ca="1">SUM(H8:OFFSET(H6,MATCH("GOBIERNOS REGIONALES",$A$8:$A$50,0),0))</f>
        <v>19.828907700000002</v>
      </c>
      <c r="I7" s="38">
        <f ca="1">SUM(I8:OFFSET(I6,MATCH("GOBIERNOS REGIONALES",$A$8:$A$50,0),0))</f>
        <v>25.172432040000004</v>
      </c>
      <c r="J7" s="39">
        <f ca="1">IFERROR(G7/E7,0)</f>
        <v>0.66231709196544319</v>
      </c>
      <c r="K7" s="39">
        <f ca="1">IFERROR(SUM(G7,H7)/E7,0)</f>
        <v>0.70676795173939178</v>
      </c>
      <c r="L7" s="40">
        <f ca="1">IFERROR(SUM(G7,H7,I7)/E7,0)</f>
        <v>0.76319749711365814</v>
      </c>
      <c r="M7" s="4"/>
    </row>
    <row r="8" spans="1:13" x14ac:dyDescent="0.25">
      <c r="A8" s="17"/>
      <c r="B8" s="18">
        <v>11</v>
      </c>
      <c r="C8" s="19" t="s">
        <v>111</v>
      </c>
      <c r="D8" s="20">
        <v>69.082984999999994</v>
      </c>
      <c r="E8" s="21">
        <v>59.716211000000001</v>
      </c>
      <c r="F8" s="21">
        <f t="shared" ref="F8:F39" si="0">SUM(G8,H8,I8)</f>
        <v>54.051095245542577</v>
      </c>
      <c r="G8" s="21">
        <v>53.772260055542574</v>
      </c>
      <c r="H8" s="21">
        <v>4.3682030000000011E-2</v>
      </c>
      <c r="I8" s="21">
        <v>0.23515316000000003</v>
      </c>
      <c r="J8" s="22">
        <f t="shared" ref="J8:J39" si="1">IFERROR(G8/E8,0)</f>
        <v>0.90046336087101331</v>
      </c>
      <c r="K8" s="22">
        <f t="shared" ref="K8:K39" si="2">IFERROR(SUM(G8,H8)/E8,0)</f>
        <v>0.90119485453527137</v>
      </c>
      <c r="L8" s="23">
        <f t="shared" ref="L8:L39" si="3">IFERROR(SUM(G8,H8,I8)/E8,0)</f>
        <v>0.90513269915170225</v>
      </c>
      <c r="M8" s="4"/>
    </row>
    <row r="9" spans="1:13" x14ac:dyDescent="0.25">
      <c r="A9" s="17"/>
      <c r="B9" s="18">
        <v>131</v>
      </c>
      <c r="C9" s="19" t="s">
        <v>143</v>
      </c>
      <c r="D9" s="20">
        <v>0.39128000000000002</v>
      </c>
      <c r="E9" s="21">
        <v>0.39201999999999998</v>
      </c>
      <c r="F9" s="21">
        <f t="shared" si="0"/>
        <v>0.1920679628378234</v>
      </c>
      <c r="G9" s="21">
        <v>0.14159318283782341</v>
      </c>
      <c r="H9" s="21">
        <v>1.9403979999999998E-2</v>
      </c>
      <c r="I9" s="21">
        <v>3.1070799999999999E-2</v>
      </c>
      <c r="J9" s="22">
        <f t="shared" si="1"/>
        <v>0.36118867108265756</v>
      </c>
      <c r="K9" s="22">
        <f t="shared" si="2"/>
        <v>0.41068609468349421</v>
      </c>
      <c r="L9" s="23">
        <f t="shared" si="3"/>
        <v>0.48994429579568238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116.38797100000002</v>
      </c>
      <c r="E10" s="21">
        <v>135.10520400000007</v>
      </c>
      <c r="F10" s="21">
        <f t="shared" si="0"/>
        <v>133.77697561508268</v>
      </c>
      <c r="G10" s="21">
        <v>127.95251444508267</v>
      </c>
      <c r="H10" s="21">
        <v>4.3610385599999999</v>
      </c>
      <c r="I10" s="21">
        <v>1.4634226100000001</v>
      </c>
      <c r="J10" s="22">
        <f t="shared" si="1"/>
        <v>0.94705837123107861</v>
      </c>
      <c r="K10" s="22">
        <f t="shared" si="2"/>
        <v>0.97933720602710905</v>
      </c>
      <c r="L10" s="23">
        <f t="shared" si="3"/>
        <v>0.99016893246453042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96.020700000000019</v>
      </c>
      <c r="E11" s="21">
        <v>161.88850399999998</v>
      </c>
      <c r="F11" s="21">
        <f t="shared" si="0"/>
        <v>78.444867323911524</v>
      </c>
      <c r="G11" s="21">
        <v>57.846270713911508</v>
      </c>
      <c r="H11" s="21">
        <v>6.7098471899999996</v>
      </c>
      <c r="I11" s="21">
        <v>13.888749420000003</v>
      </c>
      <c r="J11" s="22">
        <f t="shared" si="1"/>
        <v>0.35732167068460596</v>
      </c>
      <c r="K11" s="22">
        <f t="shared" si="2"/>
        <v>0.39876900650037211</v>
      </c>
      <c r="L11" s="23">
        <f t="shared" si="3"/>
        <v>0.48456107373696855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57.351722000000066</v>
      </c>
      <c r="E12" s="21">
        <v>88.984094000000084</v>
      </c>
      <c r="F12" s="21">
        <f t="shared" si="0"/>
        <v>73.986737735586246</v>
      </c>
      <c r="G12" s="21">
        <v>55.737765745586231</v>
      </c>
      <c r="H12" s="21">
        <v>8.6949359400000006</v>
      </c>
      <c r="I12" s="21">
        <v>9.5540360500000006</v>
      </c>
      <c r="J12" s="22">
        <f t="shared" si="1"/>
        <v>0.62637897673696807</v>
      </c>
      <c r="K12" s="22">
        <f t="shared" si="2"/>
        <v>0.72409234942130418</v>
      </c>
      <c r="L12" s="23">
        <f t="shared" si="3"/>
        <v>0.83146025778029697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180.02160600000005</v>
      </c>
      <c r="E13" s="38">
        <f ca="1">SUM(E14:OFFSET(E12,(MATCH("GOBIERNOS LOCALES",$A$8:$A$50,0)-MATCH("GOBIERNOS REGIONALES",$A$8:$A$50,0)),0))</f>
        <v>238.62479400000001</v>
      </c>
      <c r="F13" s="38">
        <f ca="1">SUM(F14:OFFSET(F12,(MATCH("GOBIERNOS LOCALES",$A$8:$A$50,0)-MATCH("GOBIERNOS REGIONALES",$A$8:$A$50,0)),0))</f>
        <v>185.96037315890948</v>
      </c>
      <c r="G13" s="38">
        <f ca="1">SUM(G14:OFFSET(G12,(MATCH("GOBIERNOS LOCALES",$A$8:$A$50,0)-MATCH("GOBIERNOS REGIONALES",$A$8:$A$50,0)),0))</f>
        <v>136.75789868890945</v>
      </c>
      <c r="H13" s="38">
        <f ca="1">SUM(H14:OFFSET(H12,(MATCH("GOBIERNOS LOCALES",$A$8:$A$50,0)-MATCH("GOBIERNOS REGIONALES",$A$8:$A$50,0)),0))</f>
        <v>30.240324409999999</v>
      </c>
      <c r="I13" s="38">
        <f ca="1">SUM(I14:OFFSET(I12,(MATCH("GOBIERNOS LOCALES",$A$8:$A$50,0)-MATCH("GOBIERNOS REGIONALES",$A$8:$A$50,0)),0))</f>
        <v>18.962150060000003</v>
      </c>
      <c r="J13" s="39">
        <f t="shared" ca="1" si="1"/>
        <v>0.5731085039256627</v>
      </c>
      <c r="K13" s="39">
        <f t="shared" ca="1" si="2"/>
        <v>0.69983600739707474</v>
      </c>
      <c r="L13" s="40">
        <f t="shared" ca="1" si="3"/>
        <v>0.77930029835419967</v>
      </c>
      <c r="M13" s="4"/>
    </row>
    <row r="14" spans="1:13" x14ac:dyDescent="0.25">
      <c r="A14" s="17"/>
      <c r="B14" s="18">
        <v>440</v>
      </c>
      <c r="C14" s="19" t="s">
        <v>207</v>
      </c>
      <c r="D14" s="20">
        <v>0.74464200000000003</v>
      </c>
      <c r="E14" s="21">
        <v>2.4469289999999995</v>
      </c>
      <c r="F14" s="21">
        <f t="shared" si="0"/>
        <v>1.0500357163617273</v>
      </c>
      <c r="G14" s="21">
        <v>0.82263979636172735</v>
      </c>
      <c r="H14" s="21">
        <v>0.10995482999999999</v>
      </c>
      <c r="I14" s="21">
        <v>0.11744109</v>
      </c>
      <c r="J14" s="22">
        <f t="shared" si="1"/>
        <v>0.3361927527777584</v>
      </c>
      <c r="K14" s="22">
        <f t="shared" si="2"/>
        <v>0.38112860093681816</v>
      </c>
      <c r="L14" s="23">
        <f t="shared" si="3"/>
        <v>0.42912390035090009</v>
      </c>
      <c r="M14" s="4"/>
    </row>
    <row r="15" spans="1:13" x14ac:dyDescent="0.25">
      <c r="A15" s="17"/>
      <c r="B15" s="18">
        <v>441</v>
      </c>
      <c r="C15" s="19" t="s">
        <v>208</v>
      </c>
      <c r="D15" s="20">
        <v>2.2378680000000002</v>
      </c>
      <c r="E15" s="21">
        <v>5.1450789999999982</v>
      </c>
      <c r="F15" s="21">
        <f t="shared" si="0"/>
        <v>3.8386035925991369</v>
      </c>
      <c r="G15" s="21">
        <v>2.8310733925991372</v>
      </c>
      <c r="H15" s="21">
        <v>0.44259920999999997</v>
      </c>
      <c r="I15" s="21">
        <v>0.56493098999999969</v>
      </c>
      <c r="J15" s="22">
        <f t="shared" si="1"/>
        <v>0.55024877025195107</v>
      </c>
      <c r="K15" s="22">
        <f t="shared" si="2"/>
        <v>0.6362725630838979</v>
      </c>
      <c r="L15" s="23">
        <f t="shared" si="3"/>
        <v>0.74607281882341125</v>
      </c>
      <c r="M15" s="4"/>
    </row>
    <row r="16" spans="1:13" x14ac:dyDescent="0.25">
      <c r="A16" s="17"/>
      <c r="B16" s="18">
        <v>442</v>
      </c>
      <c r="C16" s="19" t="s">
        <v>209</v>
      </c>
      <c r="D16" s="20">
        <v>2.9766139999999996</v>
      </c>
      <c r="E16" s="21">
        <v>5.8604609999999973</v>
      </c>
      <c r="F16" s="21">
        <f t="shared" si="0"/>
        <v>4.901413853084307</v>
      </c>
      <c r="G16" s="21">
        <v>4.3128281430843067</v>
      </c>
      <c r="H16" s="21">
        <v>0.20633693000000008</v>
      </c>
      <c r="I16" s="21">
        <v>0.38224878000000018</v>
      </c>
      <c r="J16" s="22">
        <f t="shared" si="1"/>
        <v>0.7359196048031561</v>
      </c>
      <c r="K16" s="22">
        <f t="shared" si="2"/>
        <v>0.77112791520740587</v>
      </c>
      <c r="L16" s="23">
        <f t="shared" si="3"/>
        <v>0.8363529512583241</v>
      </c>
      <c r="M16" s="4"/>
    </row>
    <row r="17" spans="1:13" x14ac:dyDescent="0.25">
      <c r="A17" s="17"/>
      <c r="B17" s="18">
        <v>443</v>
      </c>
      <c r="C17" s="19" t="s">
        <v>210</v>
      </c>
      <c r="D17" s="20">
        <v>9.8945959999999999</v>
      </c>
      <c r="E17" s="21">
        <v>16.797613000000002</v>
      </c>
      <c r="F17" s="21">
        <f t="shared" si="0"/>
        <v>12.871639000308024</v>
      </c>
      <c r="G17" s="21">
        <v>10.498407720308023</v>
      </c>
      <c r="H17" s="21">
        <v>1.3134871299999999</v>
      </c>
      <c r="I17" s="21">
        <v>1.05974415</v>
      </c>
      <c r="J17" s="22">
        <f t="shared" si="1"/>
        <v>0.62499402268096205</v>
      </c>
      <c r="K17" s="22">
        <f t="shared" si="2"/>
        <v>0.70318889060654166</v>
      </c>
      <c r="L17" s="23">
        <f t="shared" si="3"/>
        <v>0.76627786342666793</v>
      </c>
      <c r="M17" s="4"/>
    </row>
    <row r="18" spans="1:13" x14ac:dyDescent="0.25">
      <c r="A18" s="17"/>
      <c r="B18" s="18">
        <v>444</v>
      </c>
      <c r="C18" s="19" t="s">
        <v>211</v>
      </c>
      <c r="D18" s="20">
        <v>5.3269390000000003</v>
      </c>
      <c r="E18" s="21">
        <v>9.296504999999998</v>
      </c>
      <c r="F18" s="21">
        <f t="shared" si="0"/>
        <v>7.015486370973707</v>
      </c>
      <c r="G18" s="21">
        <v>5.2517635709737078</v>
      </c>
      <c r="H18" s="21">
        <v>1.0698144099999998</v>
      </c>
      <c r="I18" s="21">
        <v>0.69390839000000015</v>
      </c>
      <c r="J18" s="22">
        <f t="shared" si="1"/>
        <v>0.56491806017139867</v>
      </c>
      <c r="K18" s="22">
        <f t="shared" si="2"/>
        <v>0.67999511439769122</v>
      </c>
      <c r="L18" s="23">
        <f t="shared" si="3"/>
        <v>0.75463697066518098</v>
      </c>
      <c r="M18" s="4"/>
    </row>
    <row r="19" spans="1:13" x14ac:dyDescent="0.25">
      <c r="A19" s="17"/>
      <c r="B19" s="18">
        <v>445</v>
      </c>
      <c r="C19" s="19" t="s">
        <v>212</v>
      </c>
      <c r="D19" s="20">
        <v>8.9767909999999969</v>
      </c>
      <c r="E19" s="21">
        <v>12.824149000000007</v>
      </c>
      <c r="F19" s="21">
        <f t="shared" si="0"/>
        <v>10.033962393262692</v>
      </c>
      <c r="G19" s="21">
        <v>7.496601643262693</v>
      </c>
      <c r="H19" s="21">
        <v>1.2984852799999997</v>
      </c>
      <c r="I19" s="21">
        <v>1.2388754700000004</v>
      </c>
      <c r="J19" s="22">
        <f t="shared" si="1"/>
        <v>0.58456913150827305</v>
      </c>
      <c r="K19" s="22">
        <f t="shared" si="2"/>
        <v>0.68582226573183824</v>
      </c>
      <c r="L19" s="23">
        <f t="shared" si="3"/>
        <v>0.78242715312046718</v>
      </c>
      <c r="M19" s="4"/>
    </row>
    <row r="20" spans="1:13" x14ac:dyDescent="0.25">
      <c r="A20" s="17"/>
      <c r="B20" s="18">
        <v>446</v>
      </c>
      <c r="C20" s="19" t="s">
        <v>213</v>
      </c>
      <c r="D20" s="20">
        <v>6.4795349999999985</v>
      </c>
      <c r="E20" s="21">
        <v>8.6430300000000013</v>
      </c>
      <c r="F20" s="21">
        <f t="shared" si="0"/>
        <v>7.9349959391905713</v>
      </c>
      <c r="G20" s="21">
        <v>6.4257861691905713</v>
      </c>
      <c r="H20" s="21">
        <v>1.54376399</v>
      </c>
      <c r="I20" s="21">
        <v>-3.455422000000001E-2</v>
      </c>
      <c r="J20" s="22">
        <f t="shared" si="1"/>
        <v>0.74346452218615122</v>
      </c>
      <c r="K20" s="22">
        <f t="shared" si="2"/>
        <v>0.9220782710681984</v>
      </c>
      <c r="L20" s="23">
        <f t="shared" si="3"/>
        <v>0.91808034210115785</v>
      </c>
      <c r="M20" s="4"/>
    </row>
    <row r="21" spans="1:13" x14ac:dyDescent="0.25">
      <c r="A21" s="17"/>
      <c r="B21" s="18">
        <v>447</v>
      </c>
      <c r="C21" s="19" t="s">
        <v>214</v>
      </c>
      <c r="D21" s="20">
        <v>1.6979449999999998</v>
      </c>
      <c r="E21" s="21">
        <v>3.1053649999999986</v>
      </c>
      <c r="F21" s="21">
        <f t="shared" si="0"/>
        <v>2.5271855131676517</v>
      </c>
      <c r="G21" s="21">
        <v>1.5975354631676515</v>
      </c>
      <c r="H21" s="21">
        <v>0.63480369000000003</v>
      </c>
      <c r="I21" s="21">
        <v>0.29484636000000003</v>
      </c>
      <c r="J21" s="22">
        <f t="shared" si="1"/>
        <v>0.51444370087498648</v>
      </c>
      <c r="K21" s="22">
        <f t="shared" si="2"/>
        <v>0.71886530348852795</v>
      </c>
      <c r="L21" s="23">
        <f t="shared" si="3"/>
        <v>0.81381271224724083</v>
      </c>
      <c r="M21" s="4"/>
    </row>
    <row r="22" spans="1:13" x14ac:dyDescent="0.25">
      <c r="A22" s="17"/>
      <c r="B22" s="18">
        <v>448</v>
      </c>
      <c r="C22" s="19" t="s">
        <v>215</v>
      </c>
      <c r="D22" s="20">
        <v>3.1997999999999989</v>
      </c>
      <c r="E22" s="21">
        <v>6.0147099999999991</v>
      </c>
      <c r="F22" s="21">
        <f t="shared" si="0"/>
        <v>4.0780590059539934</v>
      </c>
      <c r="G22" s="21">
        <v>2.4884373059539939</v>
      </c>
      <c r="H22" s="21">
        <v>0.67732665999999997</v>
      </c>
      <c r="I22" s="21">
        <v>0.91229503999999995</v>
      </c>
      <c r="J22" s="22">
        <f t="shared" si="1"/>
        <v>0.41372523462544236</v>
      </c>
      <c r="K22" s="22">
        <f t="shared" si="2"/>
        <v>0.52633692496462747</v>
      </c>
      <c r="L22" s="23">
        <f t="shared" si="3"/>
        <v>0.67801423609018452</v>
      </c>
      <c r="M22" s="4"/>
    </row>
    <row r="23" spans="1:13" x14ac:dyDescent="0.25">
      <c r="A23" s="17"/>
      <c r="B23" s="18">
        <v>449</v>
      </c>
      <c r="C23" s="19" t="s">
        <v>216</v>
      </c>
      <c r="D23" s="20">
        <v>5.6123759999999994</v>
      </c>
      <c r="E23" s="21">
        <v>6.6445790000000011</v>
      </c>
      <c r="F23" s="21">
        <f t="shared" si="0"/>
        <v>5.5260179738960815</v>
      </c>
      <c r="G23" s="21">
        <v>4.274655553896082</v>
      </c>
      <c r="H23" s="21">
        <v>0.71554363000000021</v>
      </c>
      <c r="I23" s="21">
        <v>0.53581878999999977</v>
      </c>
      <c r="J23" s="22">
        <f t="shared" si="1"/>
        <v>0.64332978114882544</v>
      </c>
      <c r="K23" s="22">
        <f t="shared" si="2"/>
        <v>0.75101811324631418</v>
      </c>
      <c r="L23" s="23">
        <f t="shared" si="3"/>
        <v>0.83165810413211738</v>
      </c>
      <c r="M23" s="4"/>
    </row>
    <row r="24" spans="1:13" x14ac:dyDescent="0.25">
      <c r="A24" s="17"/>
      <c r="B24" s="18">
        <v>450</v>
      </c>
      <c r="C24" s="19" t="s">
        <v>217</v>
      </c>
      <c r="D24" s="20">
        <v>48.462094000000022</v>
      </c>
      <c r="E24" s="21">
        <v>45.973126000000029</v>
      </c>
      <c r="F24" s="21">
        <f t="shared" si="0"/>
        <v>32.115166209466807</v>
      </c>
      <c r="G24" s="21">
        <v>20.845393929466809</v>
      </c>
      <c r="H24" s="21">
        <v>8.0942375800000015</v>
      </c>
      <c r="I24" s="21">
        <v>3.1755346999999996</v>
      </c>
      <c r="J24" s="22">
        <f t="shared" si="1"/>
        <v>0.45342563673975089</v>
      </c>
      <c r="K24" s="22">
        <f t="shared" si="2"/>
        <v>0.62949018323154249</v>
      </c>
      <c r="L24" s="23">
        <f t="shared" si="3"/>
        <v>0.69856390034183857</v>
      </c>
      <c r="M24" s="4"/>
    </row>
    <row r="25" spans="1:13" x14ac:dyDescent="0.25">
      <c r="A25" s="17"/>
      <c r="B25" s="18">
        <v>451</v>
      </c>
      <c r="C25" s="19" t="s">
        <v>218</v>
      </c>
      <c r="D25" s="20">
        <v>14.661619</v>
      </c>
      <c r="E25" s="21">
        <v>22.611489000000002</v>
      </c>
      <c r="F25" s="21">
        <f t="shared" si="0"/>
        <v>17.444918411333038</v>
      </c>
      <c r="G25" s="21">
        <v>12.942509971333038</v>
      </c>
      <c r="H25" s="21">
        <v>2.8330126500000015</v>
      </c>
      <c r="I25" s="21">
        <v>1.6693957899999998</v>
      </c>
      <c r="J25" s="22">
        <f t="shared" si="1"/>
        <v>0.57238645236202879</v>
      </c>
      <c r="K25" s="22">
        <f t="shared" si="2"/>
        <v>0.69767730118671256</v>
      </c>
      <c r="L25" s="23">
        <f t="shared" si="3"/>
        <v>0.77150683934760056</v>
      </c>
      <c r="M25" s="4"/>
    </row>
    <row r="26" spans="1:13" x14ac:dyDescent="0.25">
      <c r="A26" s="17"/>
      <c r="B26" s="18">
        <v>452</v>
      </c>
      <c r="C26" s="19" t="s">
        <v>219</v>
      </c>
      <c r="D26" s="20">
        <v>15.746498999999998</v>
      </c>
      <c r="E26" s="21">
        <v>21.63993</v>
      </c>
      <c r="F26" s="21">
        <f t="shared" si="0"/>
        <v>17.663419968203772</v>
      </c>
      <c r="G26" s="21">
        <v>12.431600498203771</v>
      </c>
      <c r="H26" s="21">
        <v>3.0075304799999998</v>
      </c>
      <c r="I26" s="21">
        <v>2.2242889900000011</v>
      </c>
      <c r="J26" s="22">
        <f t="shared" si="1"/>
        <v>0.5744750790877684</v>
      </c>
      <c r="K26" s="22">
        <f t="shared" si="2"/>
        <v>0.71345568022649664</v>
      </c>
      <c r="L26" s="23">
        <f t="shared" si="3"/>
        <v>0.81624201040408972</v>
      </c>
      <c r="M26" s="4"/>
    </row>
    <row r="27" spans="1:13" x14ac:dyDescent="0.25">
      <c r="A27" s="17"/>
      <c r="B27" s="18">
        <v>453</v>
      </c>
      <c r="C27" s="19" t="s">
        <v>220</v>
      </c>
      <c r="D27" s="20">
        <v>5.8406229999999981</v>
      </c>
      <c r="E27" s="21">
        <v>6.5677779999999997</v>
      </c>
      <c r="F27" s="21">
        <f t="shared" si="0"/>
        <v>5.1408337747376329</v>
      </c>
      <c r="G27" s="21">
        <v>4.2856057747376326</v>
      </c>
      <c r="H27" s="21">
        <v>0.31998205000000002</v>
      </c>
      <c r="I27" s="21">
        <v>0.53524594999999997</v>
      </c>
      <c r="J27" s="22">
        <f t="shared" si="1"/>
        <v>0.65251988948737805</v>
      </c>
      <c r="K27" s="22">
        <f t="shared" si="2"/>
        <v>0.70123987515071806</v>
      </c>
      <c r="L27" s="23">
        <f t="shared" si="3"/>
        <v>0.78273561845994688</v>
      </c>
      <c r="M27" s="4"/>
    </row>
    <row r="28" spans="1:13" x14ac:dyDescent="0.25">
      <c r="A28" s="17"/>
      <c r="B28" s="18">
        <v>454</v>
      </c>
      <c r="C28" s="19" t="s">
        <v>221</v>
      </c>
      <c r="D28" s="20">
        <v>1.1117010000000001</v>
      </c>
      <c r="E28" s="21">
        <v>1.6748720000000001</v>
      </c>
      <c r="F28" s="21">
        <f t="shared" si="0"/>
        <v>1.3133934223048862</v>
      </c>
      <c r="G28" s="21">
        <v>0.88471092230488635</v>
      </c>
      <c r="H28" s="21">
        <v>0.30465627999999995</v>
      </c>
      <c r="I28" s="21">
        <v>0.12402622000000002</v>
      </c>
      <c r="J28" s="22">
        <f t="shared" si="1"/>
        <v>0.52822599118313895</v>
      </c>
      <c r="K28" s="22">
        <f t="shared" si="2"/>
        <v>0.71012423773571121</v>
      </c>
      <c r="L28" s="23">
        <f t="shared" si="3"/>
        <v>0.78417540104848971</v>
      </c>
      <c r="M28" s="4"/>
    </row>
    <row r="29" spans="1:13" x14ac:dyDescent="0.25">
      <c r="A29" s="17"/>
      <c r="B29" s="18">
        <v>455</v>
      </c>
      <c r="C29" s="19" t="s">
        <v>222</v>
      </c>
      <c r="D29" s="20">
        <v>0.46595500000000006</v>
      </c>
      <c r="E29" s="21">
        <v>1.4313020000000003</v>
      </c>
      <c r="F29" s="21">
        <f t="shared" si="0"/>
        <v>0.72388974570846853</v>
      </c>
      <c r="G29" s="21">
        <v>0.56244328570846847</v>
      </c>
      <c r="H29" s="21">
        <v>6.6009140000000008E-2</v>
      </c>
      <c r="I29" s="21">
        <v>9.5437319999999992E-2</v>
      </c>
      <c r="J29" s="22">
        <f t="shared" si="1"/>
        <v>0.39295919778528104</v>
      </c>
      <c r="K29" s="22">
        <f t="shared" si="2"/>
        <v>0.43907744536685367</v>
      </c>
      <c r="L29" s="23">
        <f t="shared" si="3"/>
        <v>0.50575611974864032</v>
      </c>
      <c r="M29" s="4"/>
    </row>
    <row r="30" spans="1:13" x14ac:dyDescent="0.25">
      <c r="A30" s="17"/>
      <c r="B30" s="18">
        <v>456</v>
      </c>
      <c r="C30" s="19" t="s">
        <v>223</v>
      </c>
      <c r="D30" s="20">
        <v>0.68796400000000002</v>
      </c>
      <c r="E30" s="21">
        <v>1.2499249999999997</v>
      </c>
      <c r="F30" s="21">
        <f t="shared" si="0"/>
        <v>0.68864752438529719</v>
      </c>
      <c r="G30" s="21">
        <v>0.4922702643852972</v>
      </c>
      <c r="H30" s="21">
        <v>0.10093250000000001</v>
      </c>
      <c r="I30" s="21">
        <v>9.544475999999999E-2</v>
      </c>
      <c r="J30" s="22">
        <f t="shared" si="1"/>
        <v>0.39383984189875176</v>
      </c>
      <c r="K30" s="22">
        <f t="shared" si="2"/>
        <v>0.47459068694945483</v>
      </c>
      <c r="L30" s="23">
        <f t="shared" si="3"/>
        <v>0.55095107657283227</v>
      </c>
      <c r="M30" s="4"/>
    </row>
    <row r="31" spans="1:13" x14ac:dyDescent="0.25">
      <c r="A31" s="17"/>
      <c r="B31" s="18">
        <v>457</v>
      </c>
      <c r="C31" s="19" t="s">
        <v>224</v>
      </c>
      <c r="D31" s="20">
        <v>6.728891</v>
      </c>
      <c r="E31" s="21">
        <v>8.8589480000000016</v>
      </c>
      <c r="F31" s="21">
        <f t="shared" si="0"/>
        <v>7.3159324268556531</v>
      </c>
      <c r="G31" s="21">
        <v>4.6520691668556537</v>
      </c>
      <c r="H31" s="21">
        <v>1.6855966599999999</v>
      </c>
      <c r="I31" s="21">
        <v>0.97826659999999988</v>
      </c>
      <c r="J31" s="22">
        <f t="shared" si="1"/>
        <v>0.52512659142548901</v>
      </c>
      <c r="K31" s="22">
        <f t="shared" si="2"/>
        <v>0.71539711338814183</v>
      </c>
      <c r="L31" s="23">
        <f t="shared" si="3"/>
        <v>0.82582406250219009</v>
      </c>
      <c r="M31" s="4"/>
    </row>
    <row r="32" spans="1:13" x14ac:dyDescent="0.25">
      <c r="A32" s="17"/>
      <c r="B32" s="18">
        <v>458</v>
      </c>
      <c r="C32" s="19" t="s">
        <v>225</v>
      </c>
      <c r="D32" s="20">
        <v>6.4141890000000013</v>
      </c>
      <c r="E32" s="21">
        <v>8.3028250000000021</v>
      </c>
      <c r="F32" s="21">
        <f t="shared" si="0"/>
        <v>6.5337944669486978</v>
      </c>
      <c r="G32" s="21">
        <v>5.0358695769486985</v>
      </c>
      <c r="H32" s="21">
        <v>0.81139318999999976</v>
      </c>
      <c r="I32" s="21">
        <v>0.68653169999999963</v>
      </c>
      <c r="J32" s="22">
        <f t="shared" si="1"/>
        <v>0.6065248366608591</v>
      </c>
      <c r="K32" s="22">
        <f t="shared" si="2"/>
        <v>0.70424979051692604</v>
      </c>
      <c r="L32" s="23">
        <f t="shared" si="3"/>
        <v>0.78693630986425656</v>
      </c>
      <c r="M32" s="4"/>
    </row>
    <row r="33" spans="1:13" x14ac:dyDescent="0.25">
      <c r="A33" s="17"/>
      <c r="B33" s="18">
        <v>459</v>
      </c>
      <c r="C33" s="19" t="s">
        <v>226</v>
      </c>
      <c r="D33" s="20">
        <v>5.5459070000000006</v>
      </c>
      <c r="E33" s="21">
        <v>7.435371</v>
      </c>
      <c r="F33" s="21">
        <f t="shared" si="0"/>
        <v>6.3619087125281713</v>
      </c>
      <c r="G33" s="21">
        <v>5.2419056125281713</v>
      </c>
      <c r="H33" s="21">
        <v>0.52686021999999977</v>
      </c>
      <c r="I33" s="21">
        <v>0.59314287999999982</v>
      </c>
      <c r="J33" s="22">
        <f t="shared" si="1"/>
        <v>0.70499583847640845</v>
      </c>
      <c r="K33" s="22">
        <f t="shared" si="2"/>
        <v>0.7758544708163414</v>
      </c>
      <c r="L33" s="23">
        <f t="shared" si="3"/>
        <v>0.85562760923808256</v>
      </c>
      <c r="M33" s="4"/>
    </row>
    <row r="34" spans="1:13" x14ac:dyDescent="0.25">
      <c r="A34" s="17"/>
      <c r="B34" s="18">
        <v>460</v>
      </c>
      <c r="C34" s="19" t="s">
        <v>227</v>
      </c>
      <c r="D34" s="20">
        <v>5.4723240000000013</v>
      </c>
      <c r="E34" s="21">
        <v>6.1107989999999992</v>
      </c>
      <c r="F34" s="21">
        <f t="shared" si="0"/>
        <v>5.3942565097151141</v>
      </c>
      <c r="G34" s="21">
        <v>4.3961948297151139</v>
      </c>
      <c r="H34" s="21">
        <v>0.49622672000000007</v>
      </c>
      <c r="I34" s="21">
        <v>0.50183496000000005</v>
      </c>
      <c r="J34" s="22">
        <f t="shared" si="1"/>
        <v>0.71941407821057679</v>
      </c>
      <c r="K34" s="22">
        <f t="shared" si="2"/>
        <v>0.80061896156543766</v>
      </c>
      <c r="L34" s="23">
        <f t="shared" si="3"/>
        <v>0.88274160379274702</v>
      </c>
      <c r="M34" s="4"/>
    </row>
    <row r="35" spans="1:13" x14ac:dyDescent="0.25">
      <c r="A35" s="17"/>
      <c r="B35" s="18">
        <v>461</v>
      </c>
      <c r="C35" s="19" t="s">
        <v>228</v>
      </c>
      <c r="D35" s="20">
        <v>4.3857800000000013</v>
      </c>
      <c r="E35" s="21">
        <v>4.5352290000000011</v>
      </c>
      <c r="F35" s="21">
        <f t="shared" si="0"/>
        <v>3.6133504324882786</v>
      </c>
      <c r="G35" s="21">
        <v>2.9611725524882786</v>
      </c>
      <c r="H35" s="21">
        <v>0.38168429000000009</v>
      </c>
      <c r="I35" s="21">
        <v>0.27049359000000001</v>
      </c>
      <c r="J35" s="22">
        <f t="shared" si="1"/>
        <v>0.65292679873238546</v>
      </c>
      <c r="K35" s="22">
        <f t="shared" si="2"/>
        <v>0.73708667026257724</v>
      </c>
      <c r="L35" s="23">
        <f t="shared" si="3"/>
        <v>0.79672943361587201</v>
      </c>
      <c r="M35" s="4"/>
    </row>
    <row r="36" spans="1:13" x14ac:dyDescent="0.25">
      <c r="A36" s="17"/>
      <c r="B36" s="18">
        <v>462</v>
      </c>
      <c r="C36" s="19" t="s">
        <v>229</v>
      </c>
      <c r="D36" s="20">
        <v>2.537477</v>
      </c>
      <c r="E36" s="21">
        <v>4.1823289999999984</v>
      </c>
      <c r="F36" s="21">
        <f t="shared" si="0"/>
        <v>3.8205470032472766</v>
      </c>
      <c r="G36" s="21">
        <v>2.582032593247277</v>
      </c>
      <c r="H36" s="21">
        <v>0.40638039999999997</v>
      </c>
      <c r="I36" s="21">
        <v>0.83213400999999998</v>
      </c>
      <c r="J36" s="22">
        <f t="shared" si="1"/>
        <v>0.61736716390491464</v>
      </c>
      <c r="K36" s="22">
        <f t="shared" si="2"/>
        <v>0.71453321659947788</v>
      </c>
      <c r="L36" s="23">
        <f t="shared" si="3"/>
        <v>0.91349748029083266</v>
      </c>
      <c r="M36" s="4"/>
    </row>
    <row r="37" spans="1:13" x14ac:dyDescent="0.25">
      <c r="A37" s="17"/>
      <c r="B37" s="18">
        <v>463</v>
      </c>
      <c r="C37" s="19" t="s">
        <v>230</v>
      </c>
      <c r="D37" s="20">
        <v>5.1102399999999975</v>
      </c>
      <c r="E37" s="21">
        <v>7.4700209999999974</v>
      </c>
      <c r="F37" s="21">
        <f t="shared" si="0"/>
        <v>6.5277276094460293</v>
      </c>
      <c r="G37" s="21">
        <v>4.8527770994460298</v>
      </c>
      <c r="H37" s="21">
        <v>0.6862646400000002</v>
      </c>
      <c r="I37" s="21">
        <v>0.98868586999999974</v>
      </c>
      <c r="J37" s="22">
        <f t="shared" si="1"/>
        <v>0.64963366226762032</v>
      </c>
      <c r="K37" s="22">
        <f t="shared" si="2"/>
        <v>0.74150283371974879</v>
      </c>
      <c r="L37" s="23">
        <f t="shared" si="3"/>
        <v>0.87385666110524074</v>
      </c>
      <c r="M37" s="4"/>
    </row>
    <row r="38" spans="1:13" x14ac:dyDescent="0.25">
      <c r="A38" s="17"/>
      <c r="B38" s="18">
        <v>464</v>
      </c>
      <c r="C38" s="19" t="s">
        <v>231</v>
      </c>
      <c r="D38" s="20">
        <v>9.7032369999999961</v>
      </c>
      <c r="E38" s="21">
        <v>13.802430000000001</v>
      </c>
      <c r="F38" s="21">
        <f t="shared" si="0"/>
        <v>11.525187582742438</v>
      </c>
      <c r="G38" s="21">
        <v>8.5916138527424391</v>
      </c>
      <c r="H38" s="21">
        <v>2.5074418499999998</v>
      </c>
      <c r="I38" s="21">
        <v>0.42613188000000007</v>
      </c>
      <c r="J38" s="22">
        <f t="shared" si="1"/>
        <v>0.62247110492445445</v>
      </c>
      <c r="K38" s="22">
        <f t="shared" si="2"/>
        <v>0.80413780057152529</v>
      </c>
      <c r="L38" s="23">
        <f t="shared" si="3"/>
        <v>0.83501148585737706</v>
      </c>
      <c r="M38" s="4"/>
    </row>
    <row r="39" spans="1:13" ht="15.75" thickBot="1" x14ac:dyDescent="0.3">
      <c r="A39" s="41" t="s">
        <v>233</v>
      </c>
      <c r="B39" s="58"/>
      <c r="C39" s="43"/>
      <c r="D39" s="44">
        <v>0.16960000000000003</v>
      </c>
      <c r="E39" s="45">
        <v>0.54218</v>
      </c>
      <c r="F39" s="45">
        <f t="shared" si="0"/>
        <v>0.42382502150795476</v>
      </c>
      <c r="G39" s="45">
        <v>0.38256258150795475</v>
      </c>
      <c r="H39" s="45">
        <v>4.0462439999999995E-2</v>
      </c>
      <c r="I39" s="45">
        <v>8.0000000000000004E-4</v>
      </c>
      <c r="J39" s="46">
        <f t="shared" si="1"/>
        <v>0.70560068890028171</v>
      </c>
      <c r="K39" s="46">
        <f t="shared" si="2"/>
        <v>0.78022985264663902</v>
      </c>
      <c r="L39" s="47">
        <f t="shared" si="3"/>
        <v>0.78170537738012236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H16" sqref="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108</v>
      </c>
      <c r="B1" s="49" t="s">
        <v>69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1698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872.67892599999982</v>
      </c>
      <c r="I6" s="14">
        <v>1749.0240099999999</v>
      </c>
      <c r="J6" s="14">
        <v>811.15055342647759</v>
      </c>
      <c r="K6" s="14">
        <v>527.14224266647761</v>
      </c>
      <c r="L6" s="14">
        <v>127.42610805999999</v>
      </c>
      <c r="M6" s="14">
        <v>156.58220270000001</v>
      </c>
      <c r="N6" s="15">
        <v>0.30139222769530627</v>
      </c>
      <c r="O6" s="15">
        <v>0.3742477787520353</v>
      </c>
      <c r="P6" s="16">
        <v>0.46377325227598087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SUM(H8:OFFSET(H6,MATCH("PROYECTOS",$A$8:$A$12,0),0))</f>
        <v>307.86311699999999</v>
      </c>
      <c r="I7" s="13">
        <f ca="1">SUM(I8:OFFSET(I6,MATCH("PROYECTOS",$A$8:$A$12,0),0))</f>
        <v>7.6138310000000002</v>
      </c>
      <c r="J7" s="13">
        <f ca="1">SUM(J8:OFFSET(J6,MATCH("PROYECTOS",$A$8:$A$12,0),0))</f>
        <v>6.5051048798773845</v>
      </c>
      <c r="K7" s="13">
        <f ca="1">SUM(K8:OFFSET(K6,MATCH("PROYECTOS",$A$8:$A$12,0),0))</f>
        <v>5.2604459198773839</v>
      </c>
      <c r="L7" s="13">
        <f ca="1">SUM(L8:OFFSET(L6,MATCH("PROYECTOS",$A$8:$A$12,0),0))</f>
        <v>0.60109646999999999</v>
      </c>
      <c r="M7" s="13">
        <f ca="1">SUM(M8:OFFSET(M6,MATCH("PROYECTOS",$A$8:$A$12,0),0))</f>
        <v>0.6435624900000001</v>
      </c>
      <c r="N7" s="39">
        <f ca="1">IFERROR(K7/I7,0)</f>
        <v>0.69090657776320274</v>
      </c>
      <c r="O7" s="39">
        <f ca="1">IFERROR(SUM(K7,L7)/I7,0)</f>
        <v>0.76985454364266603</v>
      </c>
      <c r="P7" s="40">
        <f ca="1">IFERROR(SUM(K7,L7,M7)/I7,0)</f>
        <v>0.85437999344579407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6.1966320000000001</v>
      </c>
      <c r="I8" s="21">
        <v>6.6620820000000007</v>
      </c>
      <c r="J8" s="21">
        <f t="shared" ref="J8:J11" si="0">SUM(K8,L8,M8)</f>
        <v>5.7242433152923979</v>
      </c>
      <c r="K8" s="21">
        <v>4.6731663052923977</v>
      </c>
      <c r="L8" s="21">
        <v>0.53541576000000002</v>
      </c>
      <c r="M8" s="21">
        <v>0.51566125000000007</v>
      </c>
      <c r="N8" s="22">
        <f t="shared" ref="N8:N12" si="1">IFERROR(K8/I8,0)</f>
        <v>0.70145733800520571</v>
      </c>
      <c r="O8" s="22">
        <f t="shared" ref="O8:O12" si="2">IFERROR(SUM(K8,L8)/I8,0)</f>
        <v>0.78182497082629687</v>
      </c>
      <c r="P8" s="23">
        <f t="shared" ref="P8:P12" si="3">IFERROR(SUM(K8,L8,M8)/I8,0)</f>
        <v>0.85922738796856557</v>
      </c>
      <c r="Q8" s="70">
        <v>9</v>
      </c>
      <c r="R8" s="21">
        <v>6</v>
      </c>
      <c r="S8" s="23">
        <f>IFERROR(R8/Q8,0)</f>
        <v>0.66666666666666663</v>
      </c>
    </row>
    <row r="9" spans="1:19" ht="25.5" x14ac:dyDescent="0.25">
      <c r="A9" s="17"/>
      <c r="B9" s="19">
        <v>5001253</v>
      </c>
      <c r="C9" s="19" t="s">
        <v>871</v>
      </c>
      <c r="D9" s="68">
        <v>3000001</v>
      </c>
      <c r="E9" s="19" t="s">
        <v>276</v>
      </c>
      <c r="F9" s="69">
        <v>177</v>
      </c>
      <c r="G9" s="19" t="s">
        <v>883</v>
      </c>
      <c r="H9" s="20">
        <v>300</v>
      </c>
      <c r="I9" s="21">
        <v>0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22</v>
      </c>
      <c r="R9" s="21">
        <v>22</v>
      </c>
      <c r="S9" s="23">
        <f t="shared" ref="S9:S11" si="4">IFERROR(R9/Q9,0)</f>
        <v>1</v>
      </c>
    </row>
    <row r="10" spans="1:19" ht="38.25" x14ac:dyDescent="0.25">
      <c r="A10" s="17"/>
      <c r="B10" s="19">
        <v>5004411</v>
      </c>
      <c r="C10" s="19" t="s">
        <v>1700</v>
      </c>
      <c r="D10" s="68">
        <v>3000410</v>
      </c>
      <c r="E10" s="19" t="s">
        <v>1699</v>
      </c>
      <c r="F10" s="69">
        <v>86</v>
      </c>
      <c r="G10" s="19" t="s">
        <v>502</v>
      </c>
      <c r="H10" s="20">
        <v>0.64</v>
      </c>
      <c r="I10" s="21">
        <v>0.68677999999999995</v>
      </c>
      <c r="J10" s="21">
        <f t="shared" si="0"/>
        <v>0.62486668531389356</v>
      </c>
      <c r="K10" s="21">
        <v>0.51164301531389356</v>
      </c>
      <c r="L10" s="21">
        <v>5.6478739999999999E-2</v>
      </c>
      <c r="M10" s="21">
        <v>5.6744930000000006E-2</v>
      </c>
      <c r="N10" s="22">
        <f t="shared" si="1"/>
        <v>0.74498822812821219</v>
      </c>
      <c r="O10" s="22">
        <f t="shared" si="2"/>
        <v>0.82722524726097668</v>
      </c>
      <c r="P10" s="23">
        <f t="shared" si="3"/>
        <v>0.9098498577621561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5004412</v>
      </c>
      <c r="C11" s="19" t="s">
        <v>1701</v>
      </c>
      <c r="D11" s="68">
        <v>3000410</v>
      </c>
      <c r="E11" s="19" t="s">
        <v>1699</v>
      </c>
      <c r="F11" s="69">
        <v>86</v>
      </c>
      <c r="G11" s="19" t="s">
        <v>502</v>
      </c>
      <c r="H11" s="20">
        <v>1.0264850000000001</v>
      </c>
      <c r="I11" s="21">
        <v>0.26496899999999995</v>
      </c>
      <c r="J11" s="21">
        <f t="shared" si="0"/>
        <v>0.15599487927109257</v>
      </c>
      <c r="K11" s="21">
        <v>7.5636599271092564E-2</v>
      </c>
      <c r="L11" s="21">
        <v>9.2019700000000003E-3</v>
      </c>
      <c r="M11" s="21">
        <v>7.115631E-2</v>
      </c>
      <c r="N11" s="22">
        <f t="shared" si="1"/>
        <v>0.28545452211803107</v>
      </c>
      <c r="O11" s="22">
        <f t="shared" si="2"/>
        <v>0.32018299978900394</v>
      </c>
      <c r="P11" s="23">
        <f t="shared" si="3"/>
        <v>0.58872879193827432</v>
      </c>
      <c r="Q11" s="70">
        <v>14</v>
      </c>
      <c r="R11" s="21">
        <v>0</v>
      </c>
      <c r="S11" s="23">
        <f t="shared" si="4"/>
        <v>0</v>
      </c>
    </row>
    <row r="12" spans="1:19" ht="15.75" thickBot="1" x14ac:dyDescent="0.3">
      <c r="A12" s="41" t="s">
        <v>294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564.81580899999983</v>
      </c>
      <c r="I12" s="44">
        <f t="shared" ref="I12:M12" ca="1" si="5">OFFSET(I12,-MATCH("PROYECTOS",$A$8:$A$12,0)-1,0)-(OFFSET(I12,-MATCH("PROYECTOS",$A$8:$A$12,0),0))</f>
        <v>1741.410179</v>
      </c>
      <c r="J12" s="44">
        <f t="shared" ca="1" si="5"/>
        <v>804.64544854660016</v>
      </c>
      <c r="K12" s="44">
        <f t="shared" ca="1" si="5"/>
        <v>521.88179674660023</v>
      </c>
      <c r="L12" s="44">
        <f t="shared" ca="1" si="5"/>
        <v>126.82501158999999</v>
      </c>
      <c r="M12" s="44">
        <f t="shared" ca="1" si="5"/>
        <v>155.93864021000002</v>
      </c>
      <c r="N12" s="46">
        <f t="shared" ca="1" si="1"/>
        <v>0.29968918468495997</v>
      </c>
      <c r="O12" s="46">
        <f t="shared" ca="1" si="2"/>
        <v>0.37251809835470145</v>
      </c>
      <c r="P12" s="47">
        <f t="shared" ca="1" si="3"/>
        <v>0.46206543308978804</v>
      </c>
      <c r="Q12" s="67"/>
      <c r="R12" s="45"/>
      <c r="S1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50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746.03897899999993</v>
      </c>
      <c r="E6" s="14">
        <v>265.08453099999997</v>
      </c>
      <c r="F6" s="14">
        <v>216.07351957913113</v>
      </c>
      <c r="G6" s="14">
        <v>180.2068773391311</v>
      </c>
      <c r="H6" s="14">
        <v>18.387822380000003</v>
      </c>
      <c r="I6" s="14">
        <v>17.478819860000002</v>
      </c>
      <c r="J6" s="15">
        <v>0.67980910338042744</v>
      </c>
      <c r="K6" s="15">
        <v>0.74917498569213425</v>
      </c>
      <c r="L6" s="16">
        <v>0.81511176364769133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734.58851300000003</v>
      </c>
      <c r="E7" s="38">
        <f ca="1">SUM(E8:OFFSET(E6,MATCH("GOBIERNOS REGIONALES",$A$8:$A$50,0),0))</f>
        <v>238.39354900000038</v>
      </c>
      <c r="F7" s="38">
        <f ca="1">SUM(F8:OFFSET(F6,MATCH("GOBIERNOS REGIONALES",$A$8:$A$50,0),0))</f>
        <v>195.68746503510525</v>
      </c>
      <c r="G7" s="38">
        <f ca="1">SUM(G8:OFFSET(G6,MATCH("GOBIERNOS REGIONALES",$A$8:$A$50,0),0))</f>
        <v>164.67226052510523</v>
      </c>
      <c r="H7" s="38">
        <f ca="1">SUM(H8:OFFSET(H6,MATCH("GOBIERNOS REGIONALES",$A$8:$A$50,0),0))</f>
        <v>15.476294859999996</v>
      </c>
      <c r="I7" s="38">
        <f ca="1">SUM(I8:OFFSET(I6,MATCH("GOBIERNOS REGIONALES",$A$8:$A$50,0),0))</f>
        <v>15.538909650000017</v>
      </c>
      <c r="J7" s="39">
        <f ca="1">IFERROR(G7/E7,0)</f>
        <v>0.69075803945141556</v>
      </c>
      <c r="K7" s="39">
        <f ca="1">IFERROR(SUM(G7,H7)/E7,0)</f>
        <v>0.75567714034537459</v>
      </c>
      <c r="L7" s="40">
        <f ca="1">IFERROR(SUM(G7,H7,I7)/E7,0)</f>
        <v>0.82085889427781844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734.58851300000003</v>
      </c>
      <c r="E8" s="21">
        <v>238.39354900000038</v>
      </c>
      <c r="F8" s="21">
        <f t="shared" ref="F8:F10" si="0">SUM(G8,H8,I8)</f>
        <v>195.68746503510525</v>
      </c>
      <c r="G8" s="21">
        <v>164.67226052510523</v>
      </c>
      <c r="H8" s="21">
        <v>15.476294859999996</v>
      </c>
      <c r="I8" s="21">
        <v>15.538909650000017</v>
      </c>
      <c r="J8" s="22">
        <f t="shared" ref="J8:J10" si="1">IFERROR(G8/E8,0)</f>
        <v>0.69075803945141556</v>
      </c>
      <c r="K8" s="22">
        <f t="shared" ref="K8:K10" si="2">IFERROR(SUM(G8,H8)/E8,0)</f>
        <v>0.75567714034537459</v>
      </c>
      <c r="L8" s="23">
        <f t="shared" ref="L8:L10" si="3">IFERROR(SUM(G8,H8,I8)/E8,0)</f>
        <v>0.82085889427781844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11.450465999999999</v>
      </c>
      <c r="E10" s="45">
        <v>26.690982000000012</v>
      </c>
      <c r="F10" s="45">
        <f t="shared" si="0"/>
        <v>20.386054544025868</v>
      </c>
      <c r="G10" s="45">
        <v>15.534616814025867</v>
      </c>
      <c r="H10" s="45">
        <v>2.9115275199999999</v>
      </c>
      <c r="I10" s="45">
        <v>1.9399102099999994</v>
      </c>
      <c r="J10" s="46">
        <f t="shared" si="1"/>
        <v>0.58201743248059812</v>
      </c>
      <c r="K10" s="46">
        <f t="shared" si="2"/>
        <v>0.69110025004047648</v>
      </c>
      <c r="L10" s="47">
        <f t="shared" si="3"/>
        <v>0.76378061114521223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109</v>
      </c>
      <c r="B1" s="51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1705</v>
      </c>
      <c r="N2" s="72" t="s">
        <v>1716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746.03897899999993</v>
      </c>
      <c r="E6" s="14">
        <f ca="1">SUM(E7:OFFSET(E7,50,0))</f>
        <v>265.08453099999997</v>
      </c>
      <c r="F6" s="14">
        <f ca="1">SUM(F7:OFFSET(F7,50,0))</f>
        <v>216.07351957913113</v>
      </c>
      <c r="G6" s="14">
        <f ca="1">SUM(G7:OFFSET(G7,50,0))</f>
        <v>180.2068773391311</v>
      </c>
      <c r="H6" s="14">
        <f ca="1">SUM(H7:OFFSET(H7,50,0))</f>
        <v>18.387822380000003</v>
      </c>
      <c r="I6" s="14">
        <f ca="1">SUM(I7:OFFSET(I7,50,0))</f>
        <v>17.478819860000002</v>
      </c>
      <c r="J6" s="15">
        <f ca="1">IFERROR(G6/E6,0)</f>
        <v>0.67980910338042744</v>
      </c>
      <c r="K6" s="15">
        <f ca="1">IFERROR(SUM(G6,H6)/E6,0)</f>
        <v>0.74917498569213425</v>
      </c>
      <c r="L6" s="16">
        <f ca="1">IFERROR(SUM(G6,H6,I6)/E6,0)</f>
        <v>0.81511176364769133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1.4069879999999999</v>
      </c>
      <c r="F7" s="21">
        <f t="shared" ref="F7:F29" si="0">SUM(G7,H7,I7)</f>
        <v>0.83593137111370208</v>
      </c>
      <c r="G7" s="21">
        <v>0.79061073111370206</v>
      </c>
      <c r="H7" s="21">
        <v>7.8846400000000001E-3</v>
      </c>
      <c r="I7" s="21">
        <v>3.7435999999999997E-2</v>
      </c>
      <c r="J7" s="22">
        <f t="shared" ref="J7:J29" si="1">IFERROR(G7/E7,0)</f>
        <v>0.56191718132187485</v>
      </c>
      <c r="K7" s="22">
        <f t="shared" ref="K7:K29" si="2">IFERROR(SUM(G7,H7)/E7,0)</f>
        <v>0.5675210954988259</v>
      </c>
      <c r="L7" s="23">
        <f t="shared" ref="L7:L29" si="3">IFERROR(SUM(G7,H7,I7)/E7,0)</f>
        <v>0.59412828759996683</v>
      </c>
      <c r="M7" s="4"/>
      <c r="N7" t="s">
        <v>273</v>
      </c>
      <c r="O7" s="5">
        <v>0.12617620974034072</v>
      </c>
      <c r="P7" s="71">
        <v>0.91494358287776245</v>
      </c>
    </row>
    <row r="8" spans="1:16" x14ac:dyDescent="0.25">
      <c r="A8" s="17"/>
      <c r="B8" s="55">
        <v>2</v>
      </c>
      <c r="C8" s="19" t="s">
        <v>251</v>
      </c>
      <c r="D8" s="20">
        <v>0.24839800000000001</v>
      </c>
      <c r="E8" s="21">
        <v>6.6396969999999991</v>
      </c>
      <c r="F8" s="21">
        <f t="shared" si="0"/>
        <v>4.2815735358155731</v>
      </c>
      <c r="G8" s="21">
        <v>3.2451172758155735</v>
      </c>
      <c r="H8" s="21">
        <v>0.73003997999999992</v>
      </c>
      <c r="I8" s="21">
        <v>0.30641628000000004</v>
      </c>
      <c r="J8" s="22">
        <f t="shared" si="1"/>
        <v>0.48874478395860144</v>
      </c>
      <c r="K8" s="22">
        <f t="shared" si="2"/>
        <v>0.59869558141215995</v>
      </c>
      <c r="L8" s="23">
        <f t="shared" si="3"/>
        <v>0.64484471743448135</v>
      </c>
      <c r="M8" s="4"/>
      <c r="N8" t="s">
        <v>264</v>
      </c>
      <c r="O8" s="5">
        <v>181.33465058726765</v>
      </c>
      <c r="P8" s="71">
        <v>0.88583943878148252</v>
      </c>
    </row>
    <row r="9" spans="1:16" x14ac:dyDescent="0.25">
      <c r="A9" s="17"/>
      <c r="B9" s="55">
        <v>3</v>
      </c>
      <c r="C9" s="19" t="s">
        <v>252</v>
      </c>
      <c r="D9" s="20">
        <v>97.6</v>
      </c>
      <c r="E9" s="21">
        <v>1.2E-2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254</v>
      </c>
      <c r="O9" s="5">
        <v>6.4526680241942413E-2</v>
      </c>
      <c r="P9" s="71">
        <v>0.88251268845743691</v>
      </c>
    </row>
    <row r="10" spans="1:16" x14ac:dyDescent="0.25">
      <c r="A10" s="17"/>
      <c r="B10" s="55">
        <v>4</v>
      </c>
      <c r="C10" s="19" t="s">
        <v>253</v>
      </c>
      <c r="D10" s="20">
        <v>0</v>
      </c>
      <c r="E10" s="21">
        <v>4.5275999999999997E-2</v>
      </c>
      <c r="F10" s="21">
        <f t="shared" si="0"/>
        <v>2.7464999351650476E-2</v>
      </c>
      <c r="G10" s="21">
        <v>2.7464999351650476E-2</v>
      </c>
      <c r="H10" s="21">
        <v>0</v>
      </c>
      <c r="I10" s="21">
        <v>0</v>
      </c>
      <c r="J10" s="22">
        <f t="shared" si="1"/>
        <v>0.60661276066018377</v>
      </c>
      <c r="K10" s="22">
        <f t="shared" si="2"/>
        <v>0.60661276066018377</v>
      </c>
      <c r="L10" s="23">
        <f t="shared" si="3"/>
        <v>0.60661276066018377</v>
      </c>
      <c r="M10" s="4"/>
      <c r="N10" t="s">
        <v>257</v>
      </c>
      <c r="O10" s="5">
        <v>2.8816121868326281</v>
      </c>
      <c r="P10" s="71">
        <v>0.82970674667493249</v>
      </c>
    </row>
    <row r="11" spans="1:16" x14ac:dyDescent="0.25">
      <c r="A11" s="17"/>
      <c r="B11" s="55">
        <v>5</v>
      </c>
      <c r="C11" s="19" t="s">
        <v>254</v>
      </c>
      <c r="D11" s="20">
        <v>0.04</v>
      </c>
      <c r="E11" s="21">
        <v>7.3117000000000001E-2</v>
      </c>
      <c r="F11" s="21">
        <f t="shared" si="0"/>
        <v>6.4526680241942413E-2</v>
      </c>
      <c r="G11" s="21">
        <v>4.2399680241942406E-2</v>
      </c>
      <c r="H11" s="21">
        <v>1.7722000000000002E-2</v>
      </c>
      <c r="I11" s="21">
        <v>4.4050000000000001E-3</v>
      </c>
      <c r="J11" s="22">
        <f t="shared" si="1"/>
        <v>0.57988812782174326</v>
      </c>
      <c r="K11" s="22">
        <f t="shared" si="2"/>
        <v>0.82226678121288355</v>
      </c>
      <c r="L11" s="23">
        <f t="shared" si="3"/>
        <v>0.88251268845743691</v>
      </c>
      <c r="M11" s="4"/>
      <c r="N11" t="s">
        <v>272</v>
      </c>
      <c r="O11" s="5">
        <v>0.76890108636425503</v>
      </c>
      <c r="P11" s="71">
        <v>0.82965148683636081</v>
      </c>
    </row>
    <row r="12" spans="1:16" x14ac:dyDescent="0.25">
      <c r="A12" s="17"/>
      <c r="B12" s="55">
        <v>6</v>
      </c>
      <c r="C12" s="19" t="s">
        <v>255</v>
      </c>
      <c r="D12" s="20">
        <v>3.9073370000000005</v>
      </c>
      <c r="E12" s="21">
        <v>2.3462350000000005</v>
      </c>
      <c r="F12" s="21">
        <f t="shared" si="0"/>
        <v>1.6306034368664151</v>
      </c>
      <c r="G12" s="21">
        <v>1.2093823768664151</v>
      </c>
      <c r="H12" s="21">
        <v>0.22081906999999998</v>
      </c>
      <c r="I12" s="21">
        <v>0.20040198999999997</v>
      </c>
      <c r="J12" s="22">
        <f t="shared" si="1"/>
        <v>0.51545662598436004</v>
      </c>
      <c r="K12" s="22">
        <f t="shared" si="2"/>
        <v>0.60957297409100741</v>
      </c>
      <c r="L12" s="23">
        <f t="shared" si="3"/>
        <v>0.69498726123615695</v>
      </c>
      <c r="M12" s="4"/>
      <c r="N12" t="s">
        <v>262</v>
      </c>
      <c r="O12" s="5">
        <v>0.31740460863130332</v>
      </c>
      <c r="P12" s="71">
        <v>0.8287261682840692</v>
      </c>
    </row>
    <row r="13" spans="1:16" x14ac:dyDescent="0.25">
      <c r="A13" s="17"/>
      <c r="B13" s="55">
        <v>7</v>
      </c>
      <c r="C13" s="19" t="s">
        <v>256</v>
      </c>
      <c r="D13" s="20">
        <v>0.41162200000000004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271</v>
      </c>
      <c r="O13" s="5">
        <v>1.7981464366555882</v>
      </c>
      <c r="P13" s="71">
        <v>0.7211043132624616</v>
      </c>
    </row>
    <row r="14" spans="1:16" x14ac:dyDescent="0.25">
      <c r="A14" s="17"/>
      <c r="B14" s="55">
        <v>8</v>
      </c>
      <c r="C14" s="19" t="s">
        <v>257</v>
      </c>
      <c r="D14" s="20">
        <v>4.5654459999999997</v>
      </c>
      <c r="E14" s="21">
        <v>3.4730490000000005</v>
      </c>
      <c r="F14" s="21">
        <f t="shared" si="0"/>
        <v>2.8816121868326281</v>
      </c>
      <c r="G14" s="21">
        <v>2.3575679068326281</v>
      </c>
      <c r="H14" s="21">
        <v>7.2030300000000019E-2</v>
      </c>
      <c r="I14" s="21">
        <v>0.45201397999999998</v>
      </c>
      <c r="J14" s="22">
        <f t="shared" si="1"/>
        <v>0.67881792247464046</v>
      </c>
      <c r="K14" s="22">
        <f t="shared" si="2"/>
        <v>0.69955771048223847</v>
      </c>
      <c r="L14" s="23">
        <f t="shared" si="3"/>
        <v>0.82970674667493249</v>
      </c>
      <c r="M14" s="4"/>
      <c r="N14" t="s">
        <v>255</v>
      </c>
      <c r="O14" s="5">
        <v>1.6306034368664151</v>
      </c>
      <c r="P14" s="71">
        <v>0.69498726123615695</v>
      </c>
    </row>
    <row r="15" spans="1:16" x14ac:dyDescent="0.25">
      <c r="A15" s="17"/>
      <c r="B15" s="55">
        <v>9</v>
      </c>
      <c r="C15" s="19" t="s">
        <v>258</v>
      </c>
      <c r="D15" s="20">
        <v>0</v>
      </c>
      <c r="E15" s="21">
        <v>0.82641299999999995</v>
      </c>
      <c r="F15" s="21">
        <f t="shared" si="0"/>
        <v>0.36569486627899722</v>
      </c>
      <c r="G15" s="21">
        <v>0.29309467627899721</v>
      </c>
      <c r="H15" s="21">
        <v>1.114266E-2</v>
      </c>
      <c r="I15" s="21">
        <v>6.1457530000000003E-2</v>
      </c>
      <c r="J15" s="22">
        <f t="shared" si="1"/>
        <v>0.3546588404090899</v>
      </c>
      <c r="K15" s="22">
        <f t="shared" si="2"/>
        <v>0.36814200197600627</v>
      </c>
      <c r="L15" s="23">
        <f t="shared" si="3"/>
        <v>0.44250860801923159</v>
      </c>
      <c r="M15" s="4"/>
      <c r="N15" t="s">
        <v>268</v>
      </c>
      <c r="O15" s="5">
        <v>4.9714422955415616</v>
      </c>
      <c r="P15" s="71">
        <v>0.69367971753262359</v>
      </c>
    </row>
    <row r="16" spans="1:16" x14ac:dyDescent="0.25">
      <c r="A16" s="17"/>
      <c r="B16" s="55">
        <v>10</v>
      </c>
      <c r="C16" s="19" t="s">
        <v>259</v>
      </c>
      <c r="D16" s="20">
        <v>0</v>
      </c>
      <c r="E16" s="21">
        <v>14.943431999999987</v>
      </c>
      <c r="F16" s="21">
        <f t="shared" si="0"/>
        <v>6.565827040178263</v>
      </c>
      <c r="G16" s="21">
        <v>5.2730985701782629</v>
      </c>
      <c r="H16" s="21">
        <v>0.19317720000000002</v>
      </c>
      <c r="I16" s="21">
        <v>1.0995512699999999</v>
      </c>
      <c r="J16" s="22">
        <f t="shared" si="1"/>
        <v>0.35287065047562483</v>
      </c>
      <c r="K16" s="22">
        <f t="shared" si="2"/>
        <v>0.36579788164982902</v>
      </c>
      <c r="L16" s="23">
        <f t="shared" si="3"/>
        <v>0.43937878796372004</v>
      </c>
      <c r="M16" s="4"/>
      <c r="N16" t="s">
        <v>265</v>
      </c>
      <c r="O16" s="5">
        <v>0.78433116563570504</v>
      </c>
      <c r="P16" s="71">
        <v>0.65699722036275821</v>
      </c>
    </row>
    <row r="17" spans="1:16" x14ac:dyDescent="0.25">
      <c r="A17" s="17"/>
      <c r="B17" s="55">
        <v>11</v>
      </c>
      <c r="C17" s="19" t="s">
        <v>260</v>
      </c>
      <c r="D17" s="20">
        <v>0</v>
      </c>
      <c r="E17" s="21">
        <v>1.6299490000000001</v>
      </c>
      <c r="F17" s="21">
        <f t="shared" si="0"/>
        <v>0.72830523515550039</v>
      </c>
      <c r="G17" s="21">
        <v>0.6400751551555004</v>
      </c>
      <c r="H17" s="21">
        <v>1.7034900000000002E-3</v>
      </c>
      <c r="I17" s="21">
        <v>8.652659E-2</v>
      </c>
      <c r="J17" s="22">
        <f t="shared" si="1"/>
        <v>0.39269643108802815</v>
      </c>
      <c r="K17" s="22">
        <f t="shared" si="2"/>
        <v>0.3937415496776282</v>
      </c>
      <c r="L17" s="23">
        <f t="shared" si="3"/>
        <v>0.446827008179704</v>
      </c>
      <c r="M17" s="4"/>
      <c r="N17" t="s">
        <v>251</v>
      </c>
      <c r="O17" s="5">
        <v>4.2815735358155731</v>
      </c>
      <c r="P17" s="71">
        <v>0.64484471743448135</v>
      </c>
    </row>
    <row r="18" spans="1:16" x14ac:dyDescent="0.25">
      <c r="A18" s="17"/>
      <c r="B18" s="55">
        <v>12</v>
      </c>
      <c r="C18" s="19" t="s">
        <v>261</v>
      </c>
      <c r="D18" s="20">
        <v>0.04</v>
      </c>
      <c r="E18" s="21">
        <v>10.840419999999995</v>
      </c>
      <c r="F18" s="21">
        <f t="shared" si="0"/>
        <v>6.7171757649640318</v>
      </c>
      <c r="G18" s="21">
        <v>5.6712526149640325</v>
      </c>
      <c r="H18" s="21">
        <v>0.23186455000000003</v>
      </c>
      <c r="I18" s="21">
        <v>0.81405859999999952</v>
      </c>
      <c r="J18" s="22">
        <f t="shared" si="1"/>
        <v>0.52315801555327524</v>
      </c>
      <c r="K18" s="22">
        <f t="shared" si="2"/>
        <v>0.54454690546713458</v>
      </c>
      <c r="L18" s="23">
        <f t="shared" si="3"/>
        <v>0.61964165271862481</v>
      </c>
      <c r="M18" s="4"/>
      <c r="N18" t="s">
        <v>261</v>
      </c>
      <c r="O18" s="5">
        <v>6.7171757649640318</v>
      </c>
      <c r="P18" s="71">
        <v>0.61964165271862481</v>
      </c>
    </row>
    <row r="19" spans="1:16" x14ac:dyDescent="0.25">
      <c r="A19" s="17"/>
      <c r="B19" s="55">
        <v>13</v>
      </c>
      <c r="C19" s="19" t="s">
        <v>262</v>
      </c>
      <c r="D19" s="20">
        <v>0</v>
      </c>
      <c r="E19" s="21">
        <v>0.38300299999999998</v>
      </c>
      <c r="F19" s="21">
        <f t="shared" si="0"/>
        <v>0.31740460863130332</v>
      </c>
      <c r="G19" s="21">
        <v>0.18526086863130331</v>
      </c>
      <c r="H19" s="21">
        <v>6.7349839999999994E-2</v>
      </c>
      <c r="I19" s="21">
        <v>6.4793900000000001E-2</v>
      </c>
      <c r="J19" s="22">
        <f t="shared" si="1"/>
        <v>0.48370605094817354</v>
      </c>
      <c r="K19" s="22">
        <f t="shared" si="2"/>
        <v>0.65955281977243863</v>
      </c>
      <c r="L19" s="23">
        <f t="shared" si="3"/>
        <v>0.8287261682840692</v>
      </c>
      <c r="M19" s="4"/>
      <c r="N19" t="s">
        <v>253</v>
      </c>
      <c r="O19" s="5">
        <v>2.7464999351650476E-2</v>
      </c>
      <c r="P19" s="71">
        <v>0.60661276066018377</v>
      </c>
    </row>
    <row r="20" spans="1:16" x14ac:dyDescent="0.25">
      <c r="A20" s="17"/>
      <c r="B20" s="55">
        <v>14</v>
      </c>
      <c r="C20" s="19" t="s">
        <v>263</v>
      </c>
      <c r="D20" s="20">
        <v>140</v>
      </c>
      <c r="E20" s="21">
        <v>3.6002799999999997</v>
      </c>
      <c r="F20" s="21">
        <f t="shared" si="0"/>
        <v>1.1328015029430389</v>
      </c>
      <c r="G20" s="21">
        <v>1.1328015029430389</v>
      </c>
      <c r="H20" s="21">
        <v>0</v>
      </c>
      <c r="I20" s="21">
        <v>0</v>
      </c>
      <c r="J20" s="22">
        <f t="shared" si="1"/>
        <v>0.31464261194769266</v>
      </c>
      <c r="K20" s="22">
        <f t="shared" si="2"/>
        <v>0.31464261194769266</v>
      </c>
      <c r="L20" s="23">
        <f t="shared" si="3"/>
        <v>0.31464261194769266</v>
      </c>
      <c r="M20" s="4"/>
      <c r="N20" t="s">
        <v>250</v>
      </c>
      <c r="O20" s="5">
        <v>0.83593137111370208</v>
      </c>
      <c r="P20" s="71">
        <v>0.59412828759996683</v>
      </c>
    </row>
    <row r="21" spans="1:16" x14ac:dyDescent="0.25">
      <c r="A21" s="17"/>
      <c r="B21" s="55">
        <v>15</v>
      </c>
      <c r="C21" s="19" t="s">
        <v>264</v>
      </c>
      <c r="D21" s="20">
        <v>496.75601900000004</v>
      </c>
      <c r="E21" s="21">
        <v>204.70374499999994</v>
      </c>
      <c r="F21" s="21">
        <f t="shared" si="0"/>
        <v>181.33465058726765</v>
      </c>
      <c r="G21" s="21">
        <v>152.51251324726763</v>
      </c>
      <c r="H21" s="21">
        <v>16.019426540000001</v>
      </c>
      <c r="I21" s="21">
        <v>12.802710800000003</v>
      </c>
      <c r="J21" s="22">
        <f t="shared" si="1"/>
        <v>0.7450401713328092</v>
      </c>
      <c r="K21" s="22">
        <f t="shared" si="2"/>
        <v>0.82329680772214353</v>
      </c>
      <c r="L21" s="23">
        <f t="shared" si="3"/>
        <v>0.88583943878148252</v>
      </c>
      <c r="M21" s="4"/>
      <c r="N21" t="s">
        <v>270</v>
      </c>
      <c r="O21" s="5">
        <v>0.34192114327872991</v>
      </c>
      <c r="P21" s="71">
        <v>0.49255826821334403</v>
      </c>
    </row>
    <row r="22" spans="1:16" x14ac:dyDescent="0.25">
      <c r="A22" s="17"/>
      <c r="B22" s="55">
        <v>16</v>
      </c>
      <c r="C22" s="19" t="s">
        <v>265</v>
      </c>
      <c r="D22" s="20">
        <v>0.48778199999999999</v>
      </c>
      <c r="E22" s="21">
        <v>1.1938119999999999</v>
      </c>
      <c r="F22" s="21">
        <f t="shared" si="0"/>
        <v>0.78433116563570504</v>
      </c>
      <c r="G22" s="21">
        <v>0.67515916563570499</v>
      </c>
      <c r="H22" s="21">
        <v>4.0022000000000002E-2</v>
      </c>
      <c r="I22" s="21">
        <v>6.9150000000000003E-2</v>
      </c>
      <c r="J22" s="22">
        <f t="shared" si="1"/>
        <v>0.56554898563233158</v>
      </c>
      <c r="K22" s="22">
        <f t="shared" si="2"/>
        <v>0.59907352718493789</v>
      </c>
      <c r="L22" s="23">
        <f t="shared" si="3"/>
        <v>0.65699722036275821</v>
      </c>
      <c r="M22" s="4"/>
      <c r="N22" t="s">
        <v>260</v>
      </c>
      <c r="O22" s="5">
        <v>0.72830523515550039</v>
      </c>
      <c r="P22" s="71">
        <v>0.446827008179704</v>
      </c>
    </row>
    <row r="23" spans="1:16" x14ac:dyDescent="0.25">
      <c r="A23" s="17"/>
      <c r="B23" s="55">
        <v>17</v>
      </c>
      <c r="C23" s="19" t="s">
        <v>266</v>
      </c>
      <c r="D23" s="20">
        <v>0</v>
      </c>
      <c r="E23" s="21">
        <v>0.02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258</v>
      </c>
      <c r="O23" s="5">
        <v>0.36569486627899722</v>
      </c>
      <c r="P23" s="71">
        <v>0.44250860801923159</v>
      </c>
    </row>
    <row r="24" spans="1:16" x14ac:dyDescent="0.25">
      <c r="A24" s="17"/>
      <c r="B24" s="55">
        <v>19</v>
      </c>
      <c r="C24" s="19" t="s">
        <v>268</v>
      </c>
      <c r="D24" s="20">
        <v>6.0000000000000005E-2</v>
      </c>
      <c r="E24" s="21">
        <v>7.1667689999999977</v>
      </c>
      <c r="F24" s="21">
        <f t="shared" si="0"/>
        <v>4.9714422955415616</v>
      </c>
      <c r="G24" s="21">
        <v>3.5858469455415616</v>
      </c>
      <c r="H24" s="21">
        <v>0.27031398000000001</v>
      </c>
      <c r="I24" s="21">
        <v>1.1152813699999999</v>
      </c>
      <c r="J24" s="22">
        <f t="shared" si="1"/>
        <v>0.50034359214613489</v>
      </c>
      <c r="K24" s="22">
        <f t="shared" si="2"/>
        <v>0.53806128334003267</v>
      </c>
      <c r="L24" s="23">
        <f t="shared" si="3"/>
        <v>0.69367971753262359</v>
      </c>
      <c r="M24" s="4"/>
      <c r="N24" t="s">
        <v>259</v>
      </c>
      <c r="O24" s="5">
        <v>6.565827040178263</v>
      </c>
      <c r="P24" s="71">
        <v>0.43937878796372004</v>
      </c>
    </row>
    <row r="25" spans="1:16" x14ac:dyDescent="0.25">
      <c r="A25" s="17"/>
      <c r="B25" s="55">
        <v>20</v>
      </c>
      <c r="C25" s="19" t="s">
        <v>269</v>
      </c>
      <c r="D25" s="20">
        <v>0.75601200000000002</v>
      </c>
      <c r="E25" s="21">
        <v>1.5278890000000014</v>
      </c>
      <c r="F25" s="21">
        <f t="shared" si="0"/>
        <v>0.39902942627423554</v>
      </c>
      <c r="G25" s="21">
        <v>0.28827812627423555</v>
      </c>
      <c r="H25" s="21">
        <v>9.2478300000000013E-2</v>
      </c>
      <c r="I25" s="21">
        <v>1.8273000000000008E-2</v>
      </c>
      <c r="J25" s="22">
        <f t="shared" si="1"/>
        <v>0.18867740148285334</v>
      </c>
      <c r="K25" s="22">
        <f t="shared" si="2"/>
        <v>0.24920424603766059</v>
      </c>
      <c r="L25" s="23">
        <f t="shared" si="3"/>
        <v>0.26116388446689204</v>
      </c>
      <c r="M25" s="4"/>
      <c r="N25" t="s">
        <v>263</v>
      </c>
      <c r="O25" s="5">
        <v>1.1328015029430389</v>
      </c>
      <c r="P25" s="71">
        <v>0.31464261194769266</v>
      </c>
    </row>
    <row r="26" spans="1:16" x14ac:dyDescent="0.25">
      <c r="A26" s="17"/>
      <c r="B26" s="55">
        <v>21</v>
      </c>
      <c r="C26" s="19" t="s">
        <v>270</v>
      </c>
      <c r="D26" s="20">
        <v>0.23200000000000004</v>
      </c>
      <c r="E26" s="21">
        <v>0.69417400000000007</v>
      </c>
      <c r="F26" s="21">
        <f t="shared" si="0"/>
        <v>0.34192114327872991</v>
      </c>
      <c r="G26" s="21">
        <v>0.33506244327872992</v>
      </c>
      <c r="H26" s="21">
        <v>4.2229999999999976E-3</v>
      </c>
      <c r="I26" s="21">
        <v>2.6356999999999999E-3</v>
      </c>
      <c r="J26" s="22">
        <f t="shared" si="1"/>
        <v>0.4826778923997872</v>
      </c>
      <c r="K26" s="22">
        <f t="shared" si="2"/>
        <v>0.48876138155380333</v>
      </c>
      <c r="L26" s="23">
        <f t="shared" si="3"/>
        <v>0.49255826821334403</v>
      </c>
      <c r="M26" s="4"/>
      <c r="N26" t="s">
        <v>269</v>
      </c>
      <c r="O26" s="5">
        <v>0.39902942627423554</v>
      </c>
      <c r="P26" s="71">
        <v>0.26116388446689204</v>
      </c>
    </row>
    <row r="27" spans="1:16" x14ac:dyDescent="0.25">
      <c r="A27" s="17"/>
      <c r="B27" s="55">
        <v>22</v>
      </c>
      <c r="C27" s="19" t="s">
        <v>271</v>
      </c>
      <c r="D27" s="20">
        <v>0.93436300000000005</v>
      </c>
      <c r="E27" s="21">
        <v>2.4936010000000008</v>
      </c>
      <c r="F27" s="21">
        <f t="shared" si="0"/>
        <v>1.7981464366555882</v>
      </c>
      <c r="G27" s="21">
        <v>1.5386278666555882</v>
      </c>
      <c r="H27" s="21">
        <v>3.1805069999999998E-2</v>
      </c>
      <c r="I27" s="21">
        <v>0.22771349999999999</v>
      </c>
      <c r="J27" s="22">
        <f t="shared" si="1"/>
        <v>0.6170304979247232</v>
      </c>
      <c r="K27" s="22">
        <f t="shared" si="2"/>
        <v>0.62978517279050972</v>
      </c>
      <c r="L27" s="23">
        <f t="shared" si="3"/>
        <v>0.7211043132624616</v>
      </c>
      <c r="M27" s="4"/>
      <c r="N27" t="s">
        <v>252</v>
      </c>
      <c r="O27" s="5">
        <v>0</v>
      </c>
      <c r="P27" s="71">
        <v>0</v>
      </c>
    </row>
    <row r="28" spans="1:16" x14ac:dyDescent="0.25">
      <c r="A28" s="17"/>
      <c r="B28" s="55">
        <v>23</v>
      </c>
      <c r="C28" s="19" t="s">
        <v>272</v>
      </c>
      <c r="D28" s="20">
        <v>0</v>
      </c>
      <c r="E28" s="21">
        <v>0.92677599999999993</v>
      </c>
      <c r="F28" s="21">
        <f t="shared" si="0"/>
        <v>0.76890108636425503</v>
      </c>
      <c r="G28" s="21">
        <v>0.28508697636425495</v>
      </c>
      <c r="H28" s="21">
        <v>0.36781976000000005</v>
      </c>
      <c r="I28" s="21">
        <v>0.11599435</v>
      </c>
      <c r="J28" s="22">
        <f t="shared" si="1"/>
        <v>0.30761152248683066</v>
      </c>
      <c r="K28" s="22">
        <f t="shared" si="2"/>
        <v>0.70449249480376597</v>
      </c>
      <c r="L28" s="23">
        <f t="shared" si="3"/>
        <v>0.82965148683636081</v>
      </c>
      <c r="M28" s="4"/>
      <c r="N28" t="s">
        <v>256</v>
      </c>
      <c r="O28" s="5">
        <v>0</v>
      </c>
      <c r="P28" s="71">
        <v>0</v>
      </c>
    </row>
    <row r="29" spans="1:16" ht="15.75" thickBot="1" x14ac:dyDescent="0.3">
      <c r="A29" s="24"/>
      <c r="B29" s="56">
        <v>24</v>
      </c>
      <c r="C29" s="26" t="s">
        <v>273</v>
      </c>
      <c r="D29" s="27">
        <v>0</v>
      </c>
      <c r="E29" s="28">
        <v>0.137906</v>
      </c>
      <c r="F29" s="28">
        <f t="shared" si="0"/>
        <v>0.12617620974034072</v>
      </c>
      <c r="G29" s="28">
        <v>0.11817620974034071</v>
      </c>
      <c r="H29" s="28">
        <v>8.0000000000000002E-3</v>
      </c>
      <c r="I29" s="28">
        <v>0</v>
      </c>
      <c r="J29" s="29">
        <f t="shared" si="1"/>
        <v>0.85693305396676511</v>
      </c>
      <c r="K29" s="29">
        <f t="shared" si="2"/>
        <v>0.91494358287776245</v>
      </c>
      <c r="L29" s="30">
        <f t="shared" si="3"/>
        <v>0.91494358287776245</v>
      </c>
      <c r="M29" s="4"/>
      <c r="N29" t="s">
        <v>266</v>
      </c>
      <c r="O29" s="5">
        <v>0</v>
      </c>
      <c r="P29" s="71">
        <v>0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1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49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1706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746.03897899999993</v>
      </c>
      <c r="E6" s="14">
        <v>265.08453099999997</v>
      </c>
      <c r="F6" s="14">
        <v>216.07351957913113</v>
      </c>
      <c r="G6" s="14">
        <v>180.2068773391311</v>
      </c>
      <c r="H6" s="14">
        <v>18.387822380000003</v>
      </c>
      <c r="I6" s="14">
        <v>17.478819860000002</v>
      </c>
      <c r="J6" s="15">
        <v>0.67980910338042744</v>
      </c>
      <c r="K6" s="15">
        <v>0.74917498569213425</v>
      </c>
      <c r="L6" s="16">
        <v>0.81511176364769133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6.7104549999999996</v>
      </c>
      <c r="E7" s="38">
        <f ca="1">SUM(E8:OFFSET(E6,MATCH("PROYECTOS",$A$8:$A$50,0),0))</f>
        <v>8.9264379999999992</v>
      </c>
      <c r="F7" s="38">
        <f ca="1">SUM(F8:OFFSET(F6,MATCH("PROYECTOS",$A$8:$A$50,0),0))</f>
        <v>5.2175682156179235</v>
      </c>
      <c r="G7" s="38">
        <f ca="1">SUM(G8:OFFSET(G6,MATCH("PROYECTOS",$A$8:$A$50,0),0))</f>
        <v>4.1753905556179234</v>
      </c>
      <c r="H7" s="38">
        <f ca="1">SUM(H8:OFFSET(H6,MATCH("PROYECTOS",$A$8:$A$50,0),0))</f>
        <v>0.44564782000000003</v>
      </c>
      <c r="I7" s="38">
        <f ca="1">SUM(I8:OFFSET(I6,MATCH("PROYECTOS",$A$8:$A$50,0),0))</f>
        <v>0.59652984000000009</v>
      </c>
      <c r="J7" s="39">
        <f ca="1">IFERROR(G7/E7,0)</f>
        <v>0.46775550960169371</v>
      </c>
      <c r="K7" s="39">
        <f ca="1">IFERROR(SUM(G7,H7)/E7,0)</f>
        <v>0.51767999459783665</v>
      </c>
      <c r="L7" s="40">
        <f ca="1">IFERROR(SUM(G7,H7,I7)/E7,0)</f>
        <v>0.5845073046626128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2.4079030000000001</v>
      </c>
      <c r="E8" s="21">
        <v>3.3606179999999997</v>
      </c>
      <c r="F8" s="21">
        <f t="shared" ref="F8:F10" si="0">SUM(G8,H8,I8)</f>
        <v>2.6253936593921683</v>
      </c>
      <c r="G8" s="21">
        <v>2.1619917093921686</v>
      </c>
      <c r="H8" s="21">
        <v>0.21048666000000002</v>
      </c>
      <c r="I8" s="21">
        <v>0.25291529000000001</v>
      </c>
      <c r="J8" s="22">
        <f t="shared" ref="J8:J11" si="1">IFERROR(G8/E8,0)</f>
        <v>0.64333158644992339</v>
      </c>
      <c r="K8" s="22">
        <f t="shared" ref="K8:K11" si="2">IFERROR(SUM(G8,H8)/E8,0)</f>
        <v>0.70596490567870818</v>
      </c>
      <c r="L8" s="23">
        <f t="shared" ref="L8:L11" si="3">IFERROR(SUM(G8,H8,I8)/E8,0)</f>
        <v>0.78122347121635616</v>
      </c>
      <c r="M8" s="4"/>
    </row>
    <row r="9" spans="1:13" ht="25.5" x14ac:dyDescent="0.25">
      <c r="A9" s="17"/>
      <c r="B9" s="19">
        <v>3000585</v>
      </c>
      <c r="C9" s="19" t="s">
        <v>1708</v>
      </c>
      <c r="D9" s="20">
        <v>0.51118200000000003</v>
      </c>
      <c r="E9" s="21">
        <v>1.7093139999999998</v>
      </c>
      <c r="F9" s="21">
        <f t="shared" si="0"/>
        <v>0.52520708002111427</v>
      </c>
      <c r="G9" s="21">
        <v>0.43612603002111427</v>
      </c>
      <c r="H9" s="21">
        <v>5.3816749999999997E-2</v>
      </c>
      <c r="I9" s="21">
        <v>3.5264299999999998E-2</v>
      </c>
      <c r="J9" s="22">
        <f t="shared" si="1"/>
        <v>0.25514681914564225</v>
      </c>
      <c r="K9" s="22">
        <f t="shared" si="2"/>
        <v>0.2866312333609356</v>
      </c>
      <c r="L9" s="23">
        <f t="shared" si="3"/>
        <v>0.30726190742082166</v>
      </c>
      <c r="M9" s="4"/>
    </row>
    <row r="10" spans="1:13" ht="76.5" x14ac:dyDescent="0.25">
      <c r="A10" s="17"/>
      <c r="B10" s="19">
        <v>3000667</v>
      </c>
      <c r="C10" s="19" t="s">
        <v>1709</v>
      </c>
      <c r="D10" s="20">
        <v>3.7913700000000001</v>
      </c>
      <c r="E10" s="21">
        <v>3.856506</v>
      </c>
      <c r="F10" s="21">
        <f t="shared" si="0"/>
        <v>2.0669674762046406</v>
      </c>
      <c r="G10" s="21">
        <v>1.5772728162046405</v>
      </c>
      <c r="H10" s="21">
        <v>0.18134440999999998</v>
      </c>
      <c r="I10" s="21">
        <v>0.30835024999999999</v>
      </c>
      <c r="J10" s="22">
        <f t="shared" si="1"/>
        <v>0.40899011079060699</v>
      </c>
      <c r="K10" s="22">
        <f t="shared" si="2"/>
        <v>0.45601309221472508</v>
      </c>
      <c r="L10" s="23">
        <f t="shared" si="3"/>
        <v>0.53596895122285315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739.3285239999999</v>
      </c>
      <c r="E11" s="45">
        <f t="shared" ref="E11:I11" ca="1" si="4">OFFSET(E11,-MATCH("PROYECTOS",$A$8:$A$50,0)-1,0)-(OFFSET(E11,-MATCH("PROYECTOS",$A$8:$A$50,0),0))</f>
        <v>256.15809299999995</v>
      </c>
      <c r="F11" s="45">
        <f t="shared" ca="1" si="4"/>
        <v>210.85595136351321</v>
      </c>
      <c r="G11" s="45">
        <f t="shared" ca="1" si="4"/>
        <v>176.03148678351317</v>
      </c>
      <c r="H11" s="45">
        <f t="shared" ca="1" si="4"/>
        <v>17.942174560000002</v>
      </c>
      <c r="I11" s="45">
        <f t="shared" ca="1" si="4"/>
        <v>16.882290020000003</v>
      </c>
      <c r="J11" s="46">
        <f t="shared" ca="1" si="1"/>
        <v>0.6871986152064038</v>
      </c>
      <c r="K11" s="46">
        <f t="shared" ca="1" si="2"/>
        <v>0.75724197924721914</v>
      </c>
      <c r="L11" s="47">
        <f t="shared" ca="1" si="3"/>
        <v>0.82314772449337847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1717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90"/>
      <c r="B16" s="91"/>
      <c r="C16" s="91"/>
      <c r="D16" s="93"/>
    </row>
    <row r="17" spans="1:4" ht="25.5" x14ac:dyDescent="0.25">
      <c r="A17" s="17"/>
      <c r="B17" s="19">
        <v>3000585</v>
      </c>
      <c r="C17" s="19" t="s">
        <v>1708</v>
      </c>
      <c r="D17" s="23">
        <v>0.30726190742082166</v>
      </c>
    </row>
    <row r="18" spans="1:4" ht="77.25" thickBot="1" x14ac:dyDescent="0.3">
      <c r="A18" s="24"/>
      <c r="B18" s="26">
        <v>3000667</v>
      </c>
      <c r="C18" s="26" t="s">
        <v>1709</v>
      </c>
      <c r="D18" s="30">
        <v>0.53596895122285315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109</v>
      </c>
      <c r="B1" s="49" t="s">
        <v>70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1707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746.03897899999993</v>
      </c>
      <c r="I6" s="14">
        <v>265.08453099999997</v>
      </c>
      <c r="J6" s="14">
        <v>216.07351957913113</v>
      </c>
      <c r="K6" s="14">
        <v>180.2068773391311</v>
      </c>
      <c r="L6" s="14">
        <v>18.387822380000003</v>
      </c>
      <c r="M6" s="14">
        <v>17.478819860000002</v>
      </c>
      <c r="N6" s="15">
        <v>0.67980910338042744</v>
      </c>
      <c r="O6" s="15">
        <v>0.74917498569213425</v>
      </c>
      <c r="P6" s="16">
        <v>0.81511176364769133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SUM(H8:OFFSET(H6,MATCH("PROYECTOS",$A$8:$A$15,0),0))</f>
        <v>6.7104549999999996</v>
      </c>
      <c r="I7" s="13">
        <f ca="1">SUM(I8:OFFSET(I6,MATCH("PROYECTOS",$A$8:$A$15,0),0))</f>
        <v>8.9264379999999992</v>
      </c>
      <c r="J7" s="13">
        <f ca="1">SUM(J8:OFFSET(J6,MATCH("PROYECTOS",$A$8:$A$15,0),0))</f>
        <v>5.2175682156179226</v>
      </c>
      <c r="K7" s="13">
        <f ca="1">SUM(K8:OFFSET(K6,MATCH("PROYECTOS",$A$8:$A$15,0),0))</f>
        <v>4.1753905556179234</v>
      </c>
      <c r="L7" s="13">
        <f ca="1">SUM(L8:OFFSET(L6,MATCH("PROYECTOS",$A$8:$A$15,0),0))</f>
        <v>0.44564782000000003</v>
      </c>
      <c r="M7" s="13">
        <f ca="1">SUM(M8:OFFSET(M6,MATCH("PROYECTOS",$A$8:$A$15,0),0))</f>
        <v>0.59652983999999998</v>
      </c>
      <c r="N7" s="39">
        <f ca="1">IFERROR(K7/I7,0)</f>
        <v>0.46775550960169371</v>
      </c>
      <c r="O7" s="39">
        <f ca="1">IFERROR(SUM(K7,L7)/I7,0)</f>
        <v>0.51767999459783665</v>
      </c>
      <c r="P7" s="40">
        <f ca="1">IFERROR(SUM(K7,L7,M7)/I7,0)</f>
        <v>0.58450730466261269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2.4079030000000001</v>
      </c>
      <c r="I8" s="21">
        <v>3.3606179999999997</v>
      </c>
      <c r="J8" s="21">
        <f t="shared" ref="J8:J14" si="0">SUM(K8,L8,M8)</f>
        <v>2.6253936593921683</v>
      </c>
      <c r="K8" s="21">
        <v>2.1619917093921686</v>
      </c>
      <c r="L8" s="21">
        <v>0.21048666000000002</v>
      </c>
      <c r="M8" s="21">
        <v>0.25291529000000001</v>
      </c>
      <c r="N8" s="22">
        <f t="shared" ref="N8:N15" si="1">IFERROR(K8/I8,0)</f>
        <v>0.64333158644992339</v>
      </c>
      <c r="O8" s="22">
        <f t="shared" ref="O8:O15" si="2">IFERROR(SUM(K8,L8)/I8,0)</f>
        <v>0.70596490567870818</v>
      </c>
      <c r="P8" s="23">
        <f t="shared" ref="P8:P15" si="3">IFERROR(SUM(K8,L8,M8)/I8,0)</f>
        <v>0.78122347121635616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5004346</v>
      </c>
      <c r="C9" s="19" t="s">
        <v>1710</v>
      </c>
      <c r="D9" s="68">
        <v>3000585</v>
      </c>
      <c r="E9" s="19" t="s">
        <v>1708</v>
      </c>
      <c r="F9" s="69">
        <v>215</v>
      </c>
      <c r="G9" s="19" t="s">
        <v>690</v>
      </c>
      <c r="H9" s="20">
        <v>0.14877099999999999</v>
      </c>
      <c r="I9" s="21">
        <v>0.21579799999999999</v>
      </c>
      <c r="J9" s="21">
        <f t="shared" si="0"/>
        <v>0.19718111074522632</v>
      </c>
      <c r="K9" s="21">
        <v>0.16114239074522629</v>
      </c>
      <c r="L9" s="21">
        <v>1.9974229999999999E-2</v>
      </c>
      <c r="M9" s="21">
        <v>1.6064490000000001E-2</v>
      </c>
      <c r="N9" s="22">
        <f t="shared" si="1"/>
        <v>0.74672791566755159</v>
      </c>
      <c r="O9" s="22">
        <f t="shared" si="2"/>
        <v>0.83928776330284016</v>
      </c>
      <c r="P9" s="23">
        <f t="shared" si="3"/>
        <v>0.91373001948686428</v>
      </c>
      <c r="Q9" s="70">
        <v>1</v>
      </c>
      <c r="R9" s="21">
        <v>0</v>
      </c>
      <c r="S9" s="23">
        <f t="shared" ref="S9:S14" si="4">IFERROR(R9/Q9,0)</f>
        <v>0</v>
      </c>
    </row>
    <row r="10" spans="1:19" ht="38.25" x14ac:dyDescent="0.25">
      <c r="A10" s="17"/>
      <c r="B10" s="19">
        <v>5004347</v>
      </c>
      <c r="C10" s="19" t="s">
        <v>1711</v>
      </c>
      <c r="D10" s="68">
        <v>3000585</v>
      </c>
      <c r="E10" s="19" t="s">
        <v>1708</v>
      </c>
      <c r="F10" s="69">
        <v>215</v>
      </c>
      <c r="G10" s="19" t="s">
        <v>690</v>
      </c>
      <c r="H10" s="20">
        <v>0.36241100000000004</v>
      </c>
      <c r="I10" s="21">
        <v>1.4935160000000001</v>
      </c>
      <c r="J10" s="21">
        <f t="shared" si="0"/>
        <v>0.32802596927588795</v>
      </c>
      <c r="K10" s="21">
        <v>0.27498363927588798</v>
      </c>
      <c r="L10" s="21">
        <v>3.3842520000000001E-2</v>
      </c>
      <c r="M10" s="21">
        <v>1.9199810000000001E-2</v>
      </c>
      <c r="N10" s="22">
        <f t="shared" si="1"/>
        <v>0.18411830825775416</v>
      </c>
      <c r="O10" s="22">
        <f t="shared" si="2"/>
        <v>0.20677793828515259</v>
      </c>
      <c r="P10" s="23">
        <f t="shared" si="3"/>
        <v>0.21963338141398414</v>
      </c>
      <c r="Q10" s="70">
        <v>2.8780000000000001</v>
      </c>
      <c r="R10" s="21">
        <v>1</v>
      </c>
      <c r="S10" s="23">
        <f t="shared" si="4"/>
        <v>0.34746351633078526</v>
      </c>
    </row>
    <row r="11" spans="1:19" ht="76.5" x14ac:dyDescent="0.25">
      <c r="A11" s="17"/>
      <c r="B11" s="19">
        <v>5004348</v>
      </c>
      <c r="C11" s="19" t="s">
        <v>1712</v>
      </c>
      <c r="D11" s="68">
        <v>3000667</v>
      </c>
      <c r="E11" s="19" t="s">
        <v>1709</v>
      </c>
      <c r="F11" s="69">
        <v>60</v>
      </c>
      <c r="G11" s="19" t="s">
        <v>310</v>
      </c>
      <c r="H11" s="20">
        <v>0.47934299999999996</v>
      </c>
      <c r="I11" s="21">
        <v>2.226864</v>
      </c>
      <c r="J11" s="21">
        <f t="shared" si="0"/>
        <v>1.6957966481796145</v>
      </c>
      <c r="K11" s="21">
        <v>1.3529822481796145</v>
      </c>
      <c r="L11" s="21">
        <v>0.17133420999999999</v>
      </c>
      <c r="M11" s="21">
        <v>0.17148019</v>
      </c>
      <c r="N11" s="22">
        <f t="shared" si="1"/>
        <v>0.6075729133793597</v>
      </c>
      <c r="O11" s="22">
        <f t="shared" si="2"/>
        <v>0.68451259626973826</v>
      </c>
      <c r="P11" s="23">
        <f t="shared" si="3"/>
        <v>0.76151783323077415</v>
      </c>
      <c r="Q11" s="70">
        <v>2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5004350</v>
      </c>
      <c r="C12" s="19" t="s">
        <v>1713</v>
      </c>
      <c r="D12" s="68">
        <v>3000667</v>
      </c>
      <c r="E12" s="19" t="s">
        <v>1709</v>
      </c>
      <c r="F12" s="69">
        <v>215</v>
      </c>
      <c r="G12" s="19" t="s">
        <v>690</v>
      </c>
      <c r="H12" s="20">
        <v>0.177257</v>
      </c>
      <c r="I12" s="21">
        <v>0.129636</v>
      </c>
      <c r="J12" s="21">
        <f t="shared" si="0"/>
        <v>8.7523637019939801E-2</v>
      </c>
      <c r="K12" s="21">
        <v>7.3461217019939795E-2</v>
      </c>
      <c r="L12" s="21">
        <v>6.9857399999999998E-3</v>
      </c>
      <c r="M12" s="21">
        <v>7.0766800000000001E-3</v>
      </c>
      <c r="N12" s="22">
        <f t="shared" si="1"/>
        <v>0.56667296908219777</v>
      </c>
      <c r="O12" s="22">
        <f t="shared" si="2"/>
        <v>0.62056031518976051</v>
      </c>
      <c r="P12" s="23">
        <f t="shared" si="3"/>
        <v>0.67514916396633495</v>
      </c>
      <c r="Q12" s="70">
        <v>2</v>
      </c>
      <c r="R12" s="21">
        <v>0</v>
      </c>
      <c r="S12" s="23">
        <f t="shared" si="4"/>
        <v>0</v>
      </c>
    </row>
    <row r="13" spans="1:19" ht="76.5" x14ac:dyDescent="0.25">
      <c r="A13" s="17"/>
      <c r="B13" s="19">
        <v>5005063</v>
      </c>
      <c r="C13" s="19" t="s">
        <v>1714</v>
      </c>
      <c r="D13" s="68">
        <v>3000667</v>
      </c>
      <c r="E13" s="19" t="s">
        <v>1709</v>
      </c>
      <c r="F13" s="69">
        <v>36</v>
      </c>
      <c r="G13" s="19" t="s">
        <v>535</v>
      </c>
      <c r="H13" s="20">
        <v>3.1347700000000001</v>
      </c>
      <c r="I13" s="21">
        <v>0.82889999999999997</v>
      </c>
      <c r="J13" s="21">
        <f t="shared" si="0"/>
        <v>0.18405158874010971</v>
      </c>
      <c r="K13" s="21">
        <v>6.8829348740109708E-2</v>
      </c>
      <c r="L13" s="21">
        <v>3.0244599999999996E-3</v>
      </c>
      <c r="M13" s="21">
        <v>0.11219778</v>
      </c>
      <c r="N13" s="22">
        <f t="shared" si="1"/>
        <v>8.3036975196175311E-2</v>
      </c>
      <c r="O13" s="22">
        <f t="shared" si="2"/>
        <v>8.6685738617577168E-2</v>
      </c>
      <c r="P13" s="23">
        <f t="shared" si="3"/>
        <v>0.2220431761854382</v>
      </c>
      <c r="Q13" s="70">
        <v>2</v>
      </c>
      <c r="R13" s="21">
        <v>0</v>
      </c>
      <c r="S13" s="23">
        <f t="shared" si="4"/>
        <v>0</v>
      </c>
    </row>
    <row r="14" spans="1:19" ht="76.5" x14ac:dyDescent="0.25">
      <c r="A14" s="17"/>
      <c r="B14" s="19">
        <v>5005457</v>
      </c>
      <c r="C14" s="19" t="s">
        <v>1715</v>
      </c>
      <c r="D14" s="68">
        <v>3000667</v>
      </c>
      <c r="E14" s="19" t="s">
        <v>1709</v>
      </c>
      <c r="F14" s="69">
        <v>455</v>
      </c>
      <c r="G14" s="19" t="s">
        <v>1547</v>
      </c>
      <c r="H14" s="20">
        <v>0</v>
      </c>
      <c r="I14" s="21">
        <v>0.67110599999999998</v>
      </c>
      <c r="J14" s="21">
        <f t="shared" si="0"/>
        <v>9.9595602264976504E-2</v>
      </c>
      <c r="K14" s="21">
        <v>8.2000002264976501E-2</v>
      </c>
      <c r="L14" s="21">
        <v>0</v>
      </c>
      <c r="M14" s="21">
        <v>1.7595599999999999E-2</v>
      </c>
      <c r="N14" s="22">
        <f t="shared" si="1"/>
        <v>0.1221863643969455</v>
      </c>
      <c r="O14" s="22">
        <f t="shared" si="2"/>
        <v>0.1221863643969455</v>
      </c>
      <c r="P14" s="23">
        <f t="shared" si="3"/>
        <v>0.14840517334813949</v>
      </c>
      <c r="Q14" s="70">
        <v>0.5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739.3285239999999</v>
      </c>
      <c r="I15" s="44">
        <f t="shared" ref="I15:M15" ca="1" si="5">OFFSET(I15,-MATCH("PROYECTOS",$A$8:$A$15,0)-1,0)-(OFFSET(I15,-MATCH("PROYECTOS",$A$8:$A$15,0),0))</f>
        <v>256.15809299999995</v>
      </c>
      <c r="J15" s="44">
        <f t="shared" ca="1" si="5"/>
        <v>210.85595136351321</v>
      </c>
      <c r="K15" s="44">
        <f t="shared" ca="1" si="5"/>
        <v>176.03148678351317</v>
      </c>
      <c r="L15" s="44">
        <f t="shared" ca="1" si="5"/>
        <v>17.942174560000002</v>
      </c>
      <c r="M15" s="44">
        <f t="shared" ca="1" si="5"/>
        <v>16.882290020000003</v>
      </c>
      <c r="N15" s="46">
        <f t="shared" ca="1" si="1"/>
        <v>0.6871986152064038</v>
      </c>
      <c r="O15" s="46">
        <f t="shared" ca="1" si="2"/>
        <v>0.75724197924721914</v>
      </c>
      <c r="P15" s="47">
        <f t="shared" ca="1" si="3"/>
        <v>0.82314772449337847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50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1718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18.745370000000001</v>
      </c>
      <c r="E6" s="14">
        <v>20.064585999999995</v>
      </c>
      <c r="F6" s="14">
        <v>6.8116732271591136</v>
      </c>
      <c r="G6" s="14">
        <v>4.5514428171591135</v>
      </c>
      <c r="H6" s="14">
        <v>1.0757696400000001</v>
      </c>
      <c r="I6" s="14">
        <v>1.1844607700000001</v>
      </c>
      <c r="J6" s="15">
        <v>0.2268396077127689</v>
      </c>
      <c r="K6" s="15">
        <v>0.28045494968892531</v>
      </c>
      <c r="L6" s="16">
        <v>0.33948735484296139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18.745369999999998</v>
      </c>
      <c r="E7" s="38">
        <f ca="1">SUM(E8:OFFSET(E6,MATCH("GOBIERNOS REGIONALES",$A$8:$A$50,0),0))</f>
        <v>20.064585999999991</v>
      </c>
      <c r="F7" s="38">
        <f ca="1">SUM(F8:OFFSET(F6,MATCH("GOBIERNOS REGIONALES",$A$8:$A$50,0),0))</f>
        <v>6.8116732271591136</v>
      </c>
      <c r="G7" s="38">
        <f ca="1">SUM(G8:OFFSET(G6,MATCH("GOBIERNOS REGIONALES",$A$8:$A$50,0),0))</f>
        <v>4.5514428171591135</v>
      </c>
      <c r="H7" s="38">
        <f ca="1">SUM(H8:OFFSET(H6,MATCH("GOBIERNOS REGIONALES",$A$8:$A$50,0),0))</f>
        <v>1.0757696400000001</v>
      </c>
      <c r="I7" s="38">
        <f ca="1">SUM(I8:OFFSET(I6,MATCH("GOBIERNOS REGIONALES",$A$8:$A$50,0),0))</f>
        <v>1.1844607700000001</v>
      </c>
      <c r="J7" s="39">
        <f ca="1">IFERROR(G7/E7,0)</f>
        <v>0.22683960771276893</v>
      </c>
      <c r="K7" s="39">
        <f ca="1">IFERROR(SUM(G7,H7)/E7,0)</f>
        <v>0.28045494968892531</v>
      </c>
      <c r="L7" s="40">
        <f ca="1">IFERROR(SUM(G7,H7,I7)/E7,0)</f>
        <v>0.33948735484296144</v>
      </c>
      <c r="M7" s="4"/>
    </row>
    <row r="8" spans="1:13" ht="38.25" x14ac:dyDescent="0.25">
      <c r="A8" s="17"/>
      <c r="B8" s="18">
        <v>57</v>
      </c>
      <c r="C8" s="19" t="s">
        <v>132</v>
      </c>
      <c r="D8" s="20">
        <v>18.745369999999998</v>
      </c>
      <c r="E8" s="21">
        <v>20.064585999999991</v>
      </c>
      <c r="F8" s="21">
        <f t="shared" ref="F8:F10" si="0">SUM(G8,H8,I8)</f>
        <v>6.8116732271591136</v>
      </c>
      <c r="G8" s="21">
        <v>4.5514428171591135</v>
      </c>
      <c r="H8" s="21">
        <v>1.0757696400000001</v>
      </c>
      <c r="I8" s="21">
        <v>1.1844607700000001</v>
      </c>
      <c r="J8" s="22">
        <f t="shared" ref="J8:J10" si="1">IFERROR(G8/E8,0)</f>
        <v>0.22683960771276893</v>
      </c>
      <c r="K8" s="22">
        <f t="shared" ref="K8:K10" si="2">IFERROR(SUM(G8,H8)/E8,0)</f>
        <v>0.28045494968892531</v>
      </c>
      <c r="L8" s="23">
        <f t="shared" ref="L8:L10" si="3">IFERROR(SUM(G8,H8,I8)/E8,0)</f>
        <v>0.33948735484296144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110</v>
      </c>
      <c r="B1" s="51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1719</v>
      </c>
      <c r="N2" s="72" t="s">
        <v>1735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18.745370000000001</v>
      </c>
      <c r="E6" s="14">
        <f ca="1">SUM(E7:OFFSET(E7,50,0))</f>
        <v>20.064585999999995</v>
      </c>
      <c r="F6" s="14">
        <f ca="1">SUM(F7:OFFSET(F7,50,0))</f>
        <v>6.8116732271591136</v>
      </c>
      <c r="G6" s="14">
        <f ca="1">SUM(G7:OFFSET(G7,50,0))</f>
        <v>4.5514428171591135</v>
      </c>
      <c r="H6" s="14">
        <f ca="1">SUM(H7:OFFSET(H7,50,0))</f>
        <v>1.0757696400000001</v>
      </c>
      <c r="I6" s="14">
        <f ca="1">SUM(I7:OFFSET(I7,50,0))</f>
        <v>1.1844607700000001</v>
      </c>
      <c r="J6" s="15">
        <f ca="1">IFERROR(G6/E6,0)</f>
        <v>0.2268396077127689</v>
      </c>
      <c r="K6" s="15">
        <f ca="1">IFERROR(SUM(G6,H6)/E6,0)</f>
        <v>0.28045494968892531</v>
      </c>
      <c r="L6" s="16">
        <f ca="1">IFERROR(SUM(G6,H6,I6)/E6,0)</f>
        <v>0.33948735484296139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18.745370000000001</v>
      </c>
      <c r="E7" s="28">
        <v>20.064585999999995</v>
      </c>
      <c r="F7" s="28">
        <f>SUM(G7,H7,I7)</f>
        <v>6.8116732271591136</v>
      </c>
      <c r="G7" s="28">
        <v>4.5514428171591135</v>
      </c>
      <c r="H7" s="28">
        <v>1.0757696400000001</v>
      </c>
      <c r="I7" s="28">
        <v>1.1844607700000001</v>
      </c>
      <c r="J7" s="29">
        <f>IFERROR(G7/E7,0)</f>
        <v>0.2268396077127689</v>
      </c>
      <c r="K7" s="29">
        <f>IFERROR(SUM(G7,H7)/E7,0)</f>
        <v>0.28045494968892531</v>
      </c>
      <c r="L7" s="30">
        <f>IFERROR(SUM(G7,H7,I7)/E7,0)</f>
        <v>0.33948735484296139</v>
      </c>
      <c r="M7" s="4"/>
      <c r="N7" t="s">
        <v>264</v>
      </c>
      <c r="O7" s="5">
        <v>6.8116732271591136</v>
      </c>
      <c r="P7" s="71">
        <v>0.33948735484296139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285156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49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1720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18.745370000000001</v>
      </c>
      <c r="E6" s="14">
        <v>20.064585999999995</v>
      </c>
      <c r="F6" s="14">
        <v>6.8116732271591136</v>
      </c>
      <c r="G6" s="14">
        <v>4.5514428171591135</v>
      </c>
      <c r="H6" s="14">
        <v>1.0757696400000001</v>
      </c>
      <c r="I6" s="14">
        <v>1.1844607700000001</v>
      </c>
      <c r="J6" s="15">
        <v>0.2268396077127689</v>
      </c>
      <c r="K6" s="15">
        <v>0.28045494968892531</v>
      </c>
      <c r="L6" s="16">
        <v>0.33948735484296139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18.745369999999998</v>
      </c>
      <c r="E7" s="38">
        <f ca="1">SUM(E8:OFFSET(E6,MATCH("PROYECTOS",$A$8:$A$50,0),0))</f>
        <v>20.064585999999991</v>
      </c>
      <c r="F7" s="38">
        <f ca="1">SUM(F8:OFFSET(F6,MATCH("PROYECTOS",$A$8:$A$50,0),0))</f>
        <v>6.8116732271591136</v>
      </c>
      <c r="G7" s="38">
        <f ca="1">SUM(G8:OFFSET(G6,MATCH("PROYECTOS",$A$8:$A$50,0),0))</f>
        <v>4.5514428171591135</v>
      </c>
      <c r="H7" s="38">
        <f ca="1">SUM(H8:OFFSET(H6,MATCH("PROYECTOS",$A$8:$A$50,0),0))</f>
        <v>1.0757696399999999</v>
      </c>
      <c r="I7" s="38">
        <f ca="1">SUM(I8:OFFSET(I6,MATCH("PROYECTOS",$A$8:$A$50,0),0))</f>
        <v>1.1844607699999998</v>
      </c>
      <c r="J7" s="39">
        <f ca="1">IFERROR(G7/E7,0)</f>
        <v>0.22683960771276893</v>
      </c>
      <c r="K7" s="39">
        <f ca="1">IFERROR(SUM(G7,H7)/E7,0)</f>
        <v>0.28045494968892531</v>
      </c>
      <c r="L7" s="40">
        <f ca="1">IFERROR(SUM(G7,H7,I7)/E7,0)</f>
        <v>0.33948735484296144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3.7767770000000001</v>
      </c>
      <c r="E8" s="21">
        <v>3.7726869999999981</v>
      </c>
      <c r="F8" s="21">
        <f t="shared" ref="F8:F11" si="0">SUM(G8,H8,I8)</f>
        <v>0.67066569021516564</v>
      </c>
      <c r="G8" s="21">
        <v>0.43480382021516562</v>
      </c>
      <c r="H8" s="21">
        <v>0.11951194999999999</v>
      </c>
      <c r="I8" s="21">
        <v>0.11634992</v>
      </c>
      <c r="J8" s="22">
        <f t="shared" ref="J8:J12" si="1">IFERROR(G8/E8,0)</f>
        <v>0.115250435621923</v>
      </c>
      <c r="K8" s="22">
        <f t="shared" ref="K8:K12" si="2">IFERROR(SUM(G8,H8)/E8,0)</f>
        <v>0.14692864004227382</v>
      </c>
      <c r="L8" s="23">
        <f t="shared" ref="L8:L12" si="3">IFERROR(SUM(G8,H8,I8)/E8,0)</f>
        <v>0.17776870708202561</v>
      </c>
      <c r="M8" s="4"/>
    </row>
    <row r="9" spans="1:13" ht="25.5" x14ac:dyDescent="0.25">
      <c r="A9" s="17"/>
      <c r="B9" s="19">
        <v>3000547</v>
      </c>
      <c r="C9" s="19" t="s">
        <v>1722</v>
      </c>
      <c r="D9" s="20">
        <v>0.58729899999999979</v>
      </c>
      <c r="E9" s="21">
        <v>0.61438300000000001</v>
      </c>
      <c r="F9" s="21">
        <f t="shared" si="0"/>
        <v>0.24475112873578406</v>
      </c>
      <c r="G9" s="21">
        <v>0.14224697873578407</v>
      </c>
      <c r="H9" s="21">
        <v>5.0617159999999994E-2</v>
      </c>
      <c r="I9" s="21">
        <v>5.1886990000000001E-2</v>
      </c>
      <c r="J9" s="22">
        <f t="shared" si="1"/>
        <v>0.23152818150206642</v>
      </c>
      <c r="K9" s="22">
        <f t="shared" si="2"/>
        <v>0.31391516161056549</v>
      </c>
      <c r="L9" s="23">
        <f t="shared" si="3"/>
        <v>0.39836897950591743</v>
      </c>
      <c r="M9" s="4"/>
    </row>
    <row r="10" spans="1:13" ht="25.5" x14ac:dyDescent="0.25">
      <c r="A10" s="17"/>
      <c r="B10" s="19">
        <v>3000548</v>
      </c>
      <c r="C10" s="19" t="s">
        <v>1723</v>
      </c>
      <c r="D10" s="20">
        <v>11.321803999999998</v>
      </c>
      <c r="E10" s="21">
        <v>12.591656999999996</v>
      </c>
      <c r="F10" s="21">
        <f t="shared" si="0"/>
        <v>4.5326927359980616</v>
      </c>
      <c r="G10" s="21">
        <v>2.9613602059980622</v>
      </c>
      <c r="H10" s="21">
        <v>0.74189084999999999</v>
      </c>
      <c r="I10" s="21">
        <v>0.82944167999999996</v>
      </c>
      <c r="J10" s="22">
        <f t="shared" si="1"/>
        <v>0.23518431339084786</v>
      </c>
      <c r="K10" s="22">
        <f t="shared" si="2"/>
        <v>0.29410355253467141</v>
      </c>
      <c r="L10" s="23">
        <f t="shared" si="3"/>
        <v>0.35997587418383958</v>
      </c>
      <c r="M10" s="4"/>
    </row>
    <row r="11" spans="1:13" x14ac:dyDescent="0.25">
      <c r="A11" s="17"/>
      <c r="B11" s="19">
        <v>3000549</v>
      </c>
      <c r="C11" s="19" t="s">
        <v>1724</v>
      </c>
      <c r="D11" s="20">
        <v>3.0594899999999998</v>
      </c>
      <c r="E11" s="21">
        <v>3.0858590000000001</v>
      </c>
      <c r="F11" s="21">
        <f t="shared" si="0"/>
        <v>1.3635636722101017</v>
      </c>
      <c r="G11" s="21">
        <v>1.0130318122101016</v>
      </c>
      <c r="H11" s="21">
        <v>0.16374968000000001</v>
      </c>
      <c r="I11" s="21">
        <v>0.18678217999999999</v>
      </c>
      <c r="J11" s="22">
        <f t="shared" si="1"/>
        <v>0.32828195073401006</v>
      </c>
      <c r="K11" s="22">
        <f t="shared" si="2"/>
        <v>0.38134648803140442</v>
      </c>
      <c r="L11" s="23">
        <f t="shared" si="3"/>
        <v>0.44187491139747526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1736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276</v>
      </c>
      <c r="D18" s="23">
        <v>0.17776870708202561</v>
      </c>
    </row>
    <row r="19" spans="1:4" ht="25.5" x14ac:dyDescent="0.25">
      <c r="A19" s="17"/>
      <c r="B19" s="19">
        <v>3000547</v>
      </c>
      <c r="C19" s="19" t="s">
        <v>1722</v>
      </c>
      <c r="D19" s="23">
        <v>0.39836897950591743</v>
      </c>
    </row>
    <row r="20" spans="1:4" ht="25.5" x14ac:dyDescent="0.25">
      <c r="A20" s="17"/>
      <c r="B20" s="19">
        <v>3000548</v>
      </c>
      <c r="C20" s="19" t="s">
        <v>1723</v>
      </c>
      <c r="D20" s="23">
        <v>0.35997587418383958</v>
      </c>
    </row>
    <row r="21" spans="1:4" ht="15.75" thickBot="1" x14ac:dyDescent="0.3">
      <c r="A21" s="24"/>
      <c r="B21" s="26">
        <v>3000549</v>
      </c>
      <c r="C21" s="26" t="s">
        <v>1724</v>
      </c>
      <c r="D21" s="30">
        <v>0.44187491139747526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110</v>
      </c>
      <c r="B1" s="49" t="s">
        <v>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1721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18.745370000000001</v>
      </c>
      <c r="I6" s="14">
        <v>20.064585999999995</v>
      </c>
      <c r="J6" s="14">
        <v>6.8116732271591136</v>
      </c>
      <c r="K6" s="14">
        <v>4.5514428171591135</v>
      </c>
      <c r="L6" s="14">
        <v>1.0757696400000001</v>
      </c>
      <c r="M6" s="14">
        <v>1.1844607700000001</v>
      </c>
      <c r="N6" s="15">
        <v>0.2268396077127689</v>
      </c>
      <c r="O6" s="15">
        <v>0.28045494968892531</v>
      </c>
      <c r="P6" s="16">
        <v>0.33948735484296139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SUM(H8:OFFSET(H6,MATCH("PROYECTOS",$A$8:$A$16,0),0))</f>
        <v>18.745370000000001</v>
      </c>
      <c r="I7" s="13">
        <f ca="1">SUM(I8:OFFSET(I6,MATCH("PROYECTOS",$A$8:$A$16,0),0))</f>
        <v>20.064585999999991</v>
      </c>
      <c r="J7" s="13">
        <f ca="1">SUM(J8:OFFSET(J6,MATCH("PROYECTOS",$A$8:$A$16,0),0))</f>
        <v>6.8116732271591136</v>
      </c>
      <c r="K7" s="13">
        <f ca="1">SUM(K8:OFFSET(K6,MATCH("PROYECTOS",$A$8:$A$16,0),0))</f>
        <v>4.5514428171591135</v>
      </c>
      <c r="L7" s="13">
        <f ca="1">SUM(L8:OFFSET(L6,MATCH("PROYECTOS",$A$8:$A$16,0),0))</f>
        <v>1.0757696400000001</v>
      </c>
      <c r="M7" s="13">
        <f ca="1">SUM(M8:OFFSET(M6,MATCH("PROYECTOS",$A$8:$A$16,0),0))</f>
        <v>1.1844607699999998</v>
      </c>
      <c r="N7" s="39">
        <f ca="1">IFERROR(K7/I7,0)</f>
        <v>0.22683960771276893</v>
      </c>
      <c r="O7" s="39">
        <f ca="1">IFERROR(SUM(K7,L7)/I7,0)</f>
        <v>0.28045494968892531</v>
      </c>
      <c r="P7" s="40">
        <f ca="1">IFERROR(SUM(K7,L7,M7)/I7,0)</f>
        <v>0.33948735484296144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3.7767770000000001</v>
      </c>
      <c r="I8" s="21">
        <v>3.7726869999999981</v>
      </c>
      <c r="J8" s="21">
        <f t="shared" ref="J8:J15" si="0">SUM(K8,L8,M8)</f>
        <v>0.67066569021516564</v>
      </c>
      <c r="K8" s="21">
        <v>0.43480382021516562</v>
      </c>
      <c r="L8" s="21">
        <v>0.11951194999999999</v>
      </c>
      <c r="M8" s="21">
        <v>0.11634992</v>
      </c>
      <c r="N8" s="22">
        <f t="shared" ref="N8:N16" si="1">IFERROR(K8/I8,0)</f>
        <v>0.115250435621923</v>
      </c>
      <c r="O8" s="22">
        <f t="shared" ref="O8:O16" si="2">IFERROR(SUM(K8,L8)/I8,0)</f>
        <v>0.14692864004227382</v>
      </c>
      <c r="P8" s="23">
        <f t="shared" ref="P8:P16" si="3">IFERROR(SUM(K8,L8,M8)/I8,0)</f>
        <v>0.17776870708202561</v>
      </c>
      <c r="Q8" s="70">
        <v>2</v>
      </c>
      <c r="R8" s="21">
        <v>2</v>
      </c>
      <c r="S8" s="23">
        <f>IFERROR(R8/Q8,0)</f>
        <v>1</v>
      </c>
    </row>
    <row r="9" spans="1:19" ht="25.5" x14ac:dyDescent="0.25">
      <c r="A9" s="17"/>
      <c r="B9" s="19">
        <v>5003210</v>
      </c>
      <c r="C9" s="19" t="s">
        <v>1725</v>
      </c>
      <c r="D9" s="68">
        <v>3000548</v>
      </c>
      <c r="E9" s="19" t="s">
        <v>1723</v>
      </c>
      <c r="F9" s="69">
        <v>585</v>
      </c>
      <c r="G9" s="19" t="s">
        <v>1732</v>
      </c>
      <c r="H9" s="20">
        <v>0.88959100000000002</v>
      </c>
      <c r="I9" s="21">
        <v>1.7459579999999999</v>
      </c>
      <c r="J9" s="21">
        <f t="shared" si="0"/>
        <v>1.3880218666439603</v>
      </c>
      <c r="K9" s="21">
        <v>1.1430753366439603</v>
      </c>
      <c r="L9" s="21">
        <v>0.11910573000000001</v>
      </c>
      <c r="M9" s="21">
        <v>0.1258408</v>
      </c>
      <c r="N9" s="22">
        <f t="shared" si="1"/>
        <v>0.65469807214375164</v>
      </c>
      <c r="O9" s="22">
        <f t="shared" si="2"/>
        <v>0.72291605333230258</v>
      </c>
      <c r="P9" s="23">
        <f t="shared" si="3"/>
        <v>0.79499155572124902</v>
      </c>
      <c r="Q9" s="70">
        <v>351</v>
      </c>
      <c r="R9" s="21">
        <v>385</v>
      </c>
      <c r="S9" s="23">
        <f t="shared" ref="S9:S15" si="4">IFERROR(R9/Q9,0)</f>
        <v>1.0968660968660968</v>
      </c>
    </row>
    <row r="10" spans="1:19" ht="38.25" x14ac:dyDescent="0.25">
      <c r="A10" s="17"/>
      <c r="B10" s="19">
        <v>5004216</v>
      </c>
      <c r="C10" s="19" t="s">
        <v>1726</v>
      </c>
      <c r="D10" s="68">
        <v>3000547</v>
      </c>
      <c r="E10" s="19" t="s">
        <v>1722</v>
      </c>
      <c r="F10" s="69">
        <v>592</v>
      </c>
      <c r="G10" s="19" t="s">
        <v>1733</v>
      </c>
      <c r="H10" s="20">
        <v>0.57866399999999985</v>
      </c>
      <c r="I10" s="21">
        <v>0.58879199999999998</v>
      </c>
      <c r="J10" s="21">
        <f t="shared" si="0"/>
        <v>0.24475112873578406</v>
      </c>
      <c r="K10" s="21">
        <v>0.14224697873578407</v>
      </c>
      <c r="L10" s="21">
        <v>5.0617159999999994E-2</v>
      </c>
      <c r="M10" s="21">
        <v>5.1886990000000001E-2</v>
      </c>
      <c r="N10" s="22">
        <f t="shared" si="1"/>
        <v>0.24159122191840934</v>
      </c>
      <c r="O10" s="22">
        <f t="shared" si="2"/>
        <v>0.32755903398107322</v>
      </c>
      <c r="P10" s="23">
        <f t="shared" si="3"/>
        <v>0.41568351597131764</v>
      </c>
      <c r="Q10" s="70">
        <v>47291</v>
      </c>
      <c r="R10" s="21">
        <v>43408</v>
      </c>
      <c r="S10" s="23">
        <f t="shared" si="4"/>
        <v>0.91789135353449913</v>
      </c>
    </row>
    <row r="11" spans="1:19" ht="38.25" x14ac:dyDescent="0.25">
      <c r="A11" s="17"/>
      <c r="B11" s="19">
        <v>5004217</v>
      </c>
      <c r="C11" s="19" t="s">
        <v>1727</v>
      </c>
      <c r="D11" s="68">
        <v>3000547</v>
      </c>
      <c r="E11" s="19" t="s">
        <v>1722</v>
      </c>
      <c r="F11" s="69">
        <v>592</v>
      </c>
      <c r="G11" s="19" t="s">
        <v>1733</v>
      </c>
      <c r="H11" s="20">
        <v>8.6350000000000003E-3</v>
      </c>
      <c r="I11" s="21">
        <v>2.5590999999999999E-2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22768</v>
      </c>
      <c r="R11" s="21">
        <v>12780</v>
      </c>
      <c r="S11" s="23">
        <f t="shared" si="4"/>
        <v>0.56131412508784262</v>
      </c>
    </row>
    <row r="12" spans="1:19" ht="25.5" x14ac:dyDescent="0.25">
      <c r="A12" s="17"/>
      <c r="B12" s="19">
        <v>5004218</v>
      </c>
      <c r="C12" s="19" t="s">
        <v>1728</v>
      </c>
      <c r="D12" s="68">
        <v>3000548</v>
      </c>
      <c r="E12" s="19" t="s">
        <v>1723</v>
      </c>
      <c r="F12" s="69">
        <v>585</v>
      </c>
      <c r="G12" s="19" t="s">
        <v>1732</v>
      </c>
      <c r="H12" s="20">
        <v>8.0495789999999996</v>
      </c>
      <c r="I12" s="21">
        <v>8.4600649999999966</v>
      </c>
      <c r="J12" s="21">
        <f t="shared" si="0"/>
        <v>2.0325752219749429</v>
      </c>
      <c r="K12" s="21">
        <v>0.88588880197494291</v>
      </c>
      <c r="L12" s="21">
        <v>0.53817851999999999</v>
      </c>
      <c r="M12" s="21">
        <v>0.60850789999999999</v>
      </c>
      <c r="N12" s="22">
        <f t="shared" si="1"/>
        <v>0.10471418387151202</v>
      </c>
      <c r="O12" s="22">
        <f t="shared" si="2"/>
        <v>0.16832817738101816</v>
      </c>
      <c r="P12" s="23">
        <f t="shared" si="3"/>
        <v>0.24025527250380982</v>
      </c>
      <c r="Q12" s="70">
        <v>524</v>
      </c>
      <c r="R12" s="21">
        <v>505</v>
      </c>
      <c r="S12" s="23">
        <f t="shared" si="4"/>
        <v>0.9637404580152672</v>
      </c>
    </row>
    <row r="13" spans="1:19" ht="25.5" x14ac:dyDescent="0.25">
      <c r="A13" s="17"/>
      <c r="B13" s="19">
        <v>5004219</v>
      </c>
      <c r="C13" s="19" t="s">
        <v>1729</v>
      </c>
      <c r="D13" s="68">
        <v>3000548</v>
      </c>
      <c r="E13" s="19" t="s">
        <v>1723</v>
      </c>
      <c r="F13" s="69">
        <v>586</v>
      </c>
      <c r="G13" s="19" t="s">
        <v>1734</v>
      </c>
      <c r="H13" s="20">
        <v>2.3826339999999999</v>
      </c>
      <c r="I13" s="21">
        <v>2.3856339999999991</v>
      </c>
      <c r="J13" s="21">
        <f t="shared" si="0"/>
        <v>1.112095647379159</v>
      </c>
      <c r="K13" s="21">
        <v>0.93239606737915892</v>
      </c>
      <c r="L13" s="21">
        <v>8.460659999999999E-2</v>
      </c>
      <c r="M13" s="21">
        <v>9.5092979999999994E-2</v>
      </c>
      <c r="N13" s="22">
        <f t="shared" si="1"/>
        <v>0.39083785164830787</v>
      </c>
      <c r="O13" s="22">
        <f t="shared" si="2"/>
        <v>0.42630288945377176</v>
      </c>
      <c r="P13" s="23">
        <f t="shared" si="3"/>
        <v>0.46616356380700452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5004220</v>
      </c>
      <c r="C14" s="19" t="s">
        <v>1730</v>
      </c>
      <c r="D14" s="68">
        <v>3000549</v>
      </c>
      <c r="E14" s="19" t="s">
        <v>1724</v>
      </c>
      <c r="F14" s="69">
        <v>60</v>
      </c>
      <c r="G14" s="19" t="s">
        <v>310</v>
      </c>
      <c r="H14" s="20">
        <v>1.1076909999999998</v>
      </c>
      <c r="I14" s="21">
        <v>1.1340599999999998</v>
      </c>
      <c r="J14" s="21">
        <f t="shared" si="0"/>
        <v>0.88063444390089984</v>
      </c>
      <c r="K14" s="21">
        <v>0.73591011390089989</v>
      </c>
      <c r="L14" s="21">
        <v>7.0459820000000006E-2</v>
      </c>
      <c r="M14" s="21">
        <v>7.4264510000000006E-2</v>
      </c>
      <c r="N14" s="22">
        <f t="shared" si="1"/>
        <v>0.64891638352547487</v>
      </c>
      <c r="O14" s="22">
        <f t="shared" si="2"/>
        <v>0.71104697626307245</v>
      </c>
      <c r="P14" s="23">
        <f t="shared" si="3"/>
        <v>0.77653249731134155</v>
      </c>
      <c r="Q14" s="70">
        <v>33</v>
      </c>
      <c r="R14" s="21">
        <v>34</v>
      </c>
      <c r="S14" s="23">
        <f t="shared" si="4"/>
        <v>1.0303030303030303</v>
      </c>
    </row>
    <row r="15" spans="1:19" ht="25.5" x14ac:dyDescent="0.25">
      <c r="A15" s="17"/>
      <c r="B15" s="19">
        <v>5004221</v>
      </c>
      <c r="C15" s="19" t="s">
        <v>1731</v>
      </c>
      <c r="D15" s="68">
        <v>3000549</v>
      </c>
      <c r="E15" s="19" t="s">
        <v>1724</v>
      </c>
      <c r="F15" s="69">
        <v>105</v>
      </c>
      <c r="G15" s="19" t="s">
        <v>664</v>
      </c>
      <c r="H15" s="20">
        <v>1.9517990000000001</v>
      </c>
      <c r="I15" s="21">
        <v>1.9517990000000001</v>
      </c>
      <c r="J15" s="21">
        <f t="shared" si="0"/>
        <v>0.48292922830920171</v>
      </c>
      <c r="K15" s="21">
        <v>0.27712169830920175</v>
      </c>
      <c r="L15" s="21">
        <v>9.3289860000000002E-2</v>
      </c>
      <c r="M15" s="21">
        <v>0.11251766999999999</v>
      </c>
      <c r="N15" s="22">
        <f t="shared" si="1"/>
        <v>0.14198270329537097</v>
      </c>
      <c r="O15" s="22">
        <f t="shared" si="2"/>
        <v>0.18977956147595204</v>
      </c>
      <c r="P15" s="23">
        <f t="shared" si="3"/>
        <v>0.24742774656058419</v>
      </c>
      <c r="Q15" s="70">
        <v>2967</v>
      </c>
      <c r="R15" s="21">
        <v>3735</v>
      </c>
      <c r="S15" s="23">
        <f t="shared" si="4"/>
        <v>1.2588473205257835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ca="1">OFFSET(H16,-MATCH("PROYECTOS",$A$8:$A$16,0)-1,0)-(OFFSET(H16,-MATCH("PROYECTOS",$A$8:$A$16,0),0))</f>
        <v>0</v>
      </c>
      <c r="I16" s="44">
        <f t="shared" ref="I16:M16" ca="1" si="5">OFFSET(I16,-MATCH("PROYECTOS",$A$8:$A$16,0)-1,0)-(OFFSET(I16,-MATCH("PROYECTOS",$A$8:$A$16,0),0))</f>
        <v>0</v>
      </c>
      <c r="J16" s="44">
        <f t="shared" ca="1" si="5"/>
        <v>0</v>
      </c>
      <c r="K16" s="44">
        <f t="shared" ca="1" si="5"/>
        <v>0</v>
      </c>
      <c r="L16" s="44">
        <f t="shared" ca="1" si="5"/>
        <v>0</v>
      </c>
      <c r="M16" s="44">
        <f t="shared" ca="1" si="5"/>
        <v>0</v>
      </c>
      <c r="N16" s="46">
        <f t="shared" ca="1" si="1"/>
        <v>0</v>
      </c>
      <c r="O16" s="46">
        <f t="shared" ca="1" si="2"/>
        <v>0</v>
      </c>
      <c r="P16" s="47">
        <f t="shared" ca="1" si="3"/>
        <v>0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50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313.662623</v>
      </c>
      <c r="E6" s="14">
        <v>345.71015399999999</v>
      </c>
      <c r="F6" s="14">
        <v>266.46862454092991</v>
      </c>
      <c r="G6" s="14">
        <v>241.46363806092995</v>
      </c>
      <c r="H6" s="14">
        <v>5.1517760500000005</v>
      </c>
      <c r="I6" s="14">
        <v>19.853210429999994</v>
      </c>
      <c r="J6" s="15">
        <v>0.69845688727132371</v>
      </c>
      <c r="K6" s="15">
        <v>0.71335889691839938</v>
      </c>
      <c r="L6" s="16">
        <v>0.77078622498583016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313.662623</v>
      </c>
      <c r="E7" s="38">
        <f ca="1">SUM(E8:OFFSET(E6,MATCH("GOBIERNOS REGIONALES",$A$8:$A$50,0),0))</f>
        <v>345.71015400000005</v>
      </c>
      <c r="F7" s="38">
        <f ca="1">SUM(F8:OFFSET(F6,MATCH("GOBIERNOS REGIONALES",$A$8:$A$50,0),0))</f>
        <v>266.46862454092997</v>
      </c>
      <c r="G7" s="38">
        <f ca="1">SUM(G8:OFFSET(G6,MATCH("GOBIERNOS REGIONALES",$A$8:$A$50,0),0))</f>
        <v>241.46363806092995</v>
      </c>
      <c r="H7" s="38">
        <f ca="1">SUM(H8:OFFSET(H6,MATCH("GOBIERNOS REGIONALES",$A$8:$A$50,0),0))</f>
        <v>5.1517760499999996</v>
      </c>
      <c r="I7" s="38">
        <f ca="1">SUM(I8:OFFSET(I6,MATCH("GOBIERNOS REGIONALES",$A$8:$A$50,0),0))</f>
        <v>19.853210429999997</v>
      </c>
      <c r="J7" s="39">
        <f ca="1">IFERROR(G7/E7,0)</f>
        <v>0.6984568872713236</v>
      </c>
      <c r="K7" s="39">
        <f ca="1">IFERROR(SUM(G7,H7)/E7,0)</f>
        <v>0.71335889691839915</v>
      </c>
      <c r="L7" s="40">
        <f ca="1">IFERROR(SUM(G7,H7,I7)/E7,0)</f>
        <v>0.77078622498582994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313.662623</v>
      </c>
      <c r="E8" s="21">
        <v>345.71015400000005</v>
      </c>
      <c r="F8" s="21">
        <f t="shared" ref="F8:F10" si="0">SUM(G8,H8,I8)</f>
        <v>266.46862454092997</v>
      </c>
      <c r="G8" s="21">
        <v>241.46363806092995</v>
      </c>
      <c r="H8" s="21">
        <v>5.1517760499999996</v>
      </c>
      <c r="I8" s="21">
        <v>19.853210429999997</v>
      </c>
      <c r="J8" s="22">
        <f t="shared" ref="J8:J10" si="1">IFERROR(G8/E8,0)</f>
        <v>0.6984568872713236</v>
      </c>
      <c r="K8" s="22">
        <f t="shared" ref="K8:K10" si="2">IFERROR(SUM(G8,H8)/E8,0)</f>
        <v>0.71335889691839915</v>
      </c>
      <c r="L8" s="23">
        <f t="shared" ref="L8:L10" si="3">IFERROR(SUM(G8,H8,I8)/E8,0)</f>
        <v>0.77078622498582994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24</v>
      </c>
      <c r="B1" s="51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460</v>
      </c>
      <c r="N2" s="72" t="s">
        <v>503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519.42586399999982</v>
      </c>
      <c r="E6" s="14">
        <f ca="1">SUM(E7:OFFSET(E7,50,0))</f>
        <v>685.25300699999991</v>
      </c>
      <c r="F6" s="14">
        <f ca="1">SUM(F7:OFFSET(F7,50,0))</f>
        <v>526.83594206337818</v>
      </c>
      <c r="G6" s="14">
        <f ca="1">SUM(G7:OFFSET(G7,50,0))</f>
        <v>432.5908654133782</v>
      </c>
      <c r="H6" s="14">
        <f ca="1">SUM(H7:OFFSET(H7,50,0))</f>
        <v>50.109694549999993</v>
      </c>
      <c r="I6" s="14">
        <f ca="1">SUM(I7:OFFSET(I7,50,0))</f>
        <v>44.135382099999987</v>
      </c>
      <c r="J6" s="15">
        <f ca="1">IFERROR(G6/E6,0)</f>
        <v>0.63128634386770122</v>
      </c>
      <c r="K6" s="15">
        <f ca="1">IFERROR(SUM(G6,H6)/E6,0)</f>
        <v>0.70441217336150741</v>
      </c>
      <c r="L6" s="16">
        <f ca="1">IFERROR(SUM(G6,H6,I6)/E6,0)</f>
        <v>0.76881959901181174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0.79094399999999976</v>
      </c>
      <c r="E7" s="21">
        <v>3.0050539999999999</v>
      </c>
      <c r="F7" s="21">
        <f t="shared" ref="F7:F32" si="0">SUM(G7,H7,I7)</f>
        <v>1.608160720104771</v>
      </c>
      <c r="G7" s="21">
        <v>1.380764800104771</v>
      </c>
      <c r="H7" s="21">
        <v>0.10995482999999996</v>
      </c>
      <c r="I7" s="21">
        <v>0.11744109000000003</v>
      </c>
      <c r="J7" s="22">
        <f t="shared" ref="J7:J32" si="1">IFERROR(G7/E7,0)</f>
        <v>0.45948086127729187</v>
      </c>
      <c r="K7" s="22">
        <f t="shared" ref="K7:K32" si="2">IFERROR(SUM(G7,H7)/E7,0)</f>
        <v>0.4960708293776987</v>
      </c>
      <c r="L7" s="23">
        <f t="shared" ref="L7:L32" si="3">IFERROR(SUM(G7,H7,I7)/E7,0)</f>
        <v>0.53515202059755695</v>
      </c>
      <c r="M7" s="4"/>
      <c r="N7" t="s">
        <v>463</v>
      </c>
      <c r="O7" s="5">
        <v>15.225303210406532</v>
      </c>
      <c r="P7" s="71">
        <v>0.9388097073645999</v>
      </c>
    </row>
    <row r="8" spans="1:16" x14ac:dyDescent="0.25">
      <c r="A8" s="17"/>
      <c r="B8" s="55">
        <v>2</v>
      </c>
      <c r="C8" s="19" t="s">
        <v>251</v>
      </c>
      <c r="D8" s="20">
        <v>2.5776950000000003</v>
      </c>
      <c r="E8" s="21">
        <v>7.0722260000000006</v>
      </c>
      <c r="F8" s="21">
        <f t="shared" si="0"/>
        <v>5.7657505475267303</v>
      </c>
      <c r="G8" s="21">
        <v>4.7582203475267306</v>
      </c>
      <c r="H8" s="21">
        <v>0.44259920999999991</v>
      </c>
      <c r="I8" s="21">
        <v>0.56493098999999991</v>
      </c>
      <c r="J8" s="22">
        <f t="shared" si="1"/>
        <v>0.67280377458620955</v>
      </c>
      <c r="K8" s="22">
        <f t="shared" si="2"/>
        <v>0.73538650454987298</v>
      </c>
      <c r="L8" s="23">
        <f t="shared" si="3"/>
        <v>0.8152667275517963</v>
      </c>
      <c r="M8" s="4"/>
      <c r="N8" t="s">
        <v>257</v>
      </c>
      <c r="O8" s="5">
        <v>9.9975175405407946</v>
      </c>
      <c r="P8" s="71">
        <v>0.92620754095509727</v>
      </c>
    </row>
    <row r="9" spans="1:16" x14ac:dyDescent="0.25">
      <c r="A9" s="17"/>
      <c r="B9" s="55">
        <v>3</v>
      </c>
      <c r="C9" s="19" t="s">
        <v>252</v>
      </c>
      <c r="D9" s="20">
        <v>3.1411789999999997</v>
      </c>
      <c r="E9" s="21">
        <v>7.6535669999999998</v>
      </c>
      <c r="F9" s="21">
        <f t="shared" si="0"/>
        <v>6.6865198217085204</v>
      </c>
      <c r="G9" s="21">
        <v>6.0955341117085204</v>
      </c>
      <c r="H9" s="21">
        <v>0.20793693000000005</v>
      </c>
      <c r="I9" s="21">
        <v>0.38304877999999998</v>
      </c>
      <c r="J9" s="22">
        <f t="shared" si="1"/>
        <v>0.79643048943172778</v>
      </c>
      <c r="K9" s="22">
        <f t="shared" si="2"/>
        <v>0.82359911943130837</v>
      </c>
      <c r="L9" s="23">
        <f t="shared" si="3"/>
        <v>0.87364751908600535</v>
      </c>
      <c r="M9" s="4"/>
      <c r="N9" t="s">
        <v>274</v>
      </c>
      <c r="O9" s="5">
        <v>4.2111499902740732</v>
      </c>
      <c r="P9" s="71">
        <v>0.92088620392213827</v>
      </c>
    </row>
    <row r="10" spans="1:16" x14ac:dyDescent="0.25">
      <c r="A10" s="17"/>
      <c r="B10" s="55">
        <v>4</v>
      </c>
      <c r="C10" s="19" t="s">
        <v>253</v>
      </c>
      <c r="D10" s="20">
        <v>15.012573999999995</v>
      </c>
      <c r="E10" s="21">
        <v>20.866945000000005</v>
      </c>
      <c r="F10" s="21">
        <f t="shared" si="0"/>
        <v>16.940971063506112</v>
      </c>
      <c r="G10" s="21">
        <v>14.567739783506113</v>
      </c>
      <c r="H10" s="21">
        <v>1.3134871299999999</v>
      </c>
      <c r="I10" s="21">
        <v>1.0597441499999998</v>
      </c>
      <c r="J10" s="22">
        <f t="shared" si="1"/>
        <v>0.69812518236407439</v>
      </c>
      <c r="K10" s="22">
        <f t="shared" si="2"/>
        <v>0.76107101032307845</v>
      </c>
      <c r="L10" s="23">
        <f t="shared" si="3"/>
        <v>0.811856793771494</v>
      </c>
      <c r="M10" s="4"/>
      <c r="N10" t="s">
        <v>272</v>
      </c>
      <c r="O10" s="5">
        <v>5.7419185034142624</v>
      </c>
      <c r="P10" s="71">
        <v>0.88905367755789877</v>
      </c>
    </row>
    <row r="11" spans="1:16" x14ac:dyDescent="0.25">
      <c r="A11" s="17"/>
      <c r="B11" s="55">
        <v>5</v>
      </c>
      <c r="C11" s="19" t="s">
        <v>254</v>
      </c>
      <c r="D11" s="20">
        <v>5.5346839999999995</v>
      </c>
      <c r="E11" s="21">
        <v>11.696467999999996</v>
      </c>
      <c r="F11" s="21">
        <f t="shared" si="0"/>
        <v>9.4154493385482461</v>
      </c>
      <c r="G11" s="21">
        <v>7.651726538548246</v>
      </c>
      <c r="H11" s="21">
        <v>1.0698144099999998</v>
      </c>
      <c r="I11" s="21">
        <v>0.69390839000000004</v>
      </c>
      <c r="J11" s="22">
        <f t="shared" si="1"/>
        <v>0.65419120870918035</v>
      </c>
      <c r="K11" s="22">
        <f t="shared" si="2"/>
        <v>0.74565594917613154</v>
      </c>
      <c r="L11" s="23">
        <f t="shared" si="3"/>
        <v>0.80498226802725825</v>
      </c>
      <c r="M11" s="4"/>
      <c r="N11" t="s">
        <v>271</v>
      </c>
      <c r="O11" s="5">
        <v>7.6112297529177031</v>
      </c>
      <c r="P11" s="71">
        <v>0.87639604869322973</v>
      </c>
    </row>
    <row r="12" spans="1:16" x14ac:dyDescent="0.25">
      <c r="A12" s="17"/>
      <c r="B12" s="55">
        <v>6</v>
      </c>
      <c r="C12" s="19" t="s">
        <v>255</v>
      </c>
      <c r="D12" s="20">
        <v>9.5580860000000012</v>
      </c>
      <c r="E12" s="21">
        <v>15.270999000000003</v>
      </c>
      <c r="F12" s="21">
        <f t="shared" si="0"/>
        <v>12.458941856482337</v>
      </c>
      <c r="G12" s="21">
        <v>9.9215811064823356</v>
      </c>
      <c r="H12" s="21">
        <v>1.2984852799999997</v>
      </c>
      <c r="I12" s="21">
        <v>1.2388754700000009</v>
      </c>
      <c r="J12" s="22">
        <f t="shared" si="1"/>
        <v>0.64970085496582985</v>
      </c>
      <c r="K12" s="22">
        <f t="shared" si="2"/>
        <v>0.73473034648763536</v>
      </c>
      <c r="L12" s="23">
        <f t="shared" si="3"/>
        <v>0.81585637301674463</v>
      </c>
      <c r="M12" s="4"/>
      <c r="N12" t="s">
        <v>252</v>
      </c>
      <c r="O12" s="5">
        <v>6.6865198217085204</v>
      </c>
      <c r="P12" s="71">
        <v>0.87364751908600535</v>
      </c>
    </row>
    <row r="13" spans="1:16" x14ac:dyDescent="0.25">
      <c r="A13" s="17"/>
      <c r="B13" s="55">
        <v>7</v>
      </c>
      <c r="C13" s="19" t="s">
        <v>256</v>
      </c>
      <c r="D13" s="20">
        <v>10.983649</v>
      </c>
      <c r="E13" s="21">
        <v>16.577137000000004</v>
      </c>
      <c r="F13" s="21">
        <f t="shared" si="0"/>
        <v>14.299894535947608</v>
      </c>
      <c r="G13" s="21">
        <v>11.366320805947607</v>
      </c>
      <c r="H13" s="21">
        <v>2.5074418500000006</v>
      </c>
      <c r="I13" s="21">
        <v>0.42613187999999985</v>
      </c>
      <c r="J13" s="22">
        <f t="shared" si="1"/>
        <v>0.68566247633397759</v>
      </c>
      <c r="K13" s="22">
        <f t="shared" si="2"/>
        <v>0.83692151762681366</v>
      </c>
      <c r="L13" s="23">
        <f t="shared" si="3"/>
        <v>0.86262751740228749</v>
      </c>
      <c r="M13" s="4"/>
      <c r="N13" t="s">
        <v>256</v>
      </c>
      <c r="O13" s="5">
        <v>14.299894535947608</v>
      </c>
      <c r="P13" s="71">
        <v>0.86262751740228749</v>
      </c>
    </row>
    <row r="14" spans="1:16" x14ac:dyDescent="0.25">
      <c r="A14" s="17"/>
      <c r="B14" s="55">
        <v>8</v>
      </c>
      <c r="C14" s="19" t="s">
        <v>257</v>
      </c>
      <c r="D14" s="20">
        <v>7.1854210000000034</v>
      </c>
      <c r="E14" s="21">
        <v>10.794036</v>
      </c>
      <c r="F14" s="21">
        <f t="shared" si="0"/>
        <v>9.9975175405407946</v>
      </c>
      <c r="G14" s="21">
        <v>8.4494453305407955</v>
      </c>
      <c r="H14" s="21">
        <v>1.5826264299999993</v>
      </c>
      <c r="I14" s="21">
        <v>-3.4554219999999997E-2</v>
      </c>
      <c r="J14" s="22">
        <f t="shared" si="1"/>
        <v>0.78278832223097972</v>
      </c>
      <c r="K14" s="22">
        <f t="shared" si="2"/>
        <v>0.92940877356169604</v>
      </c>
      <c r="L14" s="23">
        <f t="shared" si="3"/>
        <v>0.92620754095509727</v>
      </c>
      <c r="M14" s="4"/>
      <c r="N14" t="s">
        <v>258</v>
      </c>
      <c r="O14" s="5">
        <v>3.3504665190256588</v>
      </c>
      <c r="P14" s="71">
        <v>0.85282983476384977</v>
      </c>
    </row>
    <row r="15" spans="1:16" x14ac:dyDescent="0.25">
      <c r="A15" s="17"/>
      <c r="B15" s="55">
        <v>9</v>
      </c>
      <c r="C15" s="19" t="s">
        <v>258</v>
      </c>
      <c r="D15" s="20">
        <v>1.8144009999999999</v>
      </c>
      <c r="E15" s="21">
        <v>3.9286459999999996</v>
      </c>
      <c r="F15" s="21">
        <f t="shared" si="0"/>
        <v>3.3504665190256588</v>
      </c>
      <c r="G15" s="21">
        <v>2.4208164690256586</v>
      </c>
      <c r="H15" s="21">
        <v>0.63480369000000003</v>
      </c>
      <c r="I15" s="21">
        <v>0.29484636000000003</v>
      </c>
      <c r="J15" s="22">
        <f t="shared" si="1"/>
        <v>0.61619613195631751</v>
      </c>
      <c r="K15" s="22">
        <f t="shared" si="2"/>
        <v>0.77777945862917119</v>
      </c>
      <c r="L15" s="23">
        <f t="shared" si="3"/>
        <v>0.85282983476384977</v>
      </c>
      <c r="M15" s="4"/>
      <c r="N15" t="s">
        <v>269</v>
      </c>
      <c r="O15" s="5">
        <v>8.816186440198436</v>
      </c>
      <c r="P15" s="71">
        <v>0.8510488008823881</v>
      </c>
    </row>
    <row r="16" spans="1:16" x14ac:dyDescent="0.25">
      <c r="A16" s="17"/>
      <c r="B16" s="55">
        <v>10</v>
      </c>
      <c r="C16" s="19" t="s">
        <v>259</v>
      </c>
      <c r="D16" s="20">
        <v>3.4882319999999982</v>
      </c>
      <c r="E16" s="21">
        <v>8.3751180000000005</v>
      </c>
      <c r="F16" s="21">
        <f t="shared" si="0"/>
        <v>6.438467023249407</v>
      </c>
      <c r="G16" s="21">
        <v>4.8488453232494066</v>
      </c>
      <c r="H16" s="21">
        <v>0.67732665999999986</v>
      </c>
      <c r="I16" s="21">
        <v>0.91229504000000006</v>
      </c>
      <c r="J16" s="22">
        <f t="shared" si="1"/>
        <v>0.57895844849581901</v>
      </c>
      <c r="K16" s="22">
        <f t="shared" si="2"/>
        <v>0.65983213409642782</v>
      </c>
      <c r="L16" s="23">
        <f t="shared" si="3"/>
        <v>0.76876135037732085</v>
      </c>
      <c r="M16" s="4"/>
      <c r="N16" t="s">
        <v>260</v>
      </c>
      <c r="O16" s="5">
        <v>6.0972049792743883</v>
      </c>
      <c r="P16" s="71">
        <v>0.84498374521490693</v>
      </c>
    </row>
    <row r="17" spans="1:16" x14ac:dyDescent="0.25">
      <c r="A17" s="17"/>
      <c r="B17" s="55">
        <v>11</v>
      </c>
      <c r="C17" s="19" t="s">
        <v>260</v>
      </c>
      <c r="D17" s="20">
        <v>5.6963299999999997</v>
      </c>
      <c r="E17" s="21">
        <v>7.2157660000000003</v>
      </c>
      <c r="F17" s="21">
        <f t="shared" si="0"/>
        <v>6.0972049792743883</v>
      </c>
      <c r="G17" s="21">
        <v>4.8458425592743879</v>
      </c>
      <c r="H17" s="21">
        <v>0.7155436300000001</v>
      </c>
      <c r="I17" s="21">
        <v>0.5358187900000001</v>
      </c>
      <c r="J17" s="22">
        <f t="shared" si="1"/>
        <v>0.67156315203048267</v>
      </c>
      <c r="K17" s="22">
        <f t="shared" si="2"/>
        <v>0.77072707031718979</v>
      </c>
      <c r="L17" s="23">
        <f t="shared" si="3"/>
        <v>0.84498374521490693</v>
      </c>
      <c r="M17" s="4"/>
      <c r="N17" t="s">
        <v>263</v>
      </c>
      <c r="O17" s="5">
        <v>20.538133040757046</v>
      </c>
      <c r="P17" s="71">
        <v>0.83779041941410459</v>
      </c>
    </row>
    <row r="18" spans="1:16" x14ac:dyDescent="0.25">
      <c r="A18" s="17"/>
      <c r="B18" s="55">
        <v>12</v>
      </c>
      <c r="C18" s="19" t="s">
        <v>261</v>
      </c>
      <c r="D18" s="20">
        <v>48.724600000000031</v>
      </c>
      <c r="E18" s="21">
        <v>49.62753800000003</v>
      </c>
      <c r="F18" s="21">
        <f t="shared" si="0"/>
        <v>35.769578117705933</v>
      </c>
      <c r="G18" s="21">
        <v>24.499805837705935</v>
      </c>
      <c r="H18" s="21">
        <v>8.0942375799999979</v>
      </c>
      <c r="I18" s="21">
        <v>3.1755347</v>
      </c>
      <c r="J18" s="22">
        <f t="shared" si="1"/>
        <v>0.49367360995634962</v>
      </c>
      <c r="K18" s="22">
        <f t="shared" si="2"/>
        <v>0.65677333051875175</v>
      </c>
      <c r="L18" s="23">
        <f t="shared" si="3"/>
        <v>0.72076068165432494</v>
      </c>
      <c r="M18" s="4"/>
      <c r="N18" t="s">
        <v>255</v>
      </c>
      <c r="O18" s="5">
        <v>12.458941856482337</v>
      </c>
      <c r="P18" s="71">
        <v>0.81585637301674463</v>
      </c>
    </row>
    <row r="19" spans="1:16" x14ac:dyDescent="0.25">
      <c r="A19" s="17"/>
      <c r="B19" s="55">
        <v>13</v>
      </c>
      <c r="C19" s="19" t="s">
        <v>262</v>
      </c>
      <c r="D19" s="20">
        <v>16.669382000000002</v>
      </c>
      <c r="E19" s="21">
        <v>26.146441000000006</v>
      </c>
      <c r="F19" s="21">
        <f t="shared" si="0"/>
        <v>20.979870381314232</v>
      </c>
      <c r="G19" s="21">
        <v>16.477461941314232</v>
      </c>
      <c r="H19" s="21">
        <v>2.8330126499999992</v>
      </c>
      <c r="I19" s="21">
        <v>1.6693957899999994</v>
      </c>
      <c r="J19" s="22">
        <f t="shared" si="1"/>
        <v>0.63019903708172853</v>
      </c>
      <c r="K19" s="22">
        <f t="shared" si="2"/>
        <v>0.73855078751690251</v>
      </c>
      <c r="L19" s="23">
        <f t="shared" si="3"/>
        <v>0.80239870433280869</v>
      </c>
      <c r="M19" s="4"/>
      <c r="N19" t="s">
        <v>251</v>
      </c>
      <c r="O19" s="5">
        <v>5.7657505475267303</v>
      </c>
      <c r="P19" s="71">
        <v>0.8152667275517963</v>
      </c>
    </row>
    <row r="20" spans="1:16" x14ac:dyDescent="0.25">
      <c r="A20" s="17"/>
      <c r="B20" s="55">
        <v>14</v>
      </c>
      <c r="C20" s="19" t="s">
        <v>263</v>
      </c>
      <c r="D20" s="20">
        <v>16.112536000000002</v>
      </c>
      <c r="E20" s="21">
        <v>24.514643000000003</v>
      </c>
      <c r="F20" s="21">
        <f t="shared" si="0"/>
        <v>20.538133040757046</v>
      </c>
      <c r="G20" s="21">
        <v>15.30631357075705</v>
      </c>
      <c r="H20" s="21">
        <v>3.0075304799999998</v>
      </c>
      <c r="I20" s="21">
        <v>2.2242889899999994</v>
      </c>
      <c r="J20" s="22">
        <f t="shared" si="1"/>
        <v>0.62437432071750132</v>
      </c>
      <c r="K20" s="22">
        <f t="shared" si="2"/>
        <v>0.74705734245271471</v>
      </c>
      <c r="L20" s="23">
        <f t="shared" si="3"/>
        <v>0.83779041941410459</v>
      </c>
      <c r="M20" s="4"/>
      <c r="N20" t="s">
        <v>270</v>
      </c>
      <c r="O20" s="5">
        <v>7.732560449240359</v>
      </c>
      <c r="P20" s="71">
        <v>0.81381743849428589</v>
      </c>
    </row>
    <row r="21" spans="1:16" x14ac:dyDescent="0.25">
      <c r="A21" s="17"/>
      <c r="B21" s="55">
        <v>15</v>
      </c>
      <c r="C21" s="19" t="s">
        <v>264</v>
      </c>
      <c r="D21" s="20">
        <v>331.99471099999971</v>
      </c>
      <c r="E21" s="21">
        <v>399.71304499999997</v>
      </c>
      <c r="F21" s="21">
        <f t="shared" si="0"/>
        <v>294.12882631150404</v>
      </c>
      <c r="G21" s="21">
        <v>253.08294580150405</v>
      </c>
      <c r="H21" s="21">
        <v>16.255229619999991</v>
      </c>
      <c r="I21" s="21">
        <v>24.790650889999998</v>
      </c>
      <c r="J21" s="22">
        <f t="shared" si="1"/>
        <v>0.63316158671154721</v>
      </c>
      <c r="K21" s="22">
        <f t="shared" si="2"/>
        <v>0.67382883493708357</v>
      </c>
      <c r="L21" s="23">
        <f t="shared" si="3"/>
        <v>0.73584995533859565</v>
      </c>
      <c r="M21" s="4"/>
      <c r="N21" t="s">
        <v>253</v>
      </c>
      <c r="O21" s="5">
        <v>16.940971063506112</v>
      </c>
      <c r="P21" s="71">
        <v>0.811856793771494</v>
      </c>
    </row>
    <row r="22" spans="1:16" x14ac:dyDescent="0.25">
      <c r="A22" s="17"/>
      <c r="B22" s="55">
        <v>16</v>
      </c>
      <c r="C22" s="19" t="s">
        <v>265</v>
      </c>
      <c r="D22" s="20">
        <v>6.0345809999999993</v>
      </c>
      <c r="E22" s="21">
        <v>7.1169109999999991</v>
      </c>
      <c r="F22" s="21">
        <f t="shared" si="0"/>
        <v>5.6899667899721074</v>
      </c>
      <c r="G22" s="21">
        <v>4.834738789972107</v>
      </c>
      <c r="H22" s="21">
        <v>0.31998204999999996</v>
      </c>
      <c r="I22" s="21">
        <v>0.53524595000000008</v>
      </c>
      <c r="J22" s="22">
        <f t="shared" si="1"/>
        <v>0.67933107354751343</v>
      </c>
      <c r="K22" s="22">
        <f t="shared" si="2"/>
        <v>0.72429187887443136</v>
      </c>
      <c r="L22" s="23">
        <f t="shared" si="3"/>
        <v>0.7994995005518698</v>
      </c>
      <c r="M22" s="4"/>
      <c r="N22" t="s">
        <v>254</v>
      </c>
      <c r="O22" s="5">
        <v>9.4154493385482461</v>
      </c>
      <c r="P22" s="71">
        <v>0.80498226802725825</v>
      </c>
    </row>
    <row r="23" spans="1:16" x14ac:dyDescent="0.25">
      <c r="A23" s="17"/>
      <c r="B23" s="55">
        <v>17</v>
      </c>
      <c r="C23" s="19" t="s">
        <v>266</v>
      </c>
      <c r="D23" s="20">
        <v>1.1312489999999997</v>
      </c>
      <c r="E23" s="21">
        <v>1.823132</v>
      </c>
      <c r="F23" s="21">
        <f t="shared" si="0"/>
        <v>1.4616534194399144</v>
      </c>
      <c r="G23" s="21">
        <v>1.0329709194399146</v>
      </c>
      <c r="H23" s="21">
        <v>0.30465627999999995</v>
      </c>
      <c r="I23" s="21">
        <v>0.12402622000000002</v>
      </c>
      <c r="J23" s="22">
        <f t="shared" si="1"/>
        <v>0.56659140393559793</v>
      </c>
      <c r="K23" s="22">
        <f t="shared" si="2"/>
        <v>0.73369739516387977</v>
      </c>
      <c r="L23" s="23">
        <f t="shared" si="3"/>
        <v>0.8017265998511981</v>
      </c>
      <c r="M23" s="4"/>
      <c r="N23" t="s">
        <v>273</v>
      </c>
      <c r="O23" s="5">
        <v>3.7627994382112782</v>
      </c>
      <c r="P23" s="71">
        <v>0.8032141031275315</v>
      </c>
    </row>
    <row r="24" spans="1:16" x14ac:dyDescent="0.25">
      <c r="A24" s="17"/>
      <c r="B24" s="55">
        <v>18</v>
      </c>
      <c r="C24" s="19" t="s">
        <v>267</v>
      </c>
      <c r="D24" s="20">
        <v>0.48226200000000002</v>
      </c>
      <c r="E24" s="21">
        <v>1.7200359999999997</v>
      </c>
      <c r="F24" s="21">
        <f t="shared" si="0"/>
        <v>1.0126237510374021</v>
      </c>
      <c r="G24" s="21">
        <v>0.85117729103740203</v>
      </c>
      <c r="H24" s="21">
        <v>6.6009140000000008E-2</v>
      </c>
      <c r="I24" s="21">
        <v>9.5437319999999992E-2</v>
      </c>
      <c r="J24" s="22">
        <f t="shared" si="1"/>
        <v>0.49486016050675813</v>
      </c>
      <c r="K24" s="22">
        <f t="shared" si="2"/>
        <v>0.53323676425226108</v>
      </c>
      <c r="L24" s="23">
        <f t="shared" si="3"/>
        <v>0.58872241687813642</v>
      </c>
      <c r="M24" s="4"/>
      <c r="N24" t="s">
        <v>262</v>
      </c>
      <c r="O24" s="5">
        <v>20.979870381314232</v>
      </c>
      <c r="P24" s="71">
        <v>0.80239870433280869</v>
      </c>
    </row>
    <row r="25" spans="1:16" x14ac:dyDescent="0.25">
      <c r="A25" s="17"/>
      <c r="B25" s="55">
        <v>19</v>
      </c>
      <c r="C25" s="19" t="s">
        <v>268</v>
      </c>
      <c r="D25" s="20">
        <v>0.71166099999999988</v>
      </c>
      <c r="E25" s="21">
        <v>1.6560759999999994</v>
      </c>
      <c r="F25" s="21">
        <f t="shared" si="0"/>
        <v>1.0947985210703253</v>
      </c>
      <c r="G25" s="21">
        <v>0.89842126107032527</v>
      </c>
      <c r="H25" s="21">
        <v>0.10093249999999999</v>
      </c>
      <c r="I25" s="21">
        <v>9.5444760000000017E-2</v>
      </c>
      <c r="J25" s="22">
        <f t="shared" si="1"/>
        <v>0.54250001876141285</v>
      </c>
      <c r="K25" s="22">
        <f t="shared" si="2"/>
        <v>0.60344679898164433</v>
      </c>
      <c r="L25" s="23">
        <f t="shared" si="3"/>
        <v>0.66107987862291684</v>
      </c>
      <c r="M25" s="4"/>
      <c r="N25" t="s">
        <v>266</v>
      </c>
      <c r="O25" s="5">
        <v>1.4616534194399144</v>
      </c>
      <c r="P25" s="71">
        <v>0.8017265998511981</v>
      </c>
    </row>
    <row r="26" spans="1:16" x14ac:dyDescent="0.25">
      <c r="A26" s="17"/>
      <c r="B26" s="55">
        <v>20</v>
      </c>
      <c r="C26" s="19" t="s">
        <v>269</v>
      </c>
      <c r="D26" s="20">
        <v>6.9957489999999982</v>
      </c>
      <c r="E26" s="21">
        <v>10.359202</v>
      </c>
      <c r="F26" s="21">
        <f t="shared" si="0"/>
        <v>8.816186440198436</v>
      </c>
      <c r="G26" s="21">
        <v>6.1523231801984366</v>
      </c>
      <c r="H26" s="21">
        <v>1.6855966599999999</v>
      </c>
      <c r="I26" s="21">
        <v>0.97826659999999988</v>
      </c>
      <c r="J26" s="22">
        <f t="shared" si="1"/>
        <v>0.59389933512238069</v>
      </c>
      <c r="K26" s="22">
        <f t="shared" si="2"/>
        <v>0.75661424887732054</v>
      </c>
      <c r="L26" s="23">
        <f t="shared" si="3"/>
        <v>0.8510488008823881</v>
      </c>
      <c r="M26" s="4"/>
      <c r="N26" t="s">
        <v>265</v>
      </c>
      <c r="O26" s="5">
        <v>5.6899667899721074</v>
      </c>
      <c r="P26" s="71">
        <v>0.7994995005518698</v>
      </c>
    </row>
    <row r="27" spans="1:16" x14ac:dyDescent="0.25">
      <c r="A27" s="17"/>
      <c r="B27" s="55">
        <v>21</v>
      </c>
      <c r="C27" s="19" t="s">
        <v>270</v>
      </c>
      <c r="D27" s="20">
        <v>6.4912000000000001</v>
      </c>
      <c r="E27" s="21">
        <v>9.5015909999999977</v>
      </c>
      <c r="F27" s="21">
        <f t="shared" si="0"/>
        <v>7.732560449240359</v>
      </c>
      <c r="G27" s="21">
        <v>6.2346355592403597</v>
      </c>
      <c r="H27" s="21">
        <v>0.81139318999999954</v>
      </c>
      <c r="I27" s="21">
        <v>0.68653169999999974</v>
      </c>
      <c r="J27" s="22">
        <f t="shared" si="1"/>
        <v>0.65616753649366311</v>
      </c>
      <c r="K27" s="22">
        <f t="shared" si="2"/>
        <v>0.74156304446701204</v>
      </c>
      <c r="L27" s="23">
        <f t="shared" si="3"/>
        <v>0.81381743849428589</v>
      </c>
      <c r="M27" s="4"/>
      <c r="N27" t="s">
        <v>259</v>
      </c>
      <c r="O27" s="5">
        <v>6.438467023249407</v>
      </c>
      <c r="P27" s="71">
        <v>0.76876135037732085</v>
      </c>
    </row>
    <row r="28" spans="1:16" x14ac:dyDescent="0.25">
      <c r="A28" s="17"/>
      <c r="B28" s="55">
        <v>22</v>
      </c>
      <c r="C28" s="19" t="s">
        <v>271</v>
      </c>
      <c r="D28" s="20">
        <v>5.7020560000000007</v>
      </c>
      <c r="E28" s="21">
        <v>8.6846920000000001</v>
      </c>
      <c r="F28" s="21">
        <f t="shared" si="0"/>
        <v>7.6112297529177031</v>
      </c>
      <c r="G28" s="21">
        <v>6.4912266529177032</v>
      </c>
      <c r="H28" s="21">
        <v>0.52686021999999999</v>
      </c>
      <c r="I28" s="21">
        <v>0.59314287999999982</v>
      </c>
      <c r="J28" s="22">
        <f t="shared" si="1"/>
        <v>0.74743314476986666</v>
      </c>
      <c r="K28" s="22">
        <f t="shared" si="2"/>
        <v>0.80809853393968412</v>
      </c>
      <c r="L28" s="23">
        <f t="shared" si="3"/>
        <v>0.87639604869322973</v>
      </c>
      <c r="M28" s="4"/>
      <c r="N28" t="s">
        <v>264</v>
      </c>
      <c r="O28" s="5">
        <v>294.12882631150404</v>
      </c>
      <c r="P28" s="71">
        <v>0.73584995533859565</v>
      </c>
    </row>
    <row r="29" spans="1:16" x14ac:dyDescent="0.25">
      <c r="A29" s="17"/>
      <c r="B29" s="55">
        <v>23</v>
      </c>
      <c r="C29" s="19" t="s">
        <v>272</v>
      </c>
      <c r="D29" s="20">
        <v>5.5397109999999996</v>
      </c>
      <c r="E29" s="21">
        <v>6.458460999999998</v>
      </c>
      <c r="F29" s="21">
        <f t="shared" si="0"/>
        <v>5.7419185034142624</v>
      </c>
      <c r="G29" s="21">
        <v>4.7438568234142622</v>
      </c>
      <c r="H29" s="21">
        <v>0.49622672000000007</v>
      </c>
      <c r="I29" s="21">
        <v>0.50183495999999994</v>
      </c>
      <c r="J29" s="22">
        <f t="shared" si="1"/>
        <v>0.73451814966665641</v>
      </c>
      <c r="K29" s="22">
        <f t="shared" si="2"/>
        <v>0.8113517358724105</v>
      </c>
      <c r="L29" s="23">
        <f t="shared" si="3"/>
        <v>0.88905367755789877</v>
      </c>
      <c r="M29" s="4"/>
      <c r="N29" t="s">
        <v>261</v>
      </c>
      <c r="O29" s="5">
        <v>35.769578117705933</v>
      </c>
      <c r="P29" s="71">
        <v>0.72076068165432494</v>
      </c>
    </row>
    <row r="30" spans="1:16" x14ac:dyDescent="0.25">
      <c r="A30" s="17"/>
      <c r="B30" s="55">
        <v>24</v>
      </c>
      <c r="C30" s="19" t="s">
        <v>273</v>
      </c>
      <c r="D30" s="20">
        <v>4.4104610000000006</v>
      </c>
      <c r="E30" s="21">
        <v>4.6846779999999999</v>
      </c>
      <c r="F30" s="21">
        <f t="shared" si="0"/>
        <v>3.7627994382112782</v>
      </c>
      <c r="G30" s="21">
        <v>3.1106215582112782</v>
      </c>
      <c r="H30" s="21">
        <v>0.38168429000000004</v>
      </c>
      <c r="I30" s="21">
        <v>0.27049359000000006</v>
      </c>
      <c r="J30" s="22">
        <f t="shared" si="1"/>
        <v>0.66399901086291913</v>
      </c>
      <c r="K30" s="22">
        <f t="shared" si="2"/>
        <v>0.74547404287152252</v>
      </c>
      <c r="L30" s="23">
        <f t="shared" si="3"/>
        <v>0.8032141031275315</v>
      </c>
      <c r="M30" s="4"/>
      <c r="N30" t="s">
        <v>268</v>
      </c>
      <c r="O30" s="5">
        <v>1.0947985210703253</v>
      </c>
      <c r="P30" s="71">
        <v>0.66107987862291684</v>
      </c>
    </row>
    <row r="31" spans="1:16" x14ac:dyDescent="0.25">
      <c r="A31" s="17"/>
      <c r="B31" s="55">
        <v>25</v>
      </c>
      <c r="C31" s="19" t="s">
        <v>274</v>
      </c>
      <c r="D31" s="20">
        <v>2.6425099999999992</v>
      </c>
      <c r="E31" s="21">
        <v>4.5729320000000016</v>
      </c>
      <c r="F31" s="21">
        <f t="shared" si="0"/>
        <v>4.2111499902740732</v>
      </c>
      <c r="G31" s="21">
        <v>2.9726355802740727</v>
      </c>
      <c r="H31" s="21">
        <v>0.40638040000000003</v>
      </c>
      <c r="I31" s="21">
        <v>0.83213400999999987</v>
      </c>
      <c r="J31" s="22">
        <f t="shared" si="1"/>
        <v>0.65005024790967192</v>
      </c>
      <c r="K31" s="22">
        <f t="shared" si="2"/>
        <v>0.73891673444391293</v>
      </c>
      <c r="L31" s="23">
        <f t="shared" si="3"/>
        <v>0.92088620392213827</v>
      </c>
      <c r="M31" s="4"/>
      <c r="N31" t="s">
        <v>267</v>
      </c>
      <c r="O31" s="5">
        <v>1.0126237510374021</v>
      </c>
      <c r="P31" s="71">
        <v>0.58872241687813642</v>
      </c>
    </row>
    <row r="32" spans="1:16" ht="15.75" thickBot="1" x14ac:dyDescent="0.3">
      <c r="A32" s="24"/>
      <c r="B32" s="56">
        <v>98</v>
      </c>
      <c r="C32" s="26" t="s">
        <v>463</v>
      </c>
      <c r="D32" s="27">
        <v>0</v>
      </c>
      <c r="E32" s="28">
        <v>16.217667000000002</v>
      </c>
      <c r="F32" s="28">
        <f t="shared" si="0"/>
        <v>15.225303210406532</v>
      </c>
      <c r="G32" s="28">
        <v>9.5948934704065323</v>
      </c>
      <c r="H32" s="28">
        <v>4.2599427199999997</v>
      </c>
      <c r="I32" s="28">
        <v>1.37046702</v>
      </c>
      <c r="J32" s="29">
        <f t="shared" si="1"/>
        <v>0.59163216696991816</v>
      </c>
      <c r="K32" s="29">
        <f t="shared" si="2"/>
        <v>0.8543051346661964</v>
      </c>
      <c r="L32" s="30">
        <f t="shared" si="3"/>
        <v>0.9388097073645999</v>
      </c>
      <c r="M32" s="4"/>
      <c r="N32" t="s">
        <v>250</v>
      </c>
      <c r="O32" s="5">
        <v>1.608160720104771</v>
      </c>
      <c r="P32" s="71">
        <v>0.53515202059755695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111</v>
      </c>
      <c r="B1" s="51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1738</v>
      </c>
      <c r="N2" s="72" t="s">
        <v>1750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313.662623</v>
      </c>
      <c r="E6" s="14">
        <f ca="1">SUM(E7:OFFSET(E7,50,0))</f>
        <v>345.71015399999999</v>
      </c>
      <c r="F6" s="14">
        <f ca="1">SUM(F7:OFFSET(F7,50,0))</f>
        <v>266.46862454092991</v>
      </c>
      <c r="G6" s="14">
        <f ca="1">SUM(G7:OFFSET(G7,50,0))</f>
        <v>241.46363806092995</v>
      </c>
      <c r="H6" s="14">
        <f ca="1">SUM(H7:OFFSET(H7,50,0))</f>
        <v>5.1517760500000005</v>
      </c>
      <c r="I6" s="14">
        <f ca="1">SUM(I7:OFFSET(I7,50,0))</f>
        <v>19.853210429999994</v>
      </c>
      <c r="J6" s="15">
        <f ca="1">IFERROR(G6/E6,0)</f>
        <v>0.69845688727132371</v>
      </c>
      <c r="K6" s="15">
        <f ca="1">IFERROR(SUM(G6,H6)/E6,0)</f>
        <v>0.71335889691839938</v>
      </c>
      <c r="L6" s="16">
        <f ca="1">IFERROR(SUM(G6,H6,I6)/E6,0)</f>
        <v>0.77078622498583016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9.7930419999999998</v>
      </c>
      <c r="F7" s="21">
        <f t="shared" ref="F7:F29" si="0">SUM(G7,H7,I7)</f>
        <v>9.1435190687030197</v>
      </c>
      <c r="G7" s="21">
        <v>7.9428381687030196</v>
      </c>
      <c r="H7" s="21">
        <v>6.8090000000000002E-4</v>
      </c>
      <c r="I7" s="21">
        <v>1.2</v>
      </c>
      <c r="J7" s="22">
        <f t="shared" ref="J7:J29" si="1">IFERROR(G7/E7,0)</f>
        <v>0.81106955006452741</v>
      </c>
      <c r="K7" s="22">
        <f t="shared" ref="K7:K29" si="2">IFERROR(SUM(G7,H7)/E7,0)</f>
        <v>0.81113907902192395</v>
      </c>
      <c r="L7" s="23">
        <f t="shared" ref="L7:L29" si="3">IFERROR(SUM(G7,H7,I7)/E7,0)</f>
        <v>0.93367505915965843</v>
      </c>
      <c r="M7" s="4"/>
      <c r="N7" t="s">
        <v>266</v>
      </c>
      <c r="O7" s="5">
        <v>1.2</v>
      </c>
      <c r="P7" s="71">
        <v>1</v>
      </c>
    </row>
    <row r="8" spans="1:16" x14ac:dyDescent="0.25">
      <c r="A8" s="17"/>
      <c r="B8" s="55">
        <v>2</v>
      </c>
      <c r="C8" s="19" t="s">
        <v>251</v>
      </c>
      <c r="D8" s="20">
        <v>0</v>
      </c>
      <c r="E8" s="21">
        <v>2.4003730000000001</v>
      </c>
      <c r="F8" s="21">
        <f t="shared" si="0"/>
        <v>2.3232612702482061</v>
      </c>
      <c r="G8" s="21">
        <v>2.310534370248206</v>
      </c>
      <c r="H8" s="21">
        <v>9.4319999999999994E-3</v>
      </c>
      <c r="I8" s="21">
        <v>3.2948999999999999E-3</v>
      </c>
      <c r="J8" s="22">
        <f t="shared" si="1"/>
        <v>0.96257305437455176</v>
      </c>
      <c r="K8" s="22">
        <f t="shared" si="2"/>
        <v>0.96650244368196347</v>
      </c>
      <c r="L8" s="23">
        <f t="shared" si="3"/>
        <v>0.96787510534746302</v>
      </c>
      <c r="M8" s="4"/>
      <c r="N8" t="s">
        <v>267</v>
      </c>
      <c r="O8" s="5">
        <v>2.2628999948501587</v>
      </c>
      <c r="P8" s="71">
        <v>0.99999955581360311</v>
      </c>
    </row>
    <row r="9" spans="1:16" x14ac:dyDescent="0.25">
      <c r="A9" s="17"/>
      <c r="B9" s="55">
        <v>3</v>
      </c>
      <c r="C9" s="19" t="s">
        <v>252</v>
      </c>
      <c r="D9" s="20">
        <v>17.818000000000001</v>
      </c>
      <c r="E9" s="21">
        <v>39.913441000000013</v>
      </c>
      <c r="F9" s="21">
        <f t="shared" si="0"/>
        <v>30.432037479888379</v>
      </c>
      <c r="G9" s="21">
        <v>28.96283697988838</v>
      </c>
      <c r="H9" s="21">
        <v>3.1199999999999999E-3</v>
      </c>
      <c r="I9" s="21">
        <v>1.4660804999999999</v>
      </c>
      <c r="J9" s="22">
        <f t="shared" si="1"/>
        <v>0.72564119389977855</v>
      </c>
      <c r="K9" s="22">
        <f t="shared" si="2"/>
        <v>0.72571936305587803</v>
      </c>
      <c r="L9" s="23">
        <f t="shared" si="3"/>
        <v>0.76245086160044107</v>
      </c>
      <c r="M9" s="4"/>
      <c r="N9" t="s">
        <v>271</v>
      </c>
      <c r="O9" s="5">
        <v>3.7565177544662727</v>
      </c>
      <c r="P9" s="71">
        <v>0.99430859404298355</v>
      </c>
    </row>
    <row r="10" spans="1:16" x14ac:dyDescent="0.25">
      <c r="A10" s="17"/>
      <c r="B10" s="55">
        <v>4</v>
      </c>
      <c r="C10" s="19" t="s">
        <v>253</v>
      </c>
      <c r="D10" s="20">
        <v>0</v>
      </c>
      <c r="E10" s="21">
        <v>15.555216</v>
      </c>
      <c r="F10" s="21">
        <f t="shared" si="0"/>
        <v>3.8633890715828541</v>
      </c>
      <c r="G10" s="21">
        <v>3.8497415715828538</v>
      </c>
      <c r="H10" s="21">
        <v>9.5700000000000004E-3</v>
      </c>
      <c r="I10" s="21">
        <v>4.0775000000000004E-3</v>
      </c>
      <c r="J10" s="22">
        <f t="shared" si="1"/>
        <v>0.24748878907132205</v>
      </c>
      <c r="K10" s="22">
        <f t="shared" si="2"/>
        <v>0.24810401678657848</v>
      </c>
      <c r="L10" s="23">
        <f t="shared" si="3"/>
        <v>0.24836614750851765</v>
      </c>
      <c r="M10" s="4"/>
      <c r="N10" t="s">
        <v>263</v>
      </c>
      <c r="O10" s="5">
        <v>1.0524648522259668</v>
      </c>
      <c r="P10" s="71">
        <v>0.98779861584000117</v>
      </c>
    </row>
    <row r="11" spans="1:16" x14ac:dyDescent="0.25">
      <c r="A11" s="17"/>
      <c r="B11" s="55">
        <v>5</v>
      </c>
      <c r="C11" s="19" t="s">
        <v>254</v>
      </c>
      <c r="D11" s="20">
        <v>52.555500000000002</v>
      </c>
      <c r="E11" s="21">
        <v>36.932887000000001</v>
      </c>
      <c r="F11" s="21">
        <f t="shared" si="0"/>
        <v>23.231837357154944</v>
      </c>
      <c r="G11" s="21">
        <v>23.059409567154944</v>
      </c>
      <c r="H11" s="21">
        <v>0.13468779</v>
      </c>
      <c r="I11" s="21">
        <v>3.7740000000000003E-2</v>
      </c>
      <c r="J11" s="22">
        <f t="shared" si="1"/>
        <v>0.62435978988468854</v>
      </c>
      <c r="K11" s="22">
        <f t="shared" si="2"/>
        <v>0.62800661527367041</v>
      </c>
      <c r="L11" s="23">
        <f t="shared" si="3"/>
        <v>0.62902846877783869</v>
      </c>
      <c r="M11" s="4"/>
      <c r="N11" t="s">
        <v>259</v>
      </c>
      <c r="O11" s="5">
        <v>7.9308172106947641</v>
      </c>
      <c r="P11" s="71">
        <v>0.97646857322658265</v>
      </c>
    </row>
    <row r="12" spans="1:16" x14ac:dyDescent="0.25">
      <c r="A12" s="17"/>
      <c r="B12" s="55">
        <v>6</v>
      </c>
      <c r="C12" s="19" t="s">
        <v>255</v>
      </c>
      <c r="D12" s="20">
        <v>0</v>
      </c>
      <c r="E12" s="21">
        <v>8.2484269999999995</v>
      </c>
      <c r="F12" s="21">
        <f t="shared" si="0"/>
        <v>4.3941927151884563</v>
      </c>
      <c r="G12" s="21">
        <v>4.2391675151884556</v>
      </c>
      <c r="H12" s="21">
        <v>5.7400000000000003E-3</v>
      </c>
      <c r="I12" s="21">
        <v>0.14928520000000001</v>
      </c>
      <c r="J12" s="22">
        <f t="shared" si="1"/>
        <v>0.51393647724450442</v>
      </c>
      <c r="K12" s="22">
        <f t="shared" si="2"/>
        <v>0.51463236750333807</v>
      </c>
      <c r="L12" s="23">
        <f t="shared" si="3"/>
        <v>0.53273099406571178</v>
      </c>
      <c r="M12" s="4"/>
      <c r="N12" t="s">
        <v>251</v>
      </c>
      <c r="O12" s="5">
        <v>2.3232612702482061</v>
      </c>
      <c r="P12" s="71">
        <v>0.96787510534746302</v>
      </c>
    </row>
    <row r="13" spans="1:16" x14ac:dyDescent="0.25">
      <c r="A13" s="17"/>
      <c r="B13" s="55">
        <v>8</v>
      </c>
      <c r="C13" s="19" t="s">
        <v>257</v>
      </c>
      <c r="D13" s="20">
        <v>0</v>
      </c>
      <c r="E13" s="21">
        <v>38.207542000000004</v>
      </c>
      <c r="F13" s="21">
        <f t="shared" si="0"/>
        <v>29.147264433065573</v>
      </c>
      <c r="G13" s="21">
        <v>27.833991763065569</v>
      </c>
      <c r="H13" s="21">
        <v>0.20265545000000001</v>
      </c>
      <c r="I13" s="21">
        <v>1.11061722</v>
      </c>
      <c r="J13" s="22">
        <f t="shared" si="1"/>
        <v>0.72849469780248011</v>
      </c>
      <c r="K13" s="22">
        <f t="shared" si="2"/>
        <v>0.73379876708806779</v>
      </c>
      <c r="L13" s="23">
        <f t="shared" si="3"/>
        <v>0.76286677727307273</v>
      </c>
      <c r="M13" s="4"/>
      <c r="N13" t="s">
        <v>274</v>
      </c>
      <c r="O13" s="5">
        <v>4.7596786912110449</v>
      </c>
      <c r="P13" s="71">
        <v>0.96675394942825543</v>
      </c>
    </row>
    <row r="14" spans="1:16" x14ac:dyDescent="0.25">
      <c r="A14" s="17"/>
      <c r="B14" s="55">
        <v>9</v>
      </c>
      <c r="C14" s="19" t="s">
        <v>258</v>
      </c>
      <c r="D14" s="20">
        <v>22.855499999999999</v>
      </c>
      <c r="E14" s="21">
        <v>24.607700999999999</v>
      </c>
      <c r="F14" s="21">
        <f t="shared" si="0"/>
        <v>17.75533478867408</v>
      </c>
      <c r="G14" s="21">
        <v>17.651966278674081</v>
      </c>
      <c r="H14" s="21">
        <v>4.539605E-2</v>
      </c>
      <c r="I14" s="21">
        <v>5.7972459999999996E-2</v>
      </c>
      <c r="J14" s="22">
        <f t="shared" si="1"/>
        <v>0.71733504396343573</v>
      </c>
      <c r="K14" s="22">
        <f t="shared" si="2"/>
        <v>0.71917983434023691</v>
      </c>
      <c r="L14" s="23">
        <f t="shared" si="3"/>
        <v>0.72153570090412267</v>
      </c>
      <c r="M14" s="4"/>
      <c r="N14" t="s">
        <v>265</v>
      </c>
      <c r="O14" s="5">
        <v>34.353071270990476</v>
      </c>
      <c r="P14" s="71">
        <v>0.96132909764146968</v>
      </c>
    </row>
    <row r="15" spans="1:16" x14ac:dyDescent="0.25">
      <c r="A15" s="17"/>
      <c r="B15" s="55">
        <v>10</v>
      </c>
      <c r="C15" s="19" t="s">
        <v>259</v>
      </c>
      <c r="D15" s="20">
        <v>54.890999999999998</v>
      </c>
      <c r="E15" s="21">
        <v>8.1219380000000001</v>
      </c>
      <c r="F15" s="21">
        <f t="shared" si="0"/>
        <v>7.9308172106947641</v>
      </c>
      <c r="G15" s="21">
        <v>6.7804957806947641</v>
      </c>
      <c r="H15" s="21">
        <v>-1.9610330000000002E-2</v>
      </c>
      <c r="I15" s="21">
        <v>1.1699317600000001</v>
      </c>
      <c r="J15" s="22">
        <f t="shared" si="1"/>
        <v>0.83483717564634996</v>
      </c>
      <c r="K15" s="22">
        <f t="shared" si="2"/>
        <v>0.83242268664138586</v>
      </c>
      <c r="L15" s="23">
        <f t="shared" si="3"/>
        <v>0.97646857322658265</v>
      </c>
      <c r="M15" s="4"/>
      <c r="N15" t="s">
        <v>262</v>
      </c>
      <c r="O15" s="5">
        <v>2.9075836128390811</v>
      </c>
      <c r="P15" s="71">
        <v>0.93478930562313245</v>
      </c>
    </row>
    <row r="16" spans="1:16" x14ac:dyDescent="0.25">
      <c r="A16" s="17"/>
      <c r="B16" s="55">
        <v>11</v>
      </c>
      <c r="C16" s="19" t="s">
        <v>260</v>
      </c>
      <c r="D16" s="20">
        <v>0</v>
      </c>
      <c r="E16" s="21">
        <v>1E-3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250</v>
      </c>
      <c r="O16" s="5">
        <v>9.1435190687030197</v>
      </c>
      <c r="P16" s="71">
        <v>0.93367505915965843</v>
      </c>
    </row>
    <row r="17" spans="1:16" x14ac:dyDescent="0.25">
      <c r="A17" s="17"/>
      <c r="B17" s="55">
        <v>12</v>
      </c>
      <c r="C17" s="19" t="s">
        <v>261</v>
      </c>
      <c r="D17" s="20">
        <v>7.4249999999999998</v>
      </c>
      <c r="E17" s="21">
        <v>6.1243600000000002</v>
      </c>
      <c r="F17" s="21">
        <f t="shared" si="0"/>
        <v>5.7068486508215219</v>
      </c>
      <c r="G17" s="21">
        <v>5.6673886508215219</v>
      </c>
      <c r="H17" s="21">
        <v>0</v>
      </c>
      <c r="I17" s="21">
        <v>3.9460000000000002E-2</v>
      </c>
      <c r="J17" s="22">
        <f t="shared" si="1"/>
        <v>0.92538463624305589</v>
      </c>
      <c r="K17" s="22">
        <f t="shared" si="2"/>
        <v>0.92538463624305589</v>
      </c>
      <c r="L17" s="23">
        <f t="shared" si="3"/>
        <v>0.93182775846317356</v>
      </c>
      <c r="M17" s="4"/>
      <c r="N17" t="s">
        <v>261</v>
      </c>
      <c r="O17" s="5">
        <v>5.7068486508215219</v>
      </c>
      <c r="P17" s="71">
        <v>0.93182775846317356</v>
      </c>
    </row>
    <row r="18" spans="1:16" x14ac:dyDescent="0.25">
      <c r="A18" s="17"/>
      <c r="B18" s="55">
        <v>13</v>
      </c>
      <c r="C18" s="19" t="s">
        <v>262</v>
      </c>
      <c r="D18" s="20">
        <v>0</v>
      </c>
      <c r="E18" s="21">
        <v>3.1104159999999998</v>
      </c>
      <c r="F18" s="21">
        <f t="shared" si="0"/>
        <v>2.9075836128390811</v>
      </c>
      <c r="G18" s="21">
        <v>2.7625930728390813</v>
      </c>
      <c r="H18" s="21">
        <v>0.14007054000000002</v>
      </c>
      <c r="I18" s="21">
        <v>4.9199999999999999E-3</v>
      </c>
      <c r="J18" s="22">
        <f t="shared" si="1"/>
        <v>0.88817478846529896</v>
      </c>
      <c r="K18" s="22">
        <f t="shared" si="2"/>
        <v>0.93320752363641435</v>
      </c>
      <c r="L18" s="23">
        <f t="shared" si="3"/>
        <v>0.93478930562313245</v>
      </c>
      <c r="M18" s="4"/>
      <c r="N18" t="s">
        <v>272</v>
      </c>
      <c r="O18" s="5">
        <v>2.4370060435775804</v>
      </c>
      <c r="P18" s="71">
        <v>0.90962013042867018</v>
      </c>
    </row>
    <row r="19" spans="1:16" x14ac:dyDescent="0.25">
      <c r="A19" s="17"/>
      <c r="B19" s="55">
        <v>14</v>
      </c>
      <c r="C19" s="19" t="s">
        <v>263</v>
      </c>
      <c r="D19" s="20">
        <v>0</v>
      </c>
      <c r="E19" s="21">
        <v>1.0654649999999999</v>
      </c>
      <c r="F19" s="21">
        <f t="shared" si="0"/>
        <v>1.0524648522259668</v>
      </c>
      <c r="G19" s="21">
        <v>1.0524648522259668</v>
      </c>
      <c r="H19" s="21">
        <v>0</v>
      </c>
      <c r="I19" s="21">
        <v>0</v>
      </c>
      <c r="J19" s="22">
        <f t="shared" si="1"/>
        <v>0.98779861584000117</v>
      </c>
      <c r="K19" s="22">
        <f t="shared" si="2"/>
        <v>0.98779861584000117</v>
      </c>
      <c r="L19" s="23">
        <f t="shared" si="3"/>
        <v>0.98779861584000117</v>
      </c>
      <c r="M19" s="4"/>
      <c r="N19" t="s">
        <v>270</v>
      </c>
      <c r="O19" s="5">
        <v>31.929781979538674</v>
      </c>
      <c r="P19" s="71">
        <v>0.88570293114301091</v>
      </c>
    </row>
    <row r="20" spans="1:16" x14ac:dyDescent="0.25">
      <c r="A20" s="17"/>
      <c r="B20" s="55">
        <v>15</v>
      </c>
      <c r="C20" s="19" t="s">
        <v>264</v>
      </c>
      <c r="D20" s="20">
        <v>153.662623</v>
      </c>
      <c r="E20" s="21">
        <v>59.861750000000001</v>
      </c>
      <c r="F20" s="21">
        <f t="shared" si="0"/>
        <v>44.105048789259691</v>
      </c>
      <c r="G20" s="21">
        <v>35.235263129259693</v>
      </c>
      <c r="H20" s="21">
        <v>4.4021555800000005</v>
      </c>
      <c r="I20" s="21">
        <v>4.4676300799999993</v>
      </c>
      <c r="J20" s="22">
        <f t="shared" si="1"/>
        <v>0.58861064250977779</v>
      </c>
      <c r="K20" s="22">
        <f t="shared" si="2"/>
        <v>0.66214934760944499</v>
      </c>
      <c r="L20" s="23">
        <f t="shared" si="3"/>
        <v>0.73678181458543546</v>
      </c>
      <c r="M20" s="4"/>
      <c r="N20" t="s">
        <v>257</v>
      </c>
      <c r="O20" s="5">
        <v>29.147264433065573</v>
      </c>
      <c r="P20" s="71">
        <v>0.76286677727307273</v>
      </c>
    </row>
    <row r="21" spans="1:16" x14ac:dyDescent="0.25">
      <c r="A21" s="17"/>
      <c r="B21" s="55">
        <v>16</v>
      </c>
      <c r="C21" s="19" t="s">
        <v>265</v>
      </c>
      <c r="D21" s="20">
        <v>0</v>
      </c>
      <c r="E21" s="21">
        <v>35.734974999999999</v>
      </c>
      <c r="F21" s="21">
        <f t="shared" si="0"/>
        <v>34.353071270990476</v>
      </c>
      <c r="G21" s="21">
        <v>29.527820880990475</v>
      </c>
      <c r="H21" s="21">
        <v>2.9895390000000001E-2</v>
      </c>
      <c r="I21" s="21">
        <v>4.7953549999999998</v>
      </c>
      <c r="J21" s="22">
        <f t="shared" si="1"/>
        <v>0.82630030889878825</v>
      </c>
      <c r="K21" s="22">
        <f t="shared" si="2"/>
        <v>0.82713689518435307</v>
      </c>
      <c r="L21" s="23">
        <f t="shared" si="3"/>
        <v>0.96132909764146968</v>
      </c>
      <c r="M21" s="4"/>
      <c r="N21" t="s">
        <v>252</v>
      </c>
      <c r="O21" s="5">
        <v>30.432037479888379</v>
      </c>
      <c r="P21" s="71">
        <v>0.76245086160044107</v>
      </c>
    </row>
    <row r="22" spans="1:16" x14ac:dyDescent="0.25">
      <c r="A22" s="17"/>
      <c r="B22" s="55">
        <v>17</v>
      </c>
      <c r="C22" s="19" t="s">
        <v>266</v>
      </c>
      <c r="D22" s="20">
        <v>0</v>
      </c>
      <c r="E22" s="21">
        <v>1.2</v>
      </c>
      <c r="F22" s="21">
        <f t="shared" si="0"/>
        <v>1.2</v>
      </c>
      <c r="G22" s="21">
        <v>0</v>
      </c>
      <c r="H22" s="21">
        <v>0</v>
      </c>
      <c r="I22" s="21">
        <v>1.2</v>
      </c>
      <c r="J22" s="22">
        <f t="shared" si="1"/>
        <v>0</v>
      </c>
      <c r="K22" s="22">
        <f t="shared" si="2"/>
        <v>0</v>
      </c>
      <c r="L22" s="23">
        <f t="shared" si="3"/>
        <v>1</v>
      </c>
      <c r="M22" s="4"/>
      <c r="N22" t="s">
        <v>269</v>
      </c>
      <c r="O22" s="5">
        <v>3.7614510059585982</v>
      </c>
      <c r="P22" s="71">
        <v>0.73719798908007672</v>
      </c>
    </row>
    <row r="23" spans="1:16" x14ac:dyDescent="0.25">
      <c r="A23" s="17"/>
      <c r="B23" s="55">
        <v>18</v>
      </c>
      <c r="C23" s="19" t="s">
        <v>267</v>
      </c>
      <c r="D23" s="20">
        <v>0</v>
      </c>
      <c r="E23" s="21">
        <v>2.2629010000000003</v>
      </c>
      <c r="F23" s="21">
        <f t="shared" si="0"/>
        <v>2.2628999948501587</v>
      </c>
      <c r="G23" s="21">
        <v>2.2628999948501587</v>
      </c>
      <c r="H23" s="21">
        <v>0</v>
      </c>
      <c r="I23" s="21">
        <v>0</v>
      </c>
      <c r="J23" s="22">
        <f t="shared" si="1"/>
        <v>0.99999955581360311</v>
      </c>
      <c r="K23" s="22">
        <f t="shared" si="2"/>
        <v>0.99999955581360311</v>
      </c>
      <c r="L23" s="23">
        <f t="shared" si="3"/>
        <v>0.99999955581360311</v>
      </c>
      <c r="M23" s="4"/>
      <c r="N23" t="s">
        <v>264</v>
      </c>
      <c r="O23" s="5">
        <v>44.105048789259691</v>
      </c>
      <c r="P23" s="71">
        <v>0.73678181458543546</v>
      </c>
    </row>
    <row r="24" spans="1:16" x14ac:dyDescent="0.25">
      <c r="A24" s="17"/>
      <c r="B24" s="55">
        <v>19</v>
      </c>
      <c r="C24" s="19" t="s">
        <v>268</v>
      </c>
      <c r="D24" s="20">
        <v>4.4550000000000001</v>
      </c>
      <c r="E24" s="21">
        <v>3.5614E-2</v>
      </c>
      <c r="F24" s="21">
        <f t="shared" si="0"/>
        <v>1.4618499990612269E-2</v>
      </c>
      <c r="G24" s="21">
        <v>6.4199999906122684E-3</v>
      </c>
      <c r="H24" s="21">
        <v>3.1935000000000002E-3</v>
      </c>
      <c r="I24" s="21">
        <v>5.0049999999999999E-3</v>
      </c>
      <c r="J24" s="22">
        <f t="shared" si="1"/>
        <v>0.18026618719077522</v>
      </c>
      <c r="K24" s="22">
        <f t="shared" si="2"/>
        <v>0.26993597996889618</v>
      </c>
      <c r="L24" s="23">
        <f t="shared" si="3"/>
        <v>0.41047060118527179</v>
      </c>
      <c r="M24" s="4"/>
      <c r="N24" t="s">
        <v>258</v>
      </c>
      <c r="O24" s="5">
        <v>17.75533478867408</v>
      </c>
      <c r="P24" s="71">
        <v>0.72153570090412267</v>
      </c>
    </row>
    <row r="25" spans="1:16" x14ac:dyDescent="0.25">
      <c r="A25" s="17"/>
      <c r="B25" s="55">
        <v>20</v>
      </c>
      <c r="C25" s="19" t="s">
        <v>269</v>
      </c>
      <c r="D25" s="20">
        <v>0</v>
      </c>
      <c r="E25" s="21">
        <v>5.1023619999999994</v>
      </c>
      <c r="F25" s="21">
        <f t="shared" si="0"/>
        <v>3.7614510059585982</v>
      </c>
      <c r="G25" s="21">
        <v>2.7422881659585983</v>
      </c>
      <c r="H25" s="21">
        <v>0.15554226999999998</v>
      </c>
      <c r="I25" s="21">
        <v>0.86362057000000003</v>
      </c>
      <c r="J25" s="22">
        <f t="shared" si="1"/>
        <v>0.53745464668296739</v>
      </c>
      <c r="K25" s="22">
        <f t="shared" si="2"/>
        <v>0.56793901255116719</v>
      </c>
      <c r="L25" s="23">
        <f t="shared" si="3"/>
        <v>0.73719798908007672</v>
      </c>
      <c r="M25" s="4"/>
      <c r="N25" t="s">
        <v>254</v>
      </c>
      <c r="O25" s="5">
        <v>23.231837357154944</v>
      </c>
      <c r="P25" s="71">
        <v>0.62902846877783869</v>
      </c>
    </row>
    <row r="26" spans="1:16" x14ac:dyDescent="0.25">
      <c r="A26" s="17"/>
      <c r="B26" s="55">
        <v>21</v>
      </c>
      <c r="C26" s="19" t="s">
        <v>270</v>
      </c>
      <c r="D26" s="20">
        <v>0</v>
      </c>
      <c r="E26" s="21">
        <v>36.050216000000006</v>
      </c>
      <c r="F26" s="21">
        <f t="shared" si="0"/>
        <v>31.929781979538674</v>
      </c>
      <c r="G26" s="21">
        <v>28.722831109538674</v>
      </c>
      <c r="H26" s="21">
        <v>2.3246909999999999E-2</v>
      </c>
      <c r="I26" s="21">
        <v>3.1837039599999999</v>
      </c>
      <c r="J26" s="22">
        <f t="shared" si="1"/>
        <v>0.79674504889342879</v>
      </c>
      <c r="K26" s="22">
        <f t="shared" si="2"/>
        <v>0.79738989690210649</v>
      </c>
      <c r="L26" s="23">
        <f t="shared" si="3"/>
        <v>0.88570293114301091</v>
      </c>
      <c r="M26" s="4"/>
      <c r="N26" t="s">
        <v>255</v>
      </c>
      <c r="O26" s="5">
        <v>4.3941927151884563</v>
      </c>
      <c r="P26" s="71">
        <v>0.53273099406571178</v>
      </c>
    </row>
    <row r="27" spans="1:16" x14ac:dyDescent="0.25">
      <c r="A27" s="17"/>
      <c r="B27" s="55">
        <v>22</v>
      </c>
      <c r="C27" s="19" t="s">
        <v>271</v>
      </c>
      <c r="D27" s="20">
        <v>0</v>
      </c>
      <c r="E27" s="21">
        <v>3.7780200000000002</v>
      </c>
      <c r="F27" s="21">
        <f t="shared" si="0"/>
        <v>3.7565177544662727</v>
      </c>
      <c r="G27" s="21">
        <v>3.7505177544662729</v>
      </c>
      <c r="H27" s="21">
        <v>6.0000000000000001E-3</v>
      </c>
      <c r="I27" s="21">
        <v>0</v>
      </c>
      <c r="J27" s="22">
        <f t="shared" si="1"/>
        <v>0.99272046057624697</v>
      </c>
      <c r="K27" s="22">
        <f t="shared" si="2"/>
        <v>0.99430859404298355</v>
      </c>
      <c r="L27" s="23">
        <f t="shared" si="3"/>
        <v>0.99430859404298355</v>
      </c>
      <c r="M27" s="4"/>
      <c r="N27" t="s">
        <v>268</v>
      </c>
      <c r="O27" s="5">
        <v>1.4618499990612269E-2</v>
      </c>
      <c r="P27" s="71">
        <v>0.41047060118527179</v>
      </c>
    </row>
    <row r="28" spans="1:16" x14ac:dyDescent="0.25">
      <c r="A28" s="17"/>
      <c r="B28" s="55">
        <v>23</v>
      </c>
      <c r="C28" s="19" t="s">
        <v>272</v>
      </c>
      <c r="D28" s="20">
        <v>0</v>
      </c>
      <c r="E28" s="21">
        <v>2.6791469999999999</v>
      </c>
      <c r="F28" s="21">
        <f t="shared" si="0"/>
        <v>2.4370060435775804</v>
      </c>
      <c r="G28" s="21">
        <v>2.3566097635775805</v>
      </c>
      <c r="H28" s="21">
        <v>0</v>
      </c>
      <c r="I28" s="21">
        <v>8.0396280000000001E-2</v>
      </c>
      <c r="J28" s="22">
        <f t="shared" si="1"/>
        <v>0.8796119673827455</v>
      </c>
      <c r="K28" s="22">
        <f t="shared" si="2"/>
        <v>0.8796119673827455</v>
      </c>
      <c r="L28" s="23">
        <f t="shared" si="3"/>
        <v>0.90962013042867018</v>
      </c>
      <c r="M28" s="4"/>
      <c r="N28" t="s">
        <v>253</v>
      </c>
      <c r="O28" s="5">
        <v>3.8633890715828541</v>
      </c>
      <c r="P28" s="71">
        <v>0.24836614750851765</v>
      </c>
    </row>
    <row r="29" spans="1:16" ht="15.75" thickBot="1" x14ac:dyDescent="0.3">
      <c r="A29" s="24"/>
      <c r="B29" s="56">
        <v>25</v>
      </c>
      <c r="C29" s="26" t="s">
        <v>274</v>
      </c>
      <c r="D29" s="27">
        <v>0</v>
      </c>
      <c r="E29" s="28">
        <v>4.9233609999999999</v>
      </c>
      <c r="F29" s="28">
        <f t="shared" si="0"/>
        <v>4.7596786912110449</v>
      </c>
      <c r="G29" s="28">
        <v>4.7455586912110448</v>
      </c>
      <c r="H29" s="28">
        <v>0</v>
      </c>
      <c r="I29" s="28">
        <v>1.4120000000000001E-2</v>
      </c>
      <c r="J29" s="29">
        <f t="shared" si="1"/>
        <v>0.96388598991848151</v>
      </c>
      <c r="K29" s="29">
        <f t="shared" si="2"/>
        <v>0.96388598991848151</v>
      </c>
      <c r="L29" s="30">
        <f t="shared" si="3"/>
        <v>0.96675394942825543</v>
      </c>
      <c r="M29" s="4"/>
      <c r="N29" t="s">
        <v>260</v>
      </c>
      <c r="O29" s="5">
        <v>0</v>
      </c>
      <c r="P29" s="71">
        <v>0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49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313.662623</v>
      </c>
      <c r="E6" s="14">
        <v>345.71015399999999</v>
      </c>
      <c r="F6" s="14">
        <v>266.46862454092991</v>
      </c>
      <c r="G6" s="14">
        <v>241.46363806092995</v>
      </c>
      <c r="H6" s="14">
        <v>5.1517760500000005</v>
      </c>
      <c r="I6" s="14">
        <v>19.853210429999994</v>
      </c>
      <c r="J6" s="15">
        <v>0.69845688727132371</v>
      </c>
      <c r="K6" s="15">
        <v>0.71335889691839938</v>
      </c>
      <c r="L6" s="16">
        <v>0.77078622498583016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209.70550800000001</v>
      </c>
      <c r="E7" s="38">
        <f ca="1">SUM(E8:OFFSET(E6,MATCH("PROYECTOS",$A$8:$A$50,0),0))</f>
        <v>332.82097099999993</v>
      </c>
      <c r="F7" s="38">
        <f ca="1">SUM(F8:OFFSET(F6,MATCH("PROYECTOS",$A$8:$A$50,0),0))</f>
        <v>257.24722622620124</v>
      </c>
      <c r="G7" s="38">
        <f ca="1">SUM(G8:OFFSET(G6,MATCH("PROYECTOS",$A$8:$A$50,0),0))</f>
        <v>234.50757734620129</v>
      </c>
      <c r="H7" s="38">
        <f ca="1">SUM(H8:OFFSET(H6,MATCH("PROYECTOS",$A$8:$A$50,0),0))</f>
        <v>4.3901555800000009</v>
      </c>
      <c r="I7" s="38">
        <f ca="1">SUM(I8:OFFSET(I6,MATCH("PROYECTOS",$A$8:$A$50,0),0))</f>
        <v>18.349493299999999</v>
      </c>
      <c r="J7" s="39">
        <f ca="1">IFERROR(G7/E7,0)</f>
        <v>0.70460577241150268</v>
      </c>
      <c r="K7" s="39">
        <f ca="1">IFERROR(SUM(G7,H7)/E7,0)</f>
        <v>0.71779651446964066</v>
      </c>
      <c r="L7" s="40">
        <f ca="1">IFERROR(SUM(G7,H7,I7)/E7,0)</f>
        <v>0.77292973893223016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7.4783790000000003</v>
      </c>
      <c r="E8" s="21">
        <v>289.50488699999994</v>
      </c>
      <c r="F8" s="21">
        <f t="shared" ref="F8:F10" si="0">SUM(G8,H8,I8)</f>
        <v>226.23834764251183</v>
      </c>
      <c r="G8" s="21">
        <v>210.02300218251185</v>
      </c>
      <c r="H8" s="21">
        <v>1.2437467600000001</v>
      </c>
      <c r="I8" s="21">
        <v>14.971598699999999</v>
      </c>
      <c r="J8" s="22">
        <f t="shared" ref="J8:J11" si="1">IFERROR(G8/E8,0)</f>
        <v>0.72545580960266098</v>
      </c>
      <c r="K8" s="22">
        <f t="shared" ref="K8:K11" si="2">IFERROR(SUM(G8,H8)/E8,0)</f>
        <v>0.72975192623436402</v>
      </c>
      <c r="L8" s="23">
        <f t="shared" ref="L8:L11" si="3">IFERROR(SUM(G8,H8,I8)/E8,0)</f>
        <v>0.78146642009021383</v>
      </c>
      <c r="M8" s="4"/>
    </row>
    <row r="9" spans="1:13" ht="25.5" x14ac:dyDescent="0.25">
      <c r="A9" s="17"/>
      <c r="B9" s="19">
        <v>3000588</v>
      </c>
      <c r="C9" s="19" t="s">
        <v>1741</v>
      </c>
      <c r="D9" s="20">
        <v>28.700154999999999</v>
      </c>
      <c r="E9" s="21">
        <v>29.706548000000005</v>
      </c>
      <c r="F9" s="21">
        <f t="shared" si="0"/>
        <v>21.490109638156621</v>
      </c>
      <c r="G9" s="21">
        <v>17.39361110815662</v>
      </c>
      <c r="H9" s="21">
        <v>2.2038554000000006</v>
      </c>
      <c r="I9" s="21">
        <v>1.8926431300000002</v>
      </c>
      <c r="J9" s="22">
        <f t="shared" si="1"/>
        <v>0.58551438249091137</v>
      </c>
      <c r="K9" s="22">
        <f t="shared" si="2"/>
        <v>0.65970191178579951</v>
      </c>
      <c r="L9" s="23">
        <f t="shared" si="3"/>
        <v>0.72341322317748324</v>
      </c>
      <c r="M9" s="4"/>
    </row>
    <row r="10" spans="1:13" ht="25.5" x14ac:dyDescent="0.25">
      <c r="A10" s="17"/>
      <c r="B10" s="19">
        <v>3000674</v>
      </c>
      <c r="C10" s="19" t="s">
        <v>1742</v>
      </c>
      <c r="D10" s="20">
        <v>173.526974</v>
      </c>
      <c r="E10" s="21">
        <v>13.609536</v>
      </c>
      <c r="F10" s="21">
        <f t="shared" si="0"/>
        <v>9.5187689455328215</v>
      </c>
      <c r="G10" s="21">
        <v>7.0909640555328224</v>
      </c>
      <c r="H10" s="21">
        <v>0.94255341999999998</v>
      </c>
      <c r="I10" s="21">
        <v>1.4852514699999997</v>
      </c>
      <c r="J10" s="22">
        <f t="shared" si="1"/>
        <v>0.52102908251485003</v>
      </c>
      <c r="K10" s="22">
        <f t="shared" si="2"/>
        <v>0.59028591977954437</v>
      </c>
      <c r="L10" s="23">
        <f t="shared" si="3"/>
        <v>0.69941906509765073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103.95711499999999</v>
      </c>
      <c r="E11" s="45">
        <f t="shared" ref="E11:I11" ca="1" si="4">OFFSET(E11,-MATCH("PROYECTOS",$A$8:$A$50,0)-1,0)-(OFFSET(E11,-MATCH("PROYECTOS",$A$8:$A$50,0),0))</f>
        <v>12.88918300000006</v>
      </c>
      <c r="F11" s="45">
        <f t="shared" ca="1" si="4"/>
        <v>9.221398314728674</v>
      </c>
      <c r="G11" s="45">
        <f t="shared" ca="1" si="4"/>
        <v>6.9560607147286646</v>
      </c>
      <c r="H11" s="45">
        <f t="shared" ca="1" si="4"/>
        <v>0.76162046999999955</v>
      </c>
      <c r="I11" s="45">
        <f t="shared" ca="1" si="4"/>
        <v>1.5037171299999947</v>
      </c>
      <c r="J11" s="46">
        <f t="shared" ca="1" si="1"/>
        <v>0.53968205081180343</v>
      </c>
      <c r="K11" s="46">
        <f t="shared" ca="1" si="2"/>
        <v>0.59877194580359583</v>
      </c>
      <c r="L11" s="47">
        <f t="shared" ca="1" si="3"/>
        <v>0.71543699198999788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1751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111</v>
      </c>
      <c r="B1" s="49" t="s">
        <v>72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1740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313.662623</v>
      </c>
      <c r="I6" s="14">
        <v>345.71015399999999</v>
      </c>
      <c r="J6" s="14">
        <v>266.46862454092991</v>
      </c>
      <c r="K6" s="14">
        <v>241.46363806092995</v>
      </c>
      <c r="L6" s="14">
        <v>5.1517760500000005</v>
      </c>
      <c r="M6" s="14">
        <v>19.853210429999994</v>
      </c>
      <c r="N6" s="15">
        <v>0.69845688727132371</v>
      </c>
      <c r="O6" s="15">
        <v>0.71335889691839938</v>
      </c>
      <c r="P6" s="16">
        <v>0.77078622498583016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209.70550800000001</v>
      </c>
      <c r="I7" s="13">
        <f ca="1">SUM(I8:OFFSET(I6,MATCH("PROYECTOS",$A$8:$A$18,0),0))</f>
        <v>332.82097099999999</v>
      </c>
      <c r="J7" s="13">
        <f ca="1">SUM(J8:OFFSET(J6,MATCH("PROYECTOS",$A$8:$A$18,0),0))</f>
        <v>257.24722622620129</v>
      </c>
      <c r="K7" s="13">
        <f ca="1">SUM(K8:OFFSET(K6,MATCH("PROYECTOS",$A$8:$A$18,0),0))</f>
        <v>234.50757734620129</v>
      </c>
      <c r="L7" s="13">
        <f ca="1">SUM(L8:OFFSET(L6,MATCH("PROYECTOS",$A$8:$A$18,0),0))</f>
        <v>4.3901555800000009</v>
      </c>
      <c r="M7" s="13">
        <f ca="1">SUM(M8:OFFSET(M6,MATCH("PROYECTOS",$A$8:$A$18,0),0))</f>
        <v>18.349493299999995</v>
      </c>
      <c r="N7" s="39">
        <f ca="1">IFERROR(K7/I7,0)</f>
        <v>0.70460577241150257</v>
      </c>
      <c r="O7" s="39">
        <f ca="1">IFERROR(SUM(K7,L7)/I7,0)</f>
        <v>0.71779651446964043</v>
      </c>
      <c r="P7" s="40">
        <f ca="1">IFERROR(SUM(K7,L7,M7)/I7,0)</f>
        <v>0.77292973893223005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7.4783790000000003</v>
      </c>
      <c r="I8" s="21">
        <v>14.669436000000001</v>
      </c>
      <c r="J8" s="21">
        <f t="shared" ref="J8:J17" si="0">SUM(K8,L8,M8)</f>
        <v>11.219940764881164</v>
      </c>
      <c r="K8" s="21">
        <v>8.8864585248811636</v>
      </c>
      <c r="L8" s="21">
        <v>1.2437467600000001</v>
      </c>
      <c r="M8" s="21">
        <v>1.0897354799999999</v>
      </c>
      <c r="N8" s="22">
        <f t="shared" ref="N8:N18" si="1">IFERROR(K8/I8,0)</f>
        <v>0.60578051704790581</v>
      </c>
      <c r="O8" s="22">
        <f t="shared" ref="O8:O18" si="2">IFERROR(SUM(K8,L8)/I8,0)</f>
        <v>0.69056542357055606</v>
      </c>
      <c r="P8" s="23">
        <f t="shared" ref="P8:P18" si="3">IFERROR(SUM(K8,L8,M8)/I8,0)</f>
        <v>0.76485154336411865</v>
      </c>
      <c r="Q8" s="70">
        <v>11</v>
      </c>
      <c r="R8" s="21">
        <v>11</v>
      </c>
      <c r="S8" s="23">
        <f>IFERROR(R8/Q8,0)</f>
        <v>1</v>
      </c>
    </row>
    <row r="9" spans="1:19" ht="25.5" x14ac:dyDescent="0.25">
      <c r="A9" s="17"/>
      <c r="B9" s="19">
        <v>5001253</v>
      </c>
      <c r="C9" s="19" t="s">
        <v>871</v>
      </c>
      <c r="D9" s="68">
        <v>3000001</v>
      </c>
      <c r="E9" s="19" t="s">
        <v>276</v>
      </c>
      <c r="F9" s="69">
        <v>96</v>
      </c>
      <c r="G9" s="19" t="s">
        <v>825</v>
      </c>
      <c r="H9" s="20">
        <v>0</v>
      </c>
      <c r="I9" s="21">
        <v>114.85396100000001</v>
      </c>
      <c r="J9" s="21">
        <f t="shared" si="0"/>
        <v>113.33753685500595</v>
      </c>
      <c r="K9" s="21">
        <v>99.455673635005951</v>
      </c>
      <c r="L9" s="21">
        <v>0</v>
      </c>
      <c r="M9" s="21">
        <v>13.881863219999998</v>
      </c>
      <c r="N9" s="22">
        <f t="shared" si="1"/>
        <v>0.86593159494957206</v>
      </c>
      <c r="O9" s="22">
        <f t="shared" si="2"/>
        <v>0.86593159494957206</v>
      </c>
      <c r="P9" s="23">
        <f t="shared" si="3"/>
        <v>0.98679693645921307</v>
      </c>
      <c r="Q9" s="70">
        <v>2</v>
      </c>
      <c r="R9" s="21">
        <v>1.07</v>
      </c>
      <c r="S9" s="23">
        <f t="shared" ref="S9:S17" si="4">IFERROR(R9/Q9,0)</f>
        <v>0.53500000000000003</v>
      </c>
    </row>
    <row r="10" spans="1:19" ht="25.5" x14ac:dyDescent="0.25">
      <c r="A10" s="17"/>
      <c r="B10" s="19">
        <v>5001254</v>
      </c>
      <c r="C10" s="19" t="s">
        <v>872</v>
      </c>
      <c r="D10" s="68">
        <v>3000001</v>
      </c>
      <c r="E10" s="19" t="s">
        <v>276</v>
      </c>
      <c r="F10" s="69">
        <v>255</v>
      </c>
      <c r="G10" s="19" t="s">
        <v>422</v>
      </c>
      <c r="H10" s="20">
        <v>0</v>
      </c>
      <c r="I10" s="21">
        <v>159.98149000000001</v>
      </c>
      <c r="J10" s="21">
        <f t="shared" si="0"/>
        <v>101.68087002262473</v>
      </c>
      <c r="K10" s="21">
        <v>101.68087002262473</v>
      </c>
      <c r="L10" s="21">
        <v>0</v>
      </c>
      <c r="M10" s="21">
        <v>0</v>
      </c>
      <c r="N10" s="22">
        <f t="shared" si="1"/>
        <v>0.63557896618305487</v>
      </c>
      <c r="O10" s="22">
        <f t="shared" si="2"/>
        <v>0.63557896618305487</v>
      </c>
      <c r="P10" s="23">
        <f t="shared" si="3"/>
        <v>0.63557896618305487</v>
      </c>
      <c r="Q10" s="70">
        <v>56</v>
      </c>
      <c r="R10" s="21">
        <v>56</v>
      </c>
      <c r="S10" s="23">
        <f t="shared" si="4"/>
        <v>1</v>
      </c>
    </row>
    <row r="11" spans="1:19" ht="25.5" x14ac:dyDescent="0.25">
      <c r="A11" s="17"/>
      <c r="B11" s="19">
        <v>5004351</v>
      </c>
      <c r="C11" s="19" t="s">
        <v>1743</v>
      </c>
      <c r="D11" s="68">
        <v>3000674</v>
      </c>
      <c r="E11" s="19" t="s">
        <v>1742</v>
      </c>
      <c r="F11" s="69">
        <v>56</v>
      </c>
      <c r="G11" s="19" t="s">
        <v>421</v>
      </c>
      <c r="H11" s="20">
        <v>3.7027030000000005</v>
      </c>
      <c r="I11" s="21">
        <v>6.3496579999999998</v>
      </c>
      <c r="J11" s="21">
        <f t="shared" si="0"/>
        <v>5.31908168547755</v>
      </c>
      <c r="K11" s="21">
        <v>4.2796638354775496</v>
      </c>
      <c r="L11" s="21">
        <v>0.44455367000000001</v>
      </c>
      <c r="M11" s="21">
        <v>0.59486417999999996</v>
      </c>
      <c r="N11" s="22">
        <f t="shared" si="1"/>
        <v>0.67399910916108385</v>
      </c>
      <c r="O11" s="22">
        <f t="shared" si="2"/>
        <v>0.74401133186662183</v>
      </c>
      <c r="P11" s="23">
        <f t="shared" si="3"/>
        <v>0.83769577597369027</v>
      </c>
      <c r="Q11" s="70">
        <v>14665</v>
      </c>
      <c r="R11" s="21">
        <v>14665</v>
      </c>
      <c r="S11" s="23">
        <f t="shared" si="4"/>
        <v>1</v>
      </c>
    </row>
    <row r="12" spans="1:19" ht="38.25" x14ac:dyDescent="0.25">
      <c r="A12" s="17"/>
      <c r="B12" s="19">
        <v>5004354</v>
      </c>
      <c r="C12" s="19" t="s">
        <v>1744</v>
      </c>
      <c r="D12" s="68">
        <v>3000674</v>
      </c>
      <c r="E12" s="19" t="s">
        <v>1742</v>
      </c>
      <c r="F12" s="69">
        <v>86</v>
      </c>
      <c r="G12" s="19" t="s">
        <v>502</v>
      </c>
      <c r="H12" s="20">
        <v>6.2242709999999999</v>
      </c>
      <c r="I12" s="21">
        <v>1.5943239999999999</v>
      </c>
      <c r="J12" s="21">
        <f t="shared" si="0"/>
        <v>0.82103850510918885</v>
      </c>
      <c r="K12" s="21">
        <v>0.39903051510918885</v>
      </c>
      <c r="L12" s="21">
        <v>0.12959836999999999</v>
      </c>
      <c r="M12" s="21">
        <v>0.29240961999999998</v>
      </c>
      <c r="N12" s="22">
        <f t="shared" si="1"/>
        <v>0.25028194715076035</v>
      </c>
      <c r="O12" s="22">
        <f t="shared" si="2"/>
        <v>0.331569295268207</v>
      </c>
      <c r="P12" s="23">
        <f t="shared" si="3"/>
        <v>0.5149759428505053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5005105</v>
      </c>
      <c r="C13" s="19" t="s">
        <v>1745</v>
      </c>
      <c r="D13" s="68">
        <v>3000674</v>
      </c>
      <c r="E13" s="19" t="s">
        <v>1742</v>
      </c>
      <c r="F13" s="69">
        <v>56</v>
      </c>
      <c r="G13" s="19" t="s">
        <v>421</v>
      </c>
      <c r="H13" s="20">
        <v>160.00000000000003</v>
      </c>
      <c r="I13" s="21">
        <v>3.8413499999999998</v>
      </c>
      <c r="J13" s="21">
        <f t="shared" si="0"/>
        <v>2.2783496753789052</v>
      </c>
      <c r="K13" s="21">
        <v>1.4260075953789055</v>
      </c>
      <c r="L13" s="21">
        <v>0.33591572999999997</v>
      </c>
      <c r="M13" s="21">
        <v>0.51642634999999992</v>
      </c>
      <c r="N13" s="22">
        <f t="shared" si="1"/>
        <v>0.37122563561740157</v>
      </c>
      <c r="O13" s="22">
        <f t="shared" si="2"/>
        <v>0.45867294710945516</v>
      </c>
      <c r="P13" s="23">
        <f t="shared" si="3"/>
        <v>0.59311171212696201</v>
      </c>
      <c r="Q13" s="70">
        <v>56</v>
      </c>
      <c r="R13" s="21">
        <v>56</v>
      </c>
      <c r="S13" s="23">
        <f t="shared" si="4"/>
        <v>1</v>
      </c>
    </row>
    <row r="14" spans="1:19" ht="38.25" x14ac:dyDescent="0.25">
      <c r="A14" s="17"/>
      <c r="B14" s="19">
        <v>5005106</v>
      </c>
      <c r="C14" s="19" t="s">
        <v>1746</v>
      </c>
      <c r="D14" s="68">
        <v>3000674</v>
      </c>
      <c r="E14" s="19" t="s">
        <v>1742</v>
      </c>
      <c r="F14" s="69">
        <v>86</v>
      </c>
      <c r="G14" s="19" t="s">
        <v>502</v>
      </c>
      <c r="H14" s="20">
        <v>3.6</v>
      </c>
      <c r="I14" s="21">
        <v>1.8242040000000002</v>
      </c>
      <c r="J14" s="21">
        <f t="shared" si="0"/>
        <v>1.1002990795671783</v>
      </c>
      <c r="K14" s="21">
        <v>0.98626210956717841</v>
      </c>
      <c r="L14" s="21">
        <v>3.2485649999999998E-2</v>
      </c>
      <c r="M14" s="21">
        <v>8.155132000000001E-2</v>
      </c>
      <c r="N14" s="22">
        <f t="shared" si="1"/>
        <v>0.54065340804382533</v>
      </c>
      <c r="O14" s="22">
        <f t="shared" si="2"/>
        <v>0.55846153147738864</v>
      </c>
      <c r="P14" s="23">
        <f t="shared" si="3"/>
        <v>0.60316668506766691</v>
      </c>
      <c r="Q14" s="70">
        <v>2735</v>
      </c>
      <c r="R14" s="21">
        <v>2735</v>
      </c>
      <c r="S14" s="23">
        <f t="shared" si="4"/>
        <v>1</v>
      </c>
    </row>
    <row r="15" spans="1:19" ht="25.5" x14ac:dyDescent="0.25">
      <c r="A15" s="17"/>
      <c r="B15" s="19">
        <v>5005107</v>
      </c>
      <c r="C15" s="19" t="s">
        <v>1747</v>
      </c>
      <c r="D15" s="68">
        <v>3000588</v>
      </c>
      <c r="E15" s="19" t="s">
        <v>1741</v>
      </c>
      <c r="F15" s="69">
        <v>43</v>
      </c>
      <c r="G15" s="19" t="s">
        <v>712</v>
      </c>
      <c r="H15" s="20">
        <v>17.045154999999998</v>
      </c>
      <c r="I15" s="21">
        <v>28.752307000000002</v>
      </c>
      <c r="J15" s="21">
        <f t="shared" si="0"/>
        <v>20.650663686653669</v>
      </c>
      <c r="K15" s="21">
        <v>16.518629296653671</v>
      </c>
      <c r="L15" s="21">
        <v>2.2823725600000007</v>
      </c>
      <c r="M15" s="21">
        <v>1.8496618300000001</v>
      </c>
      <c r="N15" s="22">
        <f t="shared" si="1"/>
        <v>0.57451491793871257</v>
      </c>
      <c r="O15" s="22">
        <f t="shared" si="2"/>
        <v>0.65389541982330912</v>
      </c>
      <c r="P15" s="23">
        <f t="shared" si="3"/>
        <v>0.7182263213401856</v>
      </c>
      <c r="Q15" s="70">
        <v>280</v>
      </c>
      <c r="R15" s="21">
        <v>219</v>
      </c>
      <c r="S15" s="23">
        <f t="shared" si="4"/>
        <v>0.78214285714285714</v>
      </c>
    </row>
    <row r="16" spans="1:19" ht="38.25" x14ac:dyDescent="0.25">
      <c r="A16" s="17"/>
      <c r="B16" s="19">
        <v>5005108</v>
      </c>
      <c r="C16" s="19" t="s">
        <v>1748</v>
      </c>
      <c r="D16" s="68">
        <v>3000588</v>
      </c>
      <c r="E16" s="19" t="s">
        <v>1741</v>
      </c>
      <c r="F16" s="69">
        <v>86</v>
      </c>
      <c r="G16" s="19" t="s">
        <v>502</v>
      </c>
      <c r="H16" s="20">
        <v>0.496</v>
      </c>
      <c r="I16" s="21">
        <v>0.39575900000000003</v>
      </c>
      <c r="J16" s="21">
        <f t="shared" si="0"/>
        <v>0.35184522470334767</v>
      </c>
      <c r="K16" s="21">
        <v>0.44310637470334768</v>
      </c>
      <c r="L16" s="21">
        <v>-0.10097389999999999</v>
      </c>
      <c r="M16" s="21">
        <v>9.7127500000000009E-3</v>
      </c>
      <c r="N16" s="22">
        <f t="shared" si="1"/>
        <v>1.119636886851209</v>
      </c>
      <c r="O16" s="22">
        <f t="shared" si="2"/>
        <v>0.86449701637447951</v>
      </c>
      <c r="P16" s="23">
        <f t="shared" si="3"/>
        <v>0.88903909880343246</v>
      </c>
      <c r="Q16" s="70">
        <v>8702</v>
      </c>
      <c r="R16" s="21">
        <v>7587</v>
      </c>
      <c r="S16" s="23">
        <f t="shared" si="4"/>
        <v>0.87186853596874281</v>
      </c>
    </row>
    <row r="17" spans="1:19" ht="25.5" x14ac:dyDescent="0.25">
      <c r="A17" s="17"/>
      <c r="B17" s="19">
        <v>5005109</v>
      </c>
      <c r="C17" s="19" t="s">
        <v>1749</v>
      </c>
      <c r="D17" s="68">
        <v>3000588</v>
      </c>
      <c r="E17" s="19" t="s">
        <v>1741</v>
      </c>
      <c r="F17" s="69">
        <v>87</v>
      </c>
      <c r="G17" s="19" t="s">
        <v>396</v>
      </c>
      <c r="H17" s="20">
        <v>11.159000000000001</v>
      </c>
      <c r="I17" s="21">
        <v>0.55848200000000003</v>
      </c>
      <c r="J17" s="21">
        <f t="shared" si="0"/>
        <v>0.4876007267996007</v>
      </c>
      <c r="K17" s="21">
        <v>0.43187543679960072</v>
      </c>
      <c r="L17" s="21">
        <v>2.2456739999999999E-2</v>
      </c>
      <c r="M17" s="21">
        <v>3.3268550000000001E-2</v>
      </c>
      <c r="N17" s="22">
        <f t="shared" si="1"/>
        <v>0.77330233883921184</v>
      </c>
      <c r="O17" s="22">
        <f t="shared" si="2"/>
        <v>0.81351265895695957</v>
      </c>
      <c r="P17" s="23">
        <f t="shared" si="3"/>
        <v>0.87308226012584234</v>
      </c>
      <c r="Q17" s="70">
        <v>10973</v>
      </c>
      <c r="R17" s="21">
        <v>8981</v>
      </c>
      <c r="S17" s="23">
        <f t="shared" si="4"/>
        <v>0.81846350132142531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103.95711499999999</v>
      </c>
      <c r="I18" s="44">
        <f t="shared" ref="I18:M18" ca="1" si="5">OFFSET(I18,-MATCH("PROYECTOS",$A$8:$A$18,0)-1,0)-(OFFSET(I18,-MATCH("PROYECTOS",$A$8:$A$18,0),0))</f>
        <v>12.889183000000003</v>
      </c>
      <c r="J18" s="44">
        <f t="shared" ca="1" si="5"/>
        <v>9.2213983147286172</v>
      </c>
      <c r="K18" s="44">
        <f t="shared" ca="1" si="5"/>
        <v>6.9560607147286646</v>
      </c>
      <c r="L18" s="44">
        <f t="shared" ca="1" si="5"/>
        <v>0.76162046999999955</v>
      </c>
      <c r="M18" s="44">
        <f t="shared" ca="1" si="5"/>
        <v>1.5037171299999983</v>
      </c>
      <c r="N18" s="46">
        <f t="shared" ca="1" si="1"/>
        <v>0.53968205081180576</v>
      </c>
      <c r="O18" s="46">
        <f t="shared" ca="1" si="2"/>
        <v>0.59877194580359849</v>
      </c>
      <c r="P18" s="47">
        <f t="shared" ca="1" si="3"/>
        <v>0.71543699199000133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50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1752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529.31418000000008</v>
      </c>
      <c r="E6" s="14">
        <v>605.82938699999988</v>
      </c>
      <c r="F6" s="14">
        <v>415.8244656868734</v>
      </c>
      <c r="G6" s="14">
        <v>329.75589564687334</v>
      </c>
      <c r="H6" s="14">
        <v>37.379656310000001</v>
      </c>
      <c r="I6" s="14">
        <v>48.688913729999989</v>
      </c>
      <c r="J6" s="15">
        <v>0.54430488636377983</v>
      </c>
      <c r="K6" s="15">
        <v>0.60600485852112251</v>
      </c>
      <c r="L6" s="16">
        <v>0.68637222724699776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529.31417999999985</v>
      </c>
      <c r="E7" s="38">
        <f ca="1">SUM(E8:OFFSET(E6,MATCH("GOBIERNOS REGIONALES",$A$8:$A$50,0),0))</f>
        <v>605.82938699999977</v>
      </c>
      <c r="F7" s="38">
        <f ca="1">SUM(F8:OFFSET(F6,MATCH("GOBIERNOS REGIONALES",$A$8:$A$50,0),0))</f>
        <v>415.82446568687328</v>
      </c>
      <c r="G7" s="38">
        <f ca="1">SUM(G8:OFFSET(G6,MATCH("GOBIERNOS REGIONALES",$A$8:$A$50,0),0))</f>
        <v>329.75589564687334</v>
      </c>
      <c r="H7" s="38">
        <f ca="1">SUM(H8:OFFSET(H6,MATCH("GOBIERNOS REGIONALES",$A$8:$A$50,0),0))</f>
        <v>37.379656310000001</v>
      </c>
      <c r="I7" s="38">
        <f ca="1">SUM(I8:OFFSET(I6,MATCH("GOBIERNOS REGIONALES",$A$8:$A$50,0),0))</f>
        <v>48.688913729999989</v>
      </c>
      <c r="J7" s="39">
        <f ca="1">IFERROR(G7/E7,0)</f>
        <v>0.54430488636377994</v>
      </c>
      <c r="K7" s="39">
        <f ca="1">IFERROR(SUM(G7,H7)/E7,0)</f>
        <v>0.60600485852112262</v>
      </c>
      <c r="L7" s="40">
        <f ca="1">IFERROR(SUM(G7,H7,I7)/E7,0)</f>
        <v>0.68637222724699787</v>
      </c>
      <c r="M7" s="4"/>
    </row>
    <row r="8" spans="1:13" ht="25.5" x14ac:dyDescent="0.25">
      <c r="A8" s="17"/>
      <c r="B8" s="18">
        <v>67</v>
      </c>
      <c r="C8" s="19" t="s">
        <v>136</v>
      </c>
      <c r="D8" s="20">
        <v>529.31417999999985</v>
      </c>
      <c r="E8" s="21">
        <v>605.82938699999977</v>
      </c>
      <c r="F8" s="21">
        <f t="shared" ref="F8:F10" si="0">SUM(G8,H8,I8)</f>
        <v>415.82446568687328</v>
      </c>
      <c r="G8" s="21">
        <v>329.75589564687334</v>
      </c>
      <c r="H8" s="21">
        <v>37.379656310000001</v>
      </c>
      <c r="I8" s="21">
        <v>48.688913729999989</v>
      </c>
      <c r="J8" s="22">
        <f t="shared" ref="J8:J10" si="1">IFERROR(G8/E8,0)</f>
        <v>0.54430488636377994</v>
      </c>
      <c r="K8" s="22">
        <f t="shared" ref="K8:K10" si="2">IFERROR(SUM(G8,H8)/E8,0)</f>
        <v>0.60600485852112262</v>
      </c>
      <c r="L8" s="23">
        <f t="shared" ref="L8:L10" si="3">IFERROR(SUM(G8,H8,I8)/E8,0)</f>
        <v>0.68637222724699787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113</v>
      </c>
      <c r="B1" s="51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1753</v>
      </c>
      <c r="N2" s="72" t="s">
        <v>1763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529.31418000000008</v>
      </c>
      <c r="E6" s="14">
        <f ca="1">SUM(E7:OFFSET(E7,50,0))</f>
        <v>605.82938699999988</v>
      </c>
      <c r="F6" s="14">
        <f ca="1">SUM(F7:OFFSET(F7,50,0))</f>
        <v>415.8244656868734</v>
      </c>
      <c r="G6" s="14">
        <f ca="1">SUM(G7:OFFSET(G7,50,0))</f>
        <v>329.75589564687334</v>
      </c>
      <c r="H6" s="14">
        <f ca="1">SUM(H7:OFFSET(H7,50,0))</f>
        <v>37.379656310000001</v>
      </c>
      <c r="I6" s="14">
        <f ca="1">SUM(I7:OFFSET(I7,50,0))</f>
        <v>48.688913729999989</v>
      </c>
      <c r="J6" s="15">
        <f ca="1">IFERROR(G6/E6,0)</f>
        <v>0.54430488636377983</v>
      </c>
      <c r="K6" s="15">
        <f ca="1">IFERROR(SUM(G6,H6)/E6,0)</f>
        <v>0.60600485852112251</v>
      </c>
      <c r="L6" s="16">
        <f ca="1">IFERROR(SUM(G6,H6,I6)/E6,0)</f>
        <v>0.68637222724699776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1.4999999999999999E-2</v>
      </c>
      <c r="E7" s="21">
        <v>0.600271</v>
      </c>
      <c r="F7" s="21">
        <f t="shared" ref="F7:F22" si="0">SUM(G7,H7,I7)</f>
        <v>0.24833552753925323</v>
      </c>
      <c r="G7" s="21">
        <v>0.10233552753925323</v>
      </c>
      <c r="H7" s="21">
        <v>0</v>
      </c>
      <c r="I7" s="21">
        <v>0.14599999999999999</v>
      </c>
      <c r="J7" s="22">
        <f t="shared" ref="J7:J22" si="1">IFERROR(G7/E7,0)</f>
        <v>0.17048221143325804</v>
      </c>
      <c r="K7" s="22">
        <f t="shared" ref="K7:K22" si="2">IFERROR(SUM(G7,H7)/E7,0)</f>
        <v>0.17048221143325804</v>
      </c>
      <c r="L7" s="23">
        <f t="shared" ref="L7:L22" si="3">IFERROR(SUM(G7,H7,I7)/E7,0)</f>
        <v>0.41370568882930081</v>
      </c>
      <c r="M7" s="4"/>
      <c r="N7" t="s">
        <v>269</v>
      </c>
      <c r="O7" s="5">
        <v>17.657659622322456</v>
      </c>
      <c r="P7" s="71">
        <v>0.78714943401859294</v>
      </c>
    </row>
    <row r="8" spans="1:16" x14ac:dyDescent="0.25">
      <c r="A8" s="17"/>
      <c r="B8" s="55">
        <v>2</v>
      </c>
      <c r="C8" s="19" t="s">
        <v>251</v>
      </c>
      <c r="D8" s="20">
        <v>12.275716999999997</v>
      </c>
      <c r="E8" s="21">
        <v>16.664894</v>
      </c>
      <c r="F8" s="21">
        <f t="shared" si="0"/>
        <v>11.484668594674766</v>
      </c>
      <c r="G8" s="21">
        <v>8.9783862446747662</v>
      </c>
      <c r="H8" s="21">
        <v>1.0611165199999997</v>
      </c>
      <c r="I8" s="21">
        <v>1.4451658299999999</v>
      </c>
      <c r="J8" s="22">
        <f t="shared" si="1"/>
        <v>0.53876047724484577</v>
      </c>
      <c r="K8" s="22">
        <f t="shared" si="2"/>
        <v>0.6024342407863359</v>
      </c>
      <c r="L8" s="23">
        <f t="shared" si="3"/>
        <v>0.689153414037603</v>
      </c>
      <c r="M8" s="4"/>
      <c r="N8" t="s">
        <v>263</v>
      </c>
      <c r="O8" s="5">
        <v>21.610279593108981</v>
      </c>
      <c r="P8" s="71">
        <v>0.76628159215117175</v>
      </c>
    </row>
    <row r="9" spans="1:16" x14ac:dyDescent="0.25">
      <c r="A9" s="17"/>
      <c r="B9" s="55">
        <v>4</v>
      </c>
      <c r="C9" s="19" t="s">
        <v>253</v>
      </c>
      <c r="D9" s="20">
        <v>25.114720999999992</v>
      </c>
      <c r="E9" s="21">
        <v>30.067046000000005</v>
      </c>
      <c r="F9" s="21">
        <f t="shared" si="0"/>
        <v>21.65985049626768</v>
      </c>
      <c r="G9" s="21">
        <v>17.520521266267679</v>
      </c>
      <c r="H9" s="21">
        <v>1.8618842600000001</v>
      </c>
      <c r="I9" s="21">
        <v>2.2774449700000003</v>
      </c>
      <c r="J9" s="22">
        <f t="shared" si="1"/>
        <v>0.58271508502257507</v>
      </c>
      <c r="K9" s="22">
        <f t="shared" si="2"/>
        <v>0.64463950087639721</v>
      </c>
      <c r="L9" s="23">
        <f t="shared" si="3"/>
        <v>0.7203850520023708</v>
      </c>
      <c r="M9" s="4"/>
      <c r="N9" t="s">
        <v>257</v>
      </c>
      <c r="O9" s="5">
        <v>16.669556125843819</v>
      </c>
      <c r="P9" s="71">
        <v>0.75885130642639087</v>
      </c>
    </row>
    <row r="10" spans="1:16" x14ac:dyDescent="0.25">
      <c r="A10" s="17"/>
      <c r="B10" s="55">
        <v>6</v>
      </c>
      <c r="C10" s="19" t="s">
        <v>255</v>
      </c>
      <c r="D10" s="20">
        <v>0</v>
      </c>
      <c r="E10" s="21">
        <v>1.0880000000000001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271</v>
      </c>
      <c r="O10" s="5">
        <v>11.496882547469527</v>
      </c>
      <c r="P10" s="71">
        <v>0.75832254117947329</v>
      </c>
    </row>
    <row r="11" spans="1:16" x14ac:dyDescent="0.25">
      <c r="A11" s="17"/>
      <c r="B11" s="55">
        <v>8</v>
      </c>
      <c r="C11" s="19" t="s">
        <v>257</v>
      </c>
      <c r="D11" s="20">
        <v>15.489291999999999</v>
      </c>
      <c r="E11" s="21">
        <v>21.966827999999996</v>
      </c>
      <c r="F11" s="21">
        <f t="shared" si="0"/>
        <v>16.669556125843819</v>
      </c>
      <c r="G11" s="21">
        <v>13.012766475843819</v>
      </c>
      <c r="H11" s="21">
        <v>1.58058991</v>
      </c>
      <c r="I11" s="21">
        <v>2.0761997399999998</v>
      </c>
      <c r="J11" s="22">
        <f t="shared" si="1"/>
        <v>0.59238259050618602</v>
      </c>
      <c r="K11" s="22">
        <f t="shared" si="2"/>
        <v>0.66433607919376536</v>
      </c>
      <c r="L11" s="23">
        <f t="shared" si="3"/>
        <v>0.75885130642639087</v>
      </c>
      <c r="M11" s="4"/>
      <c r="N11" t="s">
        <v>260</v>
      </c>
      <c r="O11" s="5">
        <v>14.449420648384937</v>
      </c>
      <c r="P11" s="71">
        <v>0.73411438013392294</v>
      </c>
    </row>
    <row r="12" spans="1:16" x14ac:dyDescent="0.25">
      <c r="A12" s="17"/>
      <c r="B12" s="55">
        <v>11</v>
      </c>
      <c r="C12" s="19" t="s">
        <v>260</v>
      </c>
      <c r="D12" s="20">
        <v>16.988035999999997</v>
      </c>
      <c r="E12" s="21">
        <v>19.682791999999999</v>
      </c>
      <c r="F12" s="21">
        <f t="shared" si="0"/>
        <v>14.449420648384937</v>
      </c>
      <c r="G12" s="21">
        <v>11.166521978384935</v>
      </c>
      <c r="H12" s="21">
        <v>1.6606338200000001</v>
      </c>
      <c r="I12" s="21">
        <v>1.6222648500000001</v>
      </c>
      <c r="J12" s="22">
        <f t="shared" si="1"/>
        <v>0.56732408585046956</v>
      </c>
      <c r="K12" s="22">
        <f t="shared" si="2"/>
        <v>0.6516939161062586</v>
      </c>
      <c r="L12" s="23">
        <f t="shared" si="3"/>
        <v>0.73411438013392294</v>
      </c>
      <c r="M12" s="4"/>
      <c r="N12" t="s">
        <v>253</v>
      </c>
      <c r="O12" s="5">
        <v>21.65985049626768</v>
      </c>
      <c r="P12" s="71">
        <v>0.7203850520023708</v>
      </c>
    </row>
    <row r="13" spans="1:16" x14ac:dyDescent="0.25">
      <c r="A13" s="17"/>
      <c r="B13" s="55">
        <v>12</v>
      </c>
      <c r="C13" s="19" t="s">
        <v>261</v>
      </c>
      <c r="D13" s="20">
        <v>18.755222000000003</v>
      </c>
      <c r="E13" s="21">
        <v>23.265985000000004</v>
      </c>
      <c r="F13" s="21">
        <f t="shared" si="0"/>
        <v>16.025471636620438</v>
      </c>
      <c r="G13" s="21">
        <v>13.143760236620437</v>
      </c>
      <c r="H13" s="21">
        <v>1.5377580499999999</v>
      </c>
      <c r="I13" s="21">
        <v>1.34395335</v>
      </c>
      <c r="J13" s="22">
        <f t="shared" si="1"/>
        <v>0.56493461319692395</v>
      </c>
      <c r="K13" s="22">
        <f t="shared" si="2"/>
        <v>0.63102930250408207</v>
      </c>
      <c r="L13" s="23">
        <f t="shared" si="3"/>
        <v>0.68879403286043706</v>
      </c>
      <c r="M13" s="4"/>
      <c r="N13" t="s">
        <v>262</v>
      </c>
      <c r="O13" s="5">
        <v>20.276411162716055</v>
      </c>
      <c r="P13" s="71">
        <v>0.69806545056174796</v>
      </c>
    </row>
    <row r="14" spans="1:16" x14ac:dyDescent="0.25">
      <c r="A14" s="17"/>
      <c r="B14" s="55">
        <v>13</v>
      </c>
      <c r="C14" s="19" t="s">
        <v>262</v>
      </c>
      <c r="D14" s="20">
        <v>22.626731999999993</v>
      </c>
      <c r="E14" s="21">
        <v>29.046576000000002</v>
      </c>
      <c r="F14" s="21">
        <f t="shared" si="0"/>
        <v>20.276411162716055</v>
      </c>
      <c r="G14" s="21">
        <v>16.495097402716056</v>
      </c>
      <c r="H14" s="21">
        <v>1.9813914000000004</v>
      </c>
      <c r="I14" s="21">
        <v>1.7999223600000001</v>
      </c>
      <c r="J14" s="22">
        <f t="shared" si="1"/>
        <v>0.56788440065073609</v>
      </c>
      <c r="K14" s="22">
        <f t="shared" si="2"/>
        <v>0.63609868518465151</v>
      </c>
      <c r="L14" s="23">
        <f t="shared" si="3"/>
        <v>0.69806545056174796</v>
      </c>
      <c r="M14" s="4"/>
      <c r="N14" t="s">
        <v>251</v>
      </c>
      <c r="O14" s="5">
        <v>11.484668594674766</v>
      </c>
      <c r="P14" s="71">
        <v>0.689153414037603</v>
      </c>
    </row>
    <row r="15" spans="1:16" x14ac:dyDescent="0.25">
      <c r="A15" s="17"/>
      <c r="B15" s="55">
        <v>14</v>
      </c>
      <c r="C15" s="19" t="s">
        <v>263</v>
      </c>
      <c r="D15" s="20">
        <v>23.513018000000002</v>
      </c>
      <c r="E15" s="21">
        <v>28.201485999999999</v>
      </c>
      <c r="F15" s="21">
        <f t="shared" si="0"/>
        <v>21.610279593108981</v>
      </c>
      <c r="G15" s="21">
        <v>16.18456639310898</v>
      </c>
      <c r="H15" s="21">
        <v>1.9642099000000002</v>
      </c>
      <c r="I15" s="21">
        <v>3.4615032999999995</v>
      </c>
      <c r="J15" s="22">
        <f t="shared" si="1"/>
        <v>0.57389055289884305</v>
      </c>
      <c r="K15" s="22">
        <f t="shared" si="2"/>
        <v>0.6435397160670534</v>
      </c>
      <c r="L15" s="23">
        <f t="shared" si="3"/>
        <v>0.76628159215117175</v>
      </c>
      <c r="M15" s="4"/>
      <c r="N15" t="s">
        <v>261</v>
      </c>
      <c r="O15" s="5">
        <v>16.025471636620438</v>
      </c>
      <c r="P15" s="71">
        <v>0.68879403286043706</v>
      </c>
    </row>
    <row r="16" spans="1:16" x14ac:dyDescent="0.25">
      <c r="A16" s="17"/>
      <c r="B16" s="55">
        <v>15</v>
      </c>
      <c r="C16" s="19" t="s">
        <v>264</v>
      </c>
      <c r="D16" s="20">
        <v>337.782625</v>
      </c>
      <c r="E16" s="21">
        <v>350.65614800000003</v>
      </c>
      <c r="F16" s="21">
        <f t="shared" si="0"/>
        <v>234.19098432913594</v>
      </c>
      <c r="G16" s="21">
        <v>186.81744591913593</v>
      </c>
      <c r="H16" s="21">
        <v>20.440740690000002</v>
      </c>
      <c r="I16" s="21">
        <v>26.932797719999996</v>
      </c>
      <c r="J16" s="22">
        <f t="shared" si="1"/>
        <v>0.53276535142665149</v>
      </c>
      <c r="K16" s="22">
        <f t="shared" si="2"/>
        <v>0.59105818560790191</v>
      </c>
      <c r="L16" s="23">
        <f t="shared" si="3"/>
        <v>0.66786504575740657</v>
      </c>
      <c r="M16" s="4"/>
      <c r="N16" t="s">
        <v>264</v>
      </c>
      <c r="O16" s="5">
        <v>234.19098432913594</v>
      </c>
      <c r="P16" s="71">
        <v>0.66786504575740657</v>
      </c>
    </row>
    <row r="17" spans="1:16" x14ac:dyDescent="0.25">
      <c r="A17" s="17"/>
      <c r="B17" s="55">
        <v>16</v>
      </c>
      <c r="C17" s="19" t="s">
        <v>265</v>
      </c>
      <c r="D17" s="20">
        <v>7.019737000000001</v>
      </c>
      <c r="E17" s="21">
        <v>11.206205000000002</v>
      </c>
      <c r="F17" s="21">
        <f t="shared" si="0"/>
        <v>7.4785865736714712</v>
      </c>
      <c r="G17" s="21">
        <v>5.7736991336714709</v>
      </c>
      <c r="H17" s="21">
        <v>0.69950588000000014</v>
      </c>
      <c r="I17" s="21">
        <v>1.0053815599999998</v>
      </c>
      <c r="J17" s="22">
        <f t="shared" si="1"/>
        <v>0.51522340825207724</v>
      </c>
      <c r="K17" s="22">
        <f t="shared" si="2"/>
        <v>0.57764470788027433</v>
      </c>
      <c r="L17" s="23">
        <f t="shared" si="3"/>
        <v>0.66736121404806259</v>
      </c>
      <c r="M17" s="4"/>
      <c r="N17" t="s">
        <v>272</v>
      </c>
      <c r="O17" s="5">
        <v>16.700652348438695</v>
      </c>
      <c r="P17" s="71">
        <v>0.66762821422699703</v>
      </c>
    </row>
    <row r="18" spans="1:16" x14ac:dyDescent="0.25">
      <c r="A18" s="17"/>
      <c r="B18" s="55">
        <v>20</v>
      </c>
      <c r="C18" s="19" t="s">
        <v>269</v>
      </c>
      <c r="D18" s="20">
        <v>16.520911999999996</v>
      </c>
      <c r="E18" s="21">
        <v>22.432410999999995</v>
      </c>
      <c r="F18" s="21">
        <f t="shared" si="0"/>
        <v>17.657659622322456</v>
      </c>
      <c r="G18" s="21">
        <v>14.133070112322457</v>
      </c>
      <c r="H18" s="21">
        <v>1.6148789899999998</v>
      </c>
      <c r="I18" s="21">
        <v>1.90971052</v>
      </c>
      <c r="J18" s="22">
        <f t="shared" si="1"/>
        <v>0.63002902863729005</v>
      </c>
      <c r="K18" s="22">
        <f t="shared" si="2"/>
        <v>0.70201767889873545</v>
      </c>
      <c r="L18" s="23">
        <f t="shared" si="3"/>
        <v>0.78714943401859294</v>
      </c>
      <c r="M18" s="4"/>
      <c r="N18" t="s">
        <v>265</v>
      </c>
      <c r="O18" s="5">
        <v>7.4785865736714712</v>
      </c>
      <c r="P18" s="71">
        <v>0.66736121404806259</v>
      </c>
    </row>
    <row r="19" spans="1:16" x14ac:dyDescent="0.25">
      <c r="A19" s="17"/>
      <c r="B19" s="55">
        <v>21</v>
      </c>
      <c r="C19" s="19" t="s">
        <v>270</v>
      </c>
      <c r="D19" s="20">
        <v>0</v>
      </c>
      <c r="E19" s="21">
        <v>0.24</v>
      </c>
      <c r="F19" s="21">
        <f t="shared" si="0"/>
        <v>4.6000000089406967E-2</v>
      </c>
      <c r="G19" s="21">
        <v>4.6000000089406967E-2</v>
      </c>
      <c r="H19" s="21">
        <v>0</v>
      </c>
      <c r="I19" s="21">
        <v>0</v>
      </c>
      <c r="J19" s="22">
        <f t="shared" si="1"/>
        <v>0.19166666703919572</v>
      </c>
      <c r="K19" s="22">
        <f t="shared" si="2"/>
        <v>0.19166666703919572</v>
      </c>
      <c r="L19" s="23">
        <f t="shared" si="3"/>
        <v>0.19166666703919572</v>
      </c>
      <c r="M19" s="4"/>
      <c r="N19" t="s">
        <v>274</v>
      </c>
      <c r="O19" s="5">
        <v>5.8297064805899241</v>
      </c>
      <c r="P19" s="71">
        <v>0.5533705265704244</v>
      </c>
    </row>
    <row r="20" spans="1:16" x14ac:dyDescent="0.25">
      <c r="A20" s="17"/>
      <c r="B20" s="55">
        <v>22</v>
      </c>
      <c r="C20" s="19" t="s">
        <v>271</v>
      </c>
      <c r="D20" s="20">
        <v>9.7436970000000009</v>
      </c>
      <c r="E20" s="21">
        <v>15.160940000000004</v>
      </c>
      <c r="F20" s="21">
        <f t="shared" si="0"/>
        <v>11.496882547469527</v>
      </c>
      <c r="G20" s="21">
        <v>8.9619660074695275</v>
      </c>
      <c r="H20" s="21">
        <v>1.16219969</v>
      </c>
      <c r="I20" s="21">
        <v>1.3727168500000002</v>
      </c>
      <c r="J20" s="22">
        <f t="shared" si="1"/>
        <v>0.59112205492994008</v>
      </c>
      <c r="K20" s="22">
        <f t="shared" si="2"/>
        <v>0.667779550441432</v>
      </c>
      <c r="L20" s="23">
        <f t="shared" si="3"/>
        <v>0.75832254117947329</v>
      </c>
      <c r="M20" s="4"/>
      <c r="N20" t="s">
        <v>250</v>
      </c>
      <c r="O20" s="5">
        <v>0.24833552753925323</v>
      </c>
      <c r="P20" s="71">
        <v>0.41370568882930081</v>
      </c>
    </row>
    <row r="21" spans="1:16" x14ac:dyDescent="0.25">
      <c r="A21" s="17"/>
      <c r="B21" s="55">
        <v>23</v>
      </c>
      <c r="C21" s="19" t="s">
        <v>272</v>
      </c>
      <c r="D21" s="20">
        <v>17.546431999999999</v>
      </c>
      <c r="E21" s="21">
        <v>25.014899</v>
      </c>
      <c r="F21" s="21">
        <f t="shared" si="0"/>
        <v>16.700652348438695</v>
      </c>
      <c r="G21" s="21">
        <v>12.828669958438695</v>
      </c>
      <c r="H21" s="21">
        <v>1.2248607900000001</v>
      </c>
      <c r="I21" s="21">
        <v>2.6471215999999993</v>
      </c>
      <c r="J21" s="22">
        <f t="shared" si="1"/>
        <v>0.51284116551654657</v>
      </c>
      <c r="K21" s="22">
        <f t="shared" si="2"/>
        <v>0.56180641578599599</v>
      </c>
      <c r="L21" s="23">
        <f t="shared" si="3"/>
        <v>0.66762821422699703</v>
      </c>
      <c r="M21" s="4"/>
      <c r="N21" t="s">
        <v>270</v>
      </c>
      <c r="O21" s="5">
        <v>4.6000000089406967E-2</v>
      </c>
      <c r="P21" s="71">
        <v>0.19166666703919572</v>
      </c>
    </row>
    <row r="22" spans="1:16" ht="15.75" thickBot="1" x14ac:dyDescent="0.3">
      <c r="A22" s="24"/>
      <c r="B22" s="56">
        <v>25</v>
      </c>
      <c r="C22" s="26" t="s">
        <v>274</v>
      </c>
      <c r="D22" s="27">
        <v>5.9230389999999993</v>
      </c>
      <c r="E22" s="28">
        <v>10.534906000000001</v>
      </c>
      <c r="F22" s="28">
        <f t="shared" si="0"/>
        <v>5.8297064805899241</v>
      </c>
      <c r="G22" s="28">
        <v>4.5910889905899239</v>
      </c>
      <c r="H22" s="28">
        <v>0.58988641000000008</v>
      </c>
      <c r="I22" s="28">
        <v>0.64873108000000013</v>
      </c>
      <c r="J22" s="29">
        <f t="shared" si="1"/>
        <v>0.4357978125851264</v>
      </c>
      <c r="K22" s="29">
        <f t="shared" si="2"/>
        <v>0.49179132690789301</v>
      </c>
      <c r="L22" s="30">
        <f t="shared" si="3"/>
        <v>0.5533705265704244</v>
      </c>
      <c r="M22" s="4"/>
      <c r="N22" t="s">
        <v>255</v>
      </c>
      <c r="O22" s="5">
        <v>0</v>
      </c>
      <c r="P22" s="71">
        <v>0</v>
      </c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49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1754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529.31418000000008</v>
      </c>
      <c r="E6" s="14">
        <v>605.82938699999988</v>
      </c>
      <c r="F6" s="14">
        <v>415.8244656868734</v>
      </c>
      <c r="G6" s="14">
        <v>329.75589564687334</v>
      </c>
      <c r="H6" s="14">
        <v>37.379656310000001</v>
      </c>
      <c r="I6" s="14">
        <v>48.688913729999989</v>
      </c>
      <c r="J6" s="15">
        <v>0.54430488636377983</v>
      </c>
      <c r="K6" s="15">
        <v>0.60600485852112251</v>
      </c>
      <c r="L6" s="16">
        <v>0.68637222724699776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510.20094699999993</v>
      </c>
      <c r="E7" s="38">
        <f ca="1">SUM(E8:OFFSET(E6,MATCH("PROYECTOS",$A$8:$A$50,0),0))</f>
        <v>577.9202029999999</v>
      </c>
      <c r="F7" s="38">
        <f ca="1">SUM(F8:OFFSET(F6,MATCH("PROYECTOS",$A$8:$A$50,0),0))</f>
        <v>400.5875916904468</v>
      </c>
      <c r="G7" s="38">
        <f ca="1">SUM(G8:OFFSET(G6,MATCH("PROYECTOS",$A$8:$A$50,0),0))</f>
        <v>320.60383467044676</v>
      </c>
      <c r="H7" s="38">
        <f ca="1">SUM(H8:OFFSET(H6,MATCH("PROYECTOS",$A$8:$A$50,0),0))</f>
        <v>37.024249499999996</v>
      </c>
      <c r="I7" s="38">
        <f ca="1">SUM(I8:OFFSET(I6,MATCH("PROYECTOS",$A$8:$A$50,0),0))</f>
        <v>42.959507520000003</v>
      </c>
      <c r="J7" s="39">
        <f ca="1">IFERROR(G7/E7,0)</f>
        <v>0.5547545024489251</v>
      </c>
      <c r="K7" s="39">
        <f ca="1">IFERROR(SUM(G7,H7)/E7,0)</f>
        <v>0.61881914200955324</v>
      </c>
      <c r="L7" s="40">
        <f ca="1">IFERROR(SUM(G7,H7,I7)/E7,0)</f>
        <v>0.69315381191206915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223.50520399999996</v>
      </c>
      <c r="E8" s="21">
        <v>274.93516599999998</v>
      </c>
      <c r="F8" s="21">
        <f t="shared" ref="F8:F10" si="0">SUM(G8,H8,I8)</f>
        <v>170.95992344481982</v>
      </c>
      <c r="G8" s="21">
        <v>130.96536621481982</v>
      </c>
      <c r="H8" s="21">
        <v>16.990495639999999</v>
      </c>
      <c r="I8" s="21">
        <v>23.004061590000003</v>
      </c>
      <c r="J8" s="22">
        <f t="shared" ref="J8:J11" si="1">IFERROR(G8/E8,0)</f>
        <v>0.47634999960252389</v>
      </c>
      <c r="K8" s="22">
        <f t="shared" ref="K8:K11" si="2">IFERROR(SUM(G8,H8)/E8,0)</f>
        <v>0.53814818965290112</v>
      </c>
      <c r="L8" s="23">
        <f t="shared" ref="L8:L11" si="3">IFERROR(SUM(G8,H8,I8)/E8,0)</f>
        <v>0.62181904894923423</v>
      </c>
      <c r="M8" s="4"/>
    </row>
    <row r="9" spans="1:13" ht="25.5" x14ac:dyDescent="0.25">
      <c r="A9" s="17"/>
      <c r="B9" s="19">
        <v>3000550</v>
      </c>
      <c r="C9" s="19" t="s">
        <v>1756</v>
      </c>
      <c r="D9" s="20">
        <v>238.75185999999994</v>
      </c>
      <c r="E9" s="21">
        <v>251.661948</v>
      </c>
      <c r="F9" s="21">
        <f t="shared" si="0"/>
        <v>191.71823913736515</v>
      </c>
      <c r="G9" s="21">
        <v>158.43091490736515</v>
      </c>
      <c r="H9" s="21">
        <v>16.641229480000003</v>
      </c>
      <c r="I9" s="21">
        <v>16.64609475</v>
      </c>
      <c r="J9" s="22">
        <f t="shared" si="1"/>
        <v>0.62953861784207898</v>
      </c>
      <c r="K9" s="22">
        <f t="shared" si="2"/>
        <v>0.69566394831913625</v>
      </c>
      <c r="L9" s="23">
        <f t="shared" si="3"/>
        <v>0.76180861135734812</v>
      </c>
      <c r="M9" s="4"/>
    </row>
    <row r="10" spans="1:13" ht="25.5" x14ac:dyDescent="0.25">
      <c r="A10" s="17"/>
      <c r="B10" s="19">
        <v>3000668</v>
      </c>
      <c r="C10" s="19" t="s">
        <v>1757</v>
      </c>
      <c r="D10" s="20">
        <v>47.943883000000007</v>
      </c>
      <c r="E10" s="21">
        <v>51.323089000000003</v>
      </c>
      <c r="F10" s="21">
        <f t="shared" si="0"/>
        <v>37.909429108261783</v>
      </c>
      <c r="G10" s="21">
        <v>31.207553548261785</v>
      </c>
      <c r="H10" s="21">
        <v>3.3925243800000007</v>
      </c>
      <c r="I10" s="21">
        <v>3.3093511800000002</v>
      </c>
      <c r="J10" s="22">
        <f t="shared" si="1"/>
        <v>0.60806070243086463</v>
      </c>
      <c r="K10" s="22">
        <f t="shared" si="2"/>
        <v>0.67416203121097762</v>
      </c>
      <c r="L10" s="23">
        <f t="shared" si="3"/>
        <v>0.73864277943718037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19.11323300000015</v>
      </c>
      <c r="E11" s="45">
        <f t="shared" ref="E11:I11" ca="1" si="4">OFFSET(E11,-MATCH("PROYECTOS",$A$8:$A$50,0)-1,0)-(OFFSET(E11,-MATCH("PROYECTOS",$A$8:$A$50,0),0))</f>
        <v>27.909183999999982</v>
      </c>
      <c r="F11" s="45">
        <f t="shared" ca="1" si="4"/>
        <v>15.236873996426596</v>
      </c>
      <c r="G11" s="45">
        <f t="shared" ca="1" si="4"/>
        <v>9.1520609764265828</v>
      </c>
      <c r="H11" s="45">
        <f t="shared" ca="1" si="4"/>
        <v>0.35540681000000518</v>
      </c>
      <c r="I11" s="45">
        <f t="shared" ca="1" si="4"/>
        <v>5.7294062099999863</v>
      </c>
      <c r="J11" s="46">
        <f t="shared" ca="1" si="1"/>
        <v>0.32792291513885136</v>
      </c>
      <c r="K11" s="46">
        <f t="shared" ca="1" si="2"/>
        <v>0.34065731862409859</v>
      </c>
      <c r="L11" s="47">
        <f t="shared" ca="1" si="3"/>
        <v>0.54594480427756631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1764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276</v>
      </c>
      <c r="D17" s="75">
        <v>0.62181904894923423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J15" sqref="J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113</v>
      </c>
      <c r="B1" s="49" t="s">
        <v>73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1755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529.31418000000008</v>
      </c>
      <c r="I6" s="14">
        <v>605.82938699999988</v>
      </c>
      <c r="J6" s="14">
        <v>415.8244656868734</v>
      </c>
      <c r="K6" s="14">
        <v>329.75589564687334</v>
      </c>
      <c r="L6" s="14">
        <v>37.379656310000001</v>
      </c>
      <c r="M6" s="14">
        <v>48.688913729999989</v>
      </c>
      <c r="N6" s="15">
        <v>0.54430488636377983</v>
      </c>
      <c r="O6" s="15">
        <v>0.60600485852112251</v>
      </c>
      <c r="P6" s="16">
        <v>0.68637222724699776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SUM(H8:OFFSET(H6,MATCH("PROYECTOS",$A$8:$A$13,0),0))</f>
        <v>510.20094699999987</v>
      </c>
      <c r="I7" s="13">
        <f ca="1">SUM(I8:OFFSET(I6,MATCH("PROYECTOS",$A$8:$A$13,0),0))</f>
        <v>577.9202029999999</v>
      </c>
      <c r="J7" s="13">
        <f ca="1">SUM(J8:OFFSET(J6,MATCH("PROYECTOS",$A$8:$A$13,0),0))</f>
        <v>400.5875916904468</v>
      </c>
      <c r="K7" s="13">
        <f ca="1">SUM(K8:OFFSET(K6,MATCH("PROYECTOS",$A$8:$A$13,0),0))</f>
        <v>320.60383467044676</v>
      </c>
      <c r="L7" s="13">
        <f ca="1">SUM(L8:OFFSET(L6,MATCH("PROYECTOS",$A$8:$A$13,0),0))</f>
        <v>37.024249500000003</v>
      </c>
      <c r="M7" s="13">
        <f ca="1">SUM(M8:OFFSET(M6,MATCH("PROYECTOS",$A$8:$A$13,0),0))</f>
        <v>42.959507519999995</v>
      </c>
      <c r="N7" s="39">
        <f ca="1">IFERROR(K7/I7,0)</f>
        <v>0.5547545024489251</v>
      </c>
      <c r="O7" s="39">
        <f ca="1">IFERROR(SUM(K7,L7)/I7,0)</f>
        <v>0.61881914200955324</v>
      </c>
      <c r="P7" s="40">
        <f ca="1">IFERROR(SUM(K7,L7,M7)/I7,0)</f>
        <v>0.69315381191206915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213.350675</v>
      </c>
      <c r="I8" s="21">
        <v>257.182458</v>
      </c>
      <c r="J8" s="21">
        <f t="shared" ref="J8:J12" si="0">SUM(K8,L8,M8)</f>
        <v>163.16455424823971</v>
      </c>
      <c r="K8" s="21">
        <v>126.61554865823973</v>
      </c>
      <c r="L8" s="21">
        <v>16.61567397</v>
      </c>
      <c r="M8" s="21">
        <v>19.933331619999997</v>
      </c>
      <c r="N8" s="22">
        <f t="shared" ref="N8:N13" si="1">IFERROR(K8/I8,0)</f>
        <v>0.49231798172735303</v>
      </c>
      <c r="O8" s="22">
        <f t="shared" ref="O8:O13" si="2">IFERROR(SUM(K8,L8)/I8,0)</f>
        <v>0.55692454198505137</v>
      </c>
      <c r="P8" s="23">
        <f t="shared" ref="P8:P13" si="3">IFERROR(SUM(K8,L8,M8)/I8,0)</f>
        <v>0.63443111756961168</v>
      </c>
      <c r="Q8" s="70">
        <v>3821448</v>
      </c>
      <c r="R8" s="21">
        <v>2263914</v>
      </c>
      <c r="S8" s="23">
        <f>IFERROR(R8/Q8,0)</f>
        <v>0.59242308151255751</v>
      </c>
    </row>
    <row r="9" spans="1:19" ht="25.5" x14ac:dyDescent="0.25">
      <c r="A9" s="17"/>
      <c r="B9" s="19">
        <v>5004225</v>
      </c>
      <c r="C9" s="19" t="s">
        <v>1758</v>
      </c>
      <c r="D9" s="68">
        <v>3000001</v>
      </c>
      <c r="E9" s="19" t="s">
        <v>276</v>
      </c>
      <c r="F9" s="69">
        <v>87</v>
      </c>
      <c r="G9" s="19" t="s">
        <v>396</v>
      </c>
      <c r="H9" s="20">
        <v>10.154529000000002</v>
      </c>
      <c r="I9" s="21">
        <v>17.752707999999995</v>
      </c>
      <c r="J9" s="21">
        <f t="shared" si="0"/>
        <v>7.7953691965800918</v>
      </c>
      <c r="K9" s="21">
        <v>4.3498175565800921</v>
      </c>
      <c r="L9" s="21">
        <v>0.37482167000000005</v>
      </c>
      <c r="M9" s="21">
        <v>3.0707299699999995</v>
      </c>
      <c r="N9" s="22">
        <f t="shared" si="1"/>
        <v>0.24502276253178351</v>
      </c>
      <c r="O9" s="22">
        <f t="shared" si="2"/>
        <v>0.26613625518879114</v>
      </c>
      <c r="P9" s="23">
        <f t="shared" si="3"/>
        <v>0.43910873747149415</v>
      </c>
      <c r="Q9" s="70">
        <v>54214</v>
      </c>
      <c r="R9" s="21">
        <v>44729</v>
      </c>
      <c r="S9" s="23">
        <f t="shared" ref="S9:S12" si="4">IFERROR(R9/Q9,0)</f>
        <v>0.82504519127900544</v>
      </c>
    </row>
    <row r="10" spans="1:19" ht="25.5" x14ac:dyDescent="0.25">
      <c r="A10" s="17"/>
      <c r="B10" s="19">
        <v>5005068</v>
      </c>
      <c r="C10" s="19" t="s">
        <v>1759</v>
      </c>
      <c r="D10" s="68">
        <v>3000550</v>
      </c>
      <c r="E10" s="19" t="s">
        <v>1756</v>
      </c>
      <c r="F10" s="69">
        <v>138</v>
      </c>
      <c r="G10" s="19" t="s">
        <v>1762</v>
      </c>
      <c r="H10" s="20">
        <v>231.92845199999991</v>
      </c>
      <c r="I10" s="21">
        <v>244.412846</v>
      </c>
      <c r="J10" s="21">
        <f t="shared" si="0"/>
        <v>187.48517993246111</v>
      </c>
      <c r="K10" s="21">
        <v>154.9456909924611</v>
      </c>
      <c r="L10" s="21">
        <v>16.270746840000005</v>
      </c>
      <c r="M10" s="21">
        <v>16.268742100000001</v>
      </c>
      <c r="N10" s="22">
        <f t="shared" si="1"/>
        <v>0.63395068437794422</v>
      </c>
      <c r="O10" s="22">
        <f t="shared" si="2"/>
        <v>0.70052143590055449</v>
      </c>
      <c r="P10" s="23">
        <f t="shared" si="3"/>
        <v>0.76708398515379628</v>
      </c>
      <c r="Q10" s="70">
        <v>1846942</v>
      </c>
      <c r="R10" s="21">
        <v>1643488</v>
      </c>
      <c r="S10" s="23">
        <f t="shared" si="4"/>
        <v>0.88984277795404509</v>
      </c>
    </row>
    <row r="11" spans="1:19" ht="25.5" x14ac:dyDescent="0.25">
      <c r="A11" s="17"/>
      <c r="B11" s="19">
        <v>5005069</v>
      </c>
      <c r="C11" s="19" t="s">
        <v>1760</v>
      </c>
      <c r="D11" s="68">
        <v>3000550</v>
      </c>
      <c r="E11" s="19" t="s">
        <v>1756</v>
      </c>
      <c r="F11" s="69">
        <v>138</v>
      </c>
      <c r="G11" s="19" t="s">
        <v>1762</v>
      </c>
      <c r="H11" s="20">
        <v>6.8234079999999997</v>
      </c>
      <c r="I11" s="21">
        <v>7.2491019999999997</v>
      </c>
      <c r="J11" s="21">
        <f t="shared" si="0"/>
        <v>4.2330592049040545</v>
      </c>
      <c r="K11" s="21">
        <v>3.4852239149040543</v>
      </c>
      <c r="L11" s="21">
        <v>0.37048264000000003</v>
      </c>
      <c r="M11" s="21">
        <v>0.37735264999999996</v>
      </c>
      <c r="N11" s="22">
        <f t="shared" si="1"/>
        <v>0.48078009040348091</v>
      </c>
      <c r="O11" s="22">
        <f t="shared" si="2"/>
        <v>0.5318874744629134</v>
      </c>
      <c r="P11" s="23">
        <f t="shared" si="3"/>
        <v>0.58394256349325124</v>
      </c>
      <c r="Q11" s="70">
        <v>562</v>
      </c>
      <c r="R11" s="21">
        <v>447</v>
      </c>
      <c r="S11" s="23">
        <f t="shared" si="4"/>
        <v>0.79537366548042709</v>
      </c>
    </row>
    <row r="12" spans="1:19" ht="25.5" x14ac:dyDescent="0.25">
      <c r="A12" s="17"/>
      <c r="B12" s="19">
        <v>5005070</v>
      </c>
      <c r="C12" s="19" t="s">
        <v>1761</v>
      </c>
      <c r="D12" s="68">
        <v>3000668</v>
      </c>
      <c r="E12" s="19" t="s">
        <v>1757</v>
      </c>
      <c r="F12" s="69">
        <v>152</v>
      </c>
      <c r="G12" s="19" t="s">
        <v>1082</v>
      </c>
      <c r="H12" s="20">
        <v>47.943882999999992</v>
      </c>
      <c r="I12" s="21">
        <v>51.32308900000001</v>
      </c>
      <c r="J12" s="21">
        <f t="shared" si="0"/>
        <v>37.909429108261783</v>
      </c>
      <c r="K12" s="21">
        <v>31.207553548261785</v>
      </c>
      <c r="L12" s="21">
        <v>3.3925243800000002</v>
      </c>
      <c r="M12" s="21">
        <v>3.3093511800000002</v>
      </c>
      <c r="N12" s="22">
        <f t="shared" si="1"/>
        <v>0.60806070243086463</v>
      </c>
      <c r="O12" s="22">
        <f t="shared" si="2"/>
        <v>0.67416203121097751</v>
      </c>
      <c r="P12" s="23">
        <f t="shared" si="3"/>
        <v>0.73864277943718026</v>
      </c>
      <c r="Q12" s="70">
        <v>5635758</v>
      </c>
      <c r="R12" s="21">
        <v>6174664</v>
      </c>
      <c r="S12" s="23">
        <f t="shared" si="4"/>
        <v>1.0956226296444951</v>
      </c>
    </row>
    <row r="13" spans="1:19" ht="15.75" thickBot="1" x14ac:dyDescent="0.3">
      <c r="A13" s="41" t="s">
        <v>294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19.113233000000207</v>
      </c>
      <c r="I13" s="44">
        <f t="shared" ref="I13:M13" ca="1" si="5">OFFSET(I13,-MATCH("PROYECTOS",$A$8:$A$13,0)-1,0)-(OFFSET(I13,-MATCH("PROYECTOS",$A$8:$A$13,0),0))</f>
        <v>27.909183999999982</v>
      </c>
      <c r="J13" s="44">
        <f t="shared" ca="1" si="5"/>
        <v>15.236873996426596</v>
      </c>
      <c r="K13" s="44">
        <f t="shared" ca="1" si="5"/>
        <v>9.1520609764265828</v>
      </c>
      <c r="L13" s="44">
        <f t="shared" ca="1" si="5"/>
        <v>0.35540680999999807</v>
      </c>
      <c r="M13" s="44">
        <f t="shared" ca="1" si="5"/>
        <v>5.7294062099999934</v>
      </c>
      <c r="N13" s="46">
        <f t="shared" ca="1" si="1"/>
        <v>0.32792291513885136</v>
      </c>
      <c r="O13" s="46">
        <f t="shared" ca="1" si="2"/>
        <v>0.34065731862409832</v>
      </c>
      <c r="P13" s="47">
        <f t="shared" ca="1" si="3"/>
        <v>0.54594480427756631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50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31.071805999999999</v>
      </c>
      <c r="E6" s="14">
        <v>31.071806000000006</v>
      </c>
      <c r="F6" s="14">
        <v>22.579177411171095</v>
      </c>
      <c r="G6" s="14">
        <v>17.388547421171097</v>
      </c>
      <c r="H6" s="14">
        <v>2.5578088699999997</v>
      </c>
      <c r="I6" s="14">
        <v>2.6328211199999996</v>
      </c>
      <c r="J6" s="15">
        <v>0.5596246134251448</v>
      </c>
      <c r="K6" s="15">
        <v>0.64194389895363957</v>
      </c>
      <c r="L6" s="16">
        <v>0.72667734251337335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31.071805999999999</v>
      </c>
      <c r="E7" s="38">
        <f ca="1">SUM(E8:OFFSET(E6,MATCH("GOBIERNOS REGIONALES",$A$8:$A$50,0),0))</f>
        <v>31.071806000000002</v>
      </c>
      <c r="F7" s="38">
        <f ca="1">SUM(F8:OFFSET(F6,MATCH("GOBIERNOS REGIONALES",$A$8:$A$50,0),0))</f>
        <v>22.579177411171095</v>
      </c>
      <c r="G7" s="38">
        <f ca="1">SUM(G8:OFFSET(G6,MATCH("GOBIERNOS REGIONALES",$A$8:$A$50,0),0))</f>
        <v>17.388547421171097</v>
      </c>
      <c r="H7" s="38">
        <f ca="1">SUM(H8:OFFSET(H6,MATCH("GOBIERNOS REGIONALES",$A$8:$A$50,0),0))</f>
        <v>2.5578088699999992</v>
      </c>
      <c r="I7" s="38">
        <f ca="1">SUM(I8:OFFSET(I6,MATCH("GOBIERNOS REGIONALES",$A$8:$A$50,0),0))</f>
        <v>2.63282112</v>
      </c>
      <c r="J7" s="39">
        <f ca="1">IFERROR(G7/E7,0)</f>
        <v>0.5596246134251448</v>
      </c>
      <c r="K7" s="39">
        <f ca="1">IFERROR(SUM(G7,H7)/E7,0)</f>
        <v>0.64194389895363968</v>
      </c>
      <c r="L7" s="40">
        <f ca="1">IFERROR(SUM(G7,H7,I7)/E7,0)</f>
        <v>0.72667734251337346</v>
      </c>
      <c r="M7" s="4"/>
    </row>
    <row r="8" spans="1:13" ht="38.25" x14ac:dyDescent="0.25">
      <c r="A8" s="17"/>
      <c r="B8" s="18">
        <v>183</v>
      </c>
      <c r="C8" s="19" t="s">
        <v>152</v>
      </c>
      <c r="D8" s="20">
        <v>31.071805999999999</v>
      </c>
      <c r="E8" s="21">
        <v>31.071806000000002</v>
      </c>
      <c r="F8" s="21">
        <f t="shared" ref="F8:F10" si="0">SUM(G8,H8,I8)</f>
        <v>22.579177411171095</v>
      </c>
      <c r="G8" s="21">
        <v>17.388547421171097</v>
      </c>
      <c r="H8" s="21">
        <v>2.5578088699999992</v>
      </c>
      <c r="I8" s="21">
        <v>2.63282112</v>
      </c>
      <c r="J8" s="22">
        <f t="shared" ref="J8:J10" si="1">IFERROR(G8/E8,0)</f>
        <v>0.5596246134251448</v>
      </c>
      <c r="K8" s="22">
        <f t="shared" ref="K8:K10" si="2">IFERROR(SUM(G8,H8)/E8,0)</f>
        <v>0.64194389895363968</v>
      </c>
      <c r="L8" s="23">
        <f t="shared" ref="L8:L10" si="3">IFERROR(SUM(G8,H8,I8)/E8,0)</f>
        <v>0.72667734251337346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114</v>
      </c>
      <c r="B1" s="51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1766</v>
      </c>
      <c r="N2" s="72" t="s">
        <v>1781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31.071805999999999</v>
      </c>
      <c r="E6" s="14">
        <f ca="1">SUM(E7:OFFSET(E7,50,0))</f>
        <v>31.071806000000006</v>
      </c>
      <c r="F6" s="14">
        <f ca="1">SUM(F7:OFFSET(F7,50,0))</f>
        <v>22.579177411171095</v>
      </c>
      <c r="G6" s="14">
        <f ca="1">SUM(G7:OFFSET(G7,50,0))</f>
        <v>17.388547421171097</v>
      </c>
      <c r="H6" s="14">
        <f ca="1">SUM(H7:OFFSET(H7,50,0))</f>
        <v>2.5578088699999997</v>
      </c>
      <c r="I6" s="14">
        <f ca="1">SUM(I7:OFFSET(I7,50,0))</f>
        <v>2.6328211199999996</v>
      </c>
      <c r="J6" s="15">
        <f ca="1">IFERROR(G6/E6,0)</f>
        <v>0.5596246134251448</v>
      </c>
      <c r="K6" s="15">
        <f ca="1">IFERROR(SUM(G6,H6)/E6,0)</f>
        <v>0.64194389895363957</v>
      </c>
      <c r="L6" s="16">
        <f ca="1">IFERROR(SUM(G6,H6,I6)/E6,0)</f>
        <v>0.72667734251337335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31.071805999999999</v>
      </c>
      <c r="E7" s="28">
        <v>31.071806000000006</v>
      </c>
      <c r="F7" s="28">
        <f>SUM(G7,H7,I7)</f>
        <v>22.579177411171095</v>
      </c>
      <c r="G7" s="28">
        <v>17.388547421171097</v>
      </c>
      <c r="H7" s="28">
        <v>2.5578088699999997</v>
      </c>
      <c r="I7" s="28">
        <v>2.6328211199999996</v>
      </c>
      <c r="J7" s="29">
        <f>IFERROR(G7/E7,0)</f>
        <v>0.5596246134251448</v>
      </c>
      <c r="K7" s="29">
        <f>IFERROR(SUM(G7,H7)/E7,0)</f>
        <v>0.64194389895363957</v>
      </c>
      <c r="L7" s="30">
        <f>IFERROR(SUM(G7,H7,I7)/E7,0)</f>
        <v>0.72667734251337335</v>
      </c>
      <c r="M7" s="4"/>
      <c r="N7" t="s">
        <v>264</v>
      </c>
      <c r="O7" s="5">
        <v>22.579177411171095</v>
      </c>
      <c r="P7" s="71">
        <v>0.72667734251337335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49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31.071805999999999</v>
      </c>
      <c r="E6" s="14">
        <v>31.071806000000006</v>
      </c>
      <c r="F6" s="14">
        <v>22.579177411171095</v>
      </c>
      <c r="G6" s="14">
        <v>17.388547421171097</v>
      </c>
      <c r="H6" s="14">
        <v>2.5578088699999997</v>
      </c>
      <c r="I6" s="14">
        <v>2.6328211199999996</v>
      </c>
      <c r="J6" s="15">
        <v>0.5596246134251448</v>
      </c>
      <c r="K6" s="15">
        <v>0.64194389895363957</v>
      </c>
      <c r="L6" s="16">
        <v>0.72667734251337335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31.071805999999995</v>
      </c>
      <c r="E7" s="38">
        <f ca="1">SUM(E8:OFFSET(E6,MATCH("PROYECTOS",$A$8:$A$50,0),0))</f>
        <v>31.071806000000006</v>
      </c>
      <c r="F7" s="38">
        <f ca="1">SUM(F8:OFFSET(F6,MATCH("PROYECTOS",$A$8:$A$50,0),0))</f>
        <v>22.579177411171095</v>
      </c>
      <c r="G7" s="38">
        <f ca="1">SUM(G8:OFFSET(G6,MATCH("PROYECTOS",$A$8:$A$50,0),0))</f>
        <v>17.388547421171097</v>
      </c>
      <c r="H7" s="38">
        <f ca="1">SUM(H8:OFFSET(H6,MATCH("PROYECTOS",$A$8:$A$50,0),0))</f>
        <v>2.5578088699999997</v>
      </c>
      <c r="I7" s="38">
        <f ca="1">SUM(I8:OFFSET(I6,MATCH("PROYECTOS",$A$8:$A$50,0),0))</f>
        <v>2.63282112</v>
      </c>
      <c r="J7" s="39">
        <f ca="1">IFERROR(G7/E7,0)</f>
        <v>0.5596246134251448</v>
      </c>
      <c r="K7" s="39">
        <f ca="1">IFERROR(SUM(G7,H7)/E7,0)</f>
        <v>0.64194389895363957</v>
      </c>
      <c r="L7" s="40">
        <f ca="1">IFERROR(SUM(G7,H7,I7)/E7,0)</f>
        <v>0.72667734251337335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0.40600000000000003</v>
      </c>
      <c r="E8" s="21">
        <v>0.40600000000000003</v>
      </c>
      <c r="F8" s="21">
        <f t="shared" ref="F8:F11" si="0">SUM(G8,H8,I8)</f>
        <v>0.30998767914431336</v>
      </c>
      <c r="G8" s="21">
        <v>0.24041018914431334</v>
      </c>
      <c r="H8" s="21">
        <v>2.4919750000000001E-2</v>
      </c>
      <c r="I8" s="21">
        <v>4.4657740000000001E-2</v>
      </c>
      <c r="J8" s="22">
        <f t="shared" ref="J8:J12" si="1">IFERROR(G8/E8,0)</f>
        <v>0.59214332301555006</v>
      </c>
      <c r="K8" s="22">
        <f t="shared" ref="K8:K12" si="2">IFERROR(SUM(G8,H8)/E8,0)</f>
        <v>0.65352201759683093</v>
      </c>
      <c r="L8" s="23">
        <f t="shared" ref="L8:L12" si="3">IFERROR(SUM(G8,H8,I8)/E8,0)</f>
        <v>0.76351645109436783</v>
      </c>
      <c r="M8" s="4"/>
    </row>
    <row r="9" spans="1:13" ht="38.25" x14ac:dyDescent="0.25">
      <c r="A9" s="17"/>
      <c r="B9" s="19">
        <v>3000555</v>
      </c>
      <c r="C9" s="19" t="s">
        <v>1769</v>
      </c>
      <c r="D9" s="20">
        <v>12.404447999999997</v>
      </c>
      <c r="E9" s="21">
        <v>12.214448000000004</v>
      </c>
      <c r="F9" s="21">
        <f t="shared" si="0"/>
        <v>8.7653101731604028</v>
      </c>
      <c r="G9" s="21">
        <v>6.3591448731604032</v>
      </c>
      <c r="H9" s="21">
        <v>1.2090350599999999</v>
      </c>
      <c r="I9" s="21">
        <v>1.1971302399999999</v>
      </c>
      <c r="J9" s="22">
        <f t="shared" si="1"/>
        <v>0.5206248266937975</v>
      </c>
      <c r="K9" s="22">
        <f t="shared" si="2"/>
        <v>0.61960883808751732</v>
      </c>
      <c r="L9" s="23">
        <f t="shared" si="3"/>
        <v>0.71761819880525091</v>
      </c>
      <c r="M9" s="4"/>
    </row>
    <row r="10" spans="1:13" ht="38.25" x14ac:dyDescent="0.25">
      <c r="A10" s="17"/>
      <c r="B10" s="19">
        <v>3000644</v>
      </c>
      <c r="C10" s="19" t="s">
        <v>1770</v>
      </c>
      <c r="D10" s="20">
        <v>3.431848</v>
      </c>
      <c r="E10" s="21">
        <v>3.431848</v>
      </c>
      <c r="F10" s="21">
        <f t="shared" si="0"/>
        <v>2.084561458643539</v>
      </c>
      <c r="G10" s="21">
        <v>1.292592618643539</v>
      </c>
      <c r="H10" s="21">
        <v>0.34973276999999997</v>
      </c>
      <c r="I10" s="21">
        <v>0.44223606999999998</v>
      </c>
      <c r="J10" s="22">
        <f t="shared" si="1"/>
        <v>0.37664623218847076</v>
      </c>
      <c r="K10" s="22">
        <f t="shared" si="2"/>
        <v>0.47855423335868574</v>
      </c>
      <c r="L10" s="23">
        <f t="shared" si="3"/>
        <v>0.60741660430285349</v>
      </c>
      <c r="M10" s="4"/>
    </row>
    <row r="11" spans="1:13" ht="38.25" x14ac:dyDescent="0.25">
      <c r="A11" s="17"/>
      <c r="B11" s="19">
        <v>3000645</v>
      </c>
      <c r="C11" s="19" t="s">
        <v>1771</v>
      </c>
      <c r="D11" s="20">
        <v>14.829509999999999</v>
      </c>
      <c r="E11" s="21">
        <v>15.01951</v>
      </c>
      <c r="F11" s="21">
        <f t="shared" si="0"/>
        <v>11.41931810022284</v>
      </c>
      <c r="G11" s="21">
        <v>9.4963997402228415</v>
      </c>
      <c r="H11" s="21">
        <v>0.97412128999999992</v>
      </c>
      <c r="I11" s="21">
        <v>0.94879707000000013</v>
      </c>
      <c r="J11" s="22">
        <f t="shared" si="1"/>
        <v>0.63227094227593583</v>
      </c>
      <c r="K11" s="22">
        <f t="shared" si="2"/>
        <v>0.69712800419073861</v>
      </c>
      <c r="L11" s="23">
        <f t="shared" si="3"/>
        <v>0.76029897781104971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1782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83"/>
      <c r="B17" s="84"/>
      <c r="C17" s="84"/>
      <c r="D17" s="103"/>
    </row>
    <row r="18" spans="1:4" ht="39" thickBot="1" x14ac:dyDescent="0.3">
      <c r="A18" s="73"/>
      <c r="B18" s="74">
        <v>3000644</v>
      </c>
      <c r="C18" s="74" t="s">
        <v>1770</v>
      </c>
      <c r="D18" s="75">
        <v>0.60741660430285349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topLeftCell="A31" workbookViewId="0">
      <selection activeCell="D44" sqref="D44:G4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49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461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519.42586399999982</v>
      </c>
      <c r="E6" s="14">
        <v>685.25300699999991</v>
      </c>
      <c r="F6" s="14">
        <v>526.83594206337818</v>
      </c>
      <c r="G6" s="14">
        <v>432.5908654133782</v>
      </c>
      <c r="H6" s="14">
        <v>50.109694549999993</v>
      </c>
      <c r="I6" s="14">
        <v>44.135382099999987</v>
      </c>
      <c r="J6" s="15">
        <v>0.63128634386770122</v>
      </c>
      <c r="K6" s="15">
        <v>0.70441217336150741</v>
      </c>
      <c r="L6" s="16">
        <v>0.76881959901181174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413.76485100000002</v>
      </c>
      <c r="E7" s="38">
        <f ca="1">SUM(E8:OFFSET(E6,MATCH("PROYECTOS",$A$8:$A$50,0),0))</f>
        <v>584.16469700000016</v>
      </c>
      <c r="F7" s="38">
        <f ca="1">SUM(F8:OFFSET(F6,MATCH("PROYECTOS",$A$8:$A$50,0),0))</f>
        <v>498.34007946213717</v>
      </c>
      <c r="G7" s="38">
        <f ca="1">SUM(G8:OFFSET(G6,MATCH("PROYECTOS",$A$8:$A$50,0),0))</f>
        <v>414.22296913213728</v>
      </c>
      <c r="H7" s="38">
        <f ca="1">SUM(H8:OFFSET(H6,MATCH("PROYECTOS",$A$8:$A$50,0),0))</f>
        <v>42.528397919999989</v>
      </c>
      <c r="I7" s="38">
        <f ca="1">SUM(I8:OFFSET(I6,MATCH("PROYECTOS",$A$8:$A$50,0),0))</f>
        <v>41.588712409999985</v>
      </c>
      <c r="J7" s="39">
        <f ca="1">IFERROR(G7/E7,0)</f>
        <v>0.70908593288741162</v>
      </c>
      <c r="K7" s="39">
        <f ca="1">IFERROR(SUM(G7,H7)/E7,0)</f>
        <v>0.78188800076040388</v>
      </c>
      <c r="L7" s="40">
        <f ca="1">IFERROR(SUM(G7,H7,I7)/E7,0)</f>
        <v>0.85308147175168492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15.726469000000003</v>
      </c>
      <c r="E8" s="21">
        <v>17.866011000000004</v>
      </c>
      <c r="F8" s="21">
        <f t="shared" ref="F8:F39" si="0">SUM(G8,H8,I8)</f>
        <v>14.157025757802488</v>
      </c>
      <c r="G8" s="21">
        <v>11.365390457802489</v>
      </c>
      <c r="H8" s="21">
        <v>1.4316097099999998</v>
      </c>
      <c r="I8" s="21">
        <v>1.3600255899999996</v>
      </c>
      <c r="J8" s="22">
        <f t="shared" ref="J8:J40" si="1">IFERROR(G8/E8,0)</f>
        <v>0.63614594538212732</v>
      </c>
      <c r="K8" s="22">
        <f t="shared" ref="K8:K40" si="2">IFERROR(SUM(G8,H8)/E8,0)</f>
        <v>0.71627629512835778</v>
      </c>
      <c r="L8" s="23">
        <f t="shared" ref="L8:L40" si="3">IFERROR(SUM(G8,H8,I8)/E8,0)</f>
        <v>0.79239992395630365</v>
      </c>
      <c r="M8" s="4"/>
    </row>
    <row r="9" spans="1:13" ht="51" x14ac:dyDescent="0.25">
      <c r="A9" s="17"/>
      <c r="B9" s="19">
        <v>3000003</v>
      </c>
      <c r="C9" s="19" t="s">
        <v>464</v>
      </c>
      <c r="D9" s="20">
        <v>4.5749719999999989</v>
      </c>
      <c r="E9" s="21">
        <v>4.8998129999999991</v>
      </c>
      <c r="F9" s="21">
        <f t="shared" si="0"/>
        <v>3.6345106266997123</v>
      </c>
      <c r="G9" s="21">
        <v>2.9150754766997125</v>
      </c>
      <c r="H9" s="21">
        <v>0.39105196000000009</v>
      </c>
      <c r="I9" s="21">
        <v>0.32838318999999994</v>
      </c>
      <c r="J9" s="22">
        <f t="shared" si="1"/>
        <v>0.59493606729475457</v>
      </c>
      <c r="K9" s="22">
        <f t="shared" si="2"/>
        <v>0.67474563553746092</v>
      </c>
      <c r="L9" s="23">
        <f t="shared" si="3"/>
        <v>0.74176517077278514</v>
      </c>
      <c r="M9" s="4"/>
    </row>
    <row r="10" spans="1:13" ht="25.5" x14ac:dyDescent="0.25">
      <c r="A10" s="17"/>
      <c r="B10" s="19">
        <v>3000004</v>
      </c>
      <c r="C10" s="19" t="s">
        <v>465</v>
      </c>
      <c r="D10" s="20">
        <v>58.527540000000002</v>
      </c>
      <c r="E10" s="21">
        <v>88.917472999999973</v>
      </c>
      <c r="F10" s="21">
        <f t="shared" si="0"/>
        <v>75.336265262056259</v>
      </c>
      <c r="G10" s="21">
        <v>61.643956742056268</v>
      </c>
      <c r="H10" s="21">
        <v>7.7419729300000002</v>
      </c>
      <c r="I10" s="21">
        <v>5.9503355899999972</v>
      </c>
      <c r="J10" s="22">
        <f t="shared" si="1"/>
        <v>0.69327157714048271</v>
      </c>
      <c r="K10" s="22">
        <f t="shared" si="2"/>
        <v>0.78034077365262378</v>
      </c>
      <c r="L10" s="23">
        <f t="shared" si="3"/>
        <v>0.84726052957056353</v>
      </c>
      <c r="M10" s="4"/>
    </row>
    <row r="11" spans="1:13" ht="76.5" x14ac:dyDescent="0.25">
      <c r="A11" s="17"/>
      <c r="B11" s="19">
        <v>3000360</v>
      </c>
      <c r="C11" s="19" t="s">
        <v>466</v>
      </c>
      <c r="D11" s="20">
        <v>1.5601419999999995</v>
      </c>
      <c r="E11" s="21">
        <v>1.6053669999999993</v>
      </c>
      <c r="F11" s="21">
        <f t="shared" si="0"/>
        <v>1.238596725898327</v>
      </c>
      <c r="G11" s="21">
        <v>0.94744530589832721</v>
      </c>
      <c r="H11" s="21">
        <v>0.10002586000000001</v>
      </c>
      <c r="I11" s="21">
        <v>0.19112556000000003</v>
      </c>
      <c r="J11" s="22">
        <f t="shared" si="1"/>
        <v>0.5901736524410478</v>
      </c>
      <c r="K11" s="22">
        <f t="shared" si="2"/>
        <v>0.65248081335814645</v>
      </c>
      <c r="L11" s="23">
        <f t="shared" si="3"/>
        <v>0.77153493618488955</v>
      </c>
      <c r="M11" s="4"/>
    </row>
    <row r="12" spans="1:13" ht="76.5" x14ac:dyDescent="0.25">
      <c r="A12" s="17"/>
      <c r="B12" s="19">
        <v>3000361</v>
      </c>
      <c r="C12" s="19" t="s">
        <v>467</v>
      </c>
      <c r="D12" s="20">
        <v>1.5312499999999996</v>
      </c>
      <c r="E12" s="21">
        <v>1.6140029999999992</v>
      </c>
      <c r="F12" s="21">
        <f t="shared" si="0"/>
        <v>1.2953093693289133</v>
      </c>
      <c r="G12" s="21">
        <v>1.0347460993289133</v>
      </c>
      <c r="H12" s="21">
        <v>0.22776087999999997</v>
      </c>
      <c r="I12" s="21">
        <v>3.2802389999999994E-2</v>
      </c>
      <c r="J12" s="22">
        <f t="shared" si="1"/>
        <v>0.6411054374303603</v>
      </c>
      <c r="K12" s="22">
        <f t="shared" si="2"/>
        <v>0.78222096199877811</v>
      </c>
      <c r="L12" s="23">
        <f t="shared" si="3"/>
        <v>0.80254458593256262</v>
      </c>
      <c r="M12" s="4"/>
    </row>
    <row r="13" spans="1:13" ht="63.75" x14ac:dyDescent="0.25">
      <c r="A13" s="17"/>
      <c r="B13" s="19">
        <v>3000362</v>
      </c>
      <c r="C13" s="19" t="s">
        <v>468</v>
      </c>
      <c r="D13" s="20">
        <v>0.79579900000000003</v>
      </c>
      <c r="E13" s="21">
        <v>0.83755599999999997</v>
      </c>
      <c r="F13" s="21">
        <f t="shared" si="0"/>
        <v>0.60045455231814426</v>
      </c>
      <c r="G13" s="21">
        <v>0.41120217231814427</v>
      </c>
      <c r="H13" s="21">
        <v>0.13878177999999999</v>
      </c>
      <c r="I13" s="21">
        <v>5.0470599999999997E-2</v>
      </c>
      <c r="J13" s="22">
        <f t="shared" si="1"/>
        <v>0.49095484041442516</v>
      </c>
      <c r="K13" s="22">
        <f t="shared" si="2"/>
        <v>0.65665334893206451</v>
      </c>
      <c r="L13" s="23">
        <f t="shared" si="3"/>
        <v>0.71691272263364392</v>
      </c>
      <c r="M13" s="4"/>
    </row>
    <row r="14" spans="1:13" ht="51" x14ac:dyDescent="0.25">
      <c r="A14" s="17"/>
      <c r="B14" s="19">
        <v>3000363</v>
      </c>
      <c r="C14" s="19" t="s">
        <v>469</v>
      </c>
      <c r="D14" s="20">
        <v>5.960119999999999</v>
      </c>
      <c r="E14" s="21">
        <v>6.366827999999999</v>
      </c>
      <c r="F14" s="21">
        <f t="shared" si="0"/>
        <v>5.8882983164972975</v>
      </c>
      <c r="G14" s="21">
        <v>5.2237582064972967</v>
      </c>
      <c r="H14" s="21">
        <v>0.48878624000000009</v>
      </c>
      <c r="I14" s="21">
        <v>0.17575387000000003</v>
      </c>
      <c r="J14" s="22">
        <f t="shared" si="1"/>
        <v>0.82046479133680028</v>
      </c>
      <c r="K14" s="22">
        <f t="shared" si="2"/>
        <v>0.89723555379496633</v>
      </c>
      <c r="L14" s="23">
        <f t="shared" si="3"/>
        <v>0.92484017418050224</v>
      </c>
      <c r="M14" s="4"/>
    </row>
    <row r="15" spans="1:13" ht="38.25" x14ac:dyDescent="0.25">
      <c r="A15" s="17"/>
      <c r="B15" s="19">
        <v>3000364</v>
      </c>
      <c r="C15" s="19" t="s">
        <v>470</v>
      </c>
      <c r="D15" s="20">
        <v>2.2232530000000001</v>
      </c>
      <c r="E15" s="21">
        <v>3.1321979999999998</v>
      </c>
      <c r="F15" s="21">
        <f t="shared" si="0"/>
        <v>2.3982322525459914</v>
      </c>
      <c r="G15" s="21">
        <v>2.2876263425459911</v>
      </c>
      <c r="H15" s="21">
        <v>0.21355987000000001</v>
      </c>
      <c r="I15" s="21">
        <v>-0.10295396000000001</v>
      </c>
      <c r="J15" s="22">
        <f t="shared" si="1"/>
        <v>0.73035815186204422</v>
      </c>
      <c r="K15" s="22">
        <f t="shared" si="2"/>
        <v>0.79854026231610875</v>
      </c>
      <c r="L15" s="23">
        <f t="shared" si="3"/>
        <v>0.76567070553840832</v>
      </c>
      <c r="M15" s="4"/>
    </row>
    <row r="16" spans="1:13" ht="25.5" x14ac:dyDescent="0.25">
      <c r="A16" s="17"/>
      <c r="B16" s="19">
        <v>3000365</v>
      </c>
      <c r="C16" s="19" t="s">
        <v>471</v>
      </c>
      <c r="D16" s="20">
        <v>52.378723999999991</v>
      </c>
      <c r="E16" s="21">
        <v>46.063459999999992</v>
      </c>
      <c r="F16" s="21">
        <f t="shared" si="0"/>
        <v>37.99039148024405</v>
      </c>
      <c r="G16" s="21">
        <v>28.827902400244056</v>
      </c>
      <c r="H16" s="21">
        <v>4.2286284699999994</v>
      </c>
      <c r="I16" s="21">
        <v>4.9338606099999991</v>
      </c>
      <c r="J16" s="22">
        <f t="shared" si="1"/>
        <v>0.625830156923602</v>
      </c>
      <c r="K16" s="22">
        <f t="shared" si="2"/>
        <v>0.71763021862109488</v>
      </c>
      <c r="L16" s="23">
        <f t="shared" si="3"/>
        <v>0.82474029263637716</v>
      </c>
      <c r="M16" s="4"/>
    </row>
    <row r="17" spans="1:13" ht="25.5" x14ac:dyDescent="0.25">
      <c r="A17" s="17"/>
      <c r="B17" s="19">
        <v>3000366</v>
      </c>
      <c r="C17" s="19" t="s">
        <v>472</v>
      </c>
      <c r="D17" s="20">
        <v>35.777168000000003</v>
      </c>
      <c r="E17" s="21">
        <v>62.21745200000003</v>
      </c>
      <c r="F17" s="21">
        <f t="shared" si="0"/>
        <v>53.186270710215169</v>
      </c>
      <c r="G17" s="21">
        <v>45.348523520215167</v>
      </c>
      <c r="H17" s="21">
        <v>3.5352656800000002</v>
      </c>
      <c r="I17" s="21">
        <v>4.3024815099999998</v>
      </c>
      <c r="J17" s="22">
        <f t="shared" si="1"/>
        <v>0.7288714349828268</v>
      </c>
      <c r="K17" s="22">
        <f t="shared" si="2"/>
        <v>0.78569256099100848</v>
      </c>
      <c r="L17" s="23">
        <f t="shared" si="3"/>
        <v>0.85484488677252712</v>
      </c>
      <c r="M17" s="4"/>
    </row>
    <row r="18" spans="1:13" ht="25.5" x14ac:dyDescent="0.25">
      <c r="A18" s="17"/>
      <c r="B18" s="19">
        <v>3000367</v>
      </c>
      <c r="C18" s="19" t="s">
        <v>473</v>
      </c>
      <c r="D18" s="20">
        <v>12.565403999999996</v>
      </c>
      <c r="E18" s="21">
        <v>31.861455000000014</v>
      </c>
      <c r="F18" s="21">
        <f t="shared" si="0"/>
        <v>24.685092430163721</v>
      </c>
      <c r="G18" s="21">
        <v>19.853438610163721</v>
      </c>
      <c r="H18" s="21">
        <v>1.9056061899999999</v>
      </c>
      <c r="I18" s="21">
        <v>2.9260476299999998</v>
      </c>
      <c r="J18" s="22">
        <f t="shared" si="1"/>
        <v>0.6231177644010204</v>
      </c>
      <c r="K18" s="22">
        <f t="shared" si="2"/>
        <v>0.68292690337474271</v>
      </c>
      <c r="L18" s="23">
        <f t="shared" si="3"/>
        <v>0.77476350123256177</v>
      </c>
      <c r="M18" s="4"/>
    </row>
    <row r="19" spans="1:13" ht="38.25" x14ac:dyDescent="0.25">
      <c r="A19" s="17"/>
      <c r="B19" s="19">
        <v>3000368</v>
      </c>
      <c r="C19" s="19" t="s">
        <v>474</v>
      </c>
      <c r="D19" s="20">
        <v>7.4563120000000014</v>
      </c>
      <c r="E19" s="21">
        <v>18.106898999999999</v>
      </c>
      <c r="F19" s="21">
        <f t="shared" si="0"/>
        <v>14.948264493325404</v>
      </c>
      <c r="G19" s="21">
        <v>11.929909143325403</v>
      </c>
      <c r="H19" s="21">
        <v>1.24776233</v>
      </c>
      <c r="I19" s="21">
        <v>1.7705930199999997</v>
      </c>
      <c r="J19" s="22">
        <f t="shared" si="1"/>
        <v>0.65885987121955036</v>
      </c>
      <c r="K19" s="22">
        <f t="shared" si="2"/>
        <v>0.72777075043746609</v>
      </c>
      <c r="L19" s="23">
        <f t="shared" si="3"/>
        <v>0.82555629726135904</v>
      </c>
      <c r="M19" s="4"/>
    </row>
    <row r="20" spans="1:13" ht="38.25" x14ac:dyDescent="0.25">
      <c r="A20" s="17"/>
      <c r="B20" s="19">
        <v>3000369</v>
      </c>
      <c r="C20" s="19" t="s">
        <v>475</v>
      </c>
      <c r="D20" s="20">
        <v>3.2068399999999997</v>
      </c>
      <c r="E20" s="21">
        <v>4.4340029999999997</v>
      </c>
      <c r="F20" s="21">
        <f t="shared" si="0"/>
        <v>3.8423074628915961</v>
      </c>
      <c r="G20" s="21">
        <v>2.4687091228915961</v>
      </c>
      <c r="H20" s="21">
        <v>0.66566468999999995</v>
      </c>
      <c r="I20" s="21">
        <v>0.70793364999999997</v>
      </c>
      <c r="J20" s="22">
        <f t="shared" si="1"/>
        <v>0.55676758064701271</v>
      </c>
      <c r="K20" s="22">
        <f t="shared" si="2"/>
        <v>0.70689483360556948</v>
      </c>
      <c r="L20" s="23">
        <f t="shared" si="3"/>
        <v>0.86655499847239537</v>
      </c>
      <c r="M20" s="4"/>
    </row>
    <row r="21" spans="1:13" ht="38.25" x14ac:dyDescent="0.25">
      <c r="A21" s="17"/>
      <c r="B21" s="19">
        <v>3000370</v>
      </c>
      <c r="C21" s="19" t="s">
        <v>476</v>
      </c>
      <c r="D21" s="20">
        <v>7.1715369999999998</v>
      </c>
      <c r="E21" s="21">
        <v>18.959609000000004</v>
      </c>
      <c r="F21" s="21">
        <f t="shared" si="0"/>
        <v>15.011552816810745</v>
      </c>
      <c r="G21" s="21">
        <v>12.800277076810744</v>
      </c>
      <c r="H21" s="21">
        <v>1.1265260699999997</v>
      </c>
      <c r="I21" s="21">
        <v>1.0847496699999999</v>
      </c>
      <c r="J21" s="22">
        <f t="shared" si="1"/>
        <v>0.67513402184669213</v>
      </c>
      <c r="K21" s="22">
        <f t="shared" si="2"/>
        <v>0.73455117913089563</v>
      </c>
      <c r="L21" s="23">
        <f t="shared" si="3"/>
        <v>0.79176489435044484</v>
      </c>
      <c r="M21" s="4"/>
    </row>
    <row r="22" spans="1:13" ht="38.25" x14ac:dyDescent="0.25">
      <c r="A22" s="17"/>
      <c r="B22" s="19">
        <v>3000371</v>
      </c>
      <c r="C22" s="19" t="s">
        <v>477</v>
      </c>
      <c r="D22" s="20">
        <v>2.9726689999999998</v>
      </c>
      <c r="E22" s="21">
        <v>3.0510189999999997</v>
      </c>
      <c r="F22" s="21">
        <f t="shared" si="0"/>
        <v>2.8069609788339838</v>
      </c>
      <c r="G22" s="21">
        <v>2.5157022288339839</v>
      </c>
      <c r="H22" s="21">
        <v>0.13693762999999998</v>
      </c>
      <c r="I22" s="21">
        <v>0.15432112000000001</v>
      </c>
      <c r="J22" s="22">
        <f t="shared" si="1"/>
        <v>0.8245449237890633</v>
      </c>
      <c r="K22" s="22">
        <f t="shared" si="2"/>
        <v>0.86942751219641179</v>
      </c>
      <c r="L22" s="23">
        <f t="shared" si="3"/>
        <v>0.92000770196251946</v>
      </c>
      <c r="M22" s="4"/>
    </row>
    <row r="23" spans="1:13" ht="25.5" x14ac:dyDescent="0.25">
      <c r="A23" s="17"/>
      <c r="B23" s="19">
        <v>3000372</v>
      </c>
      <c r="C23" s="19" t="s">
        <v>478</v>
      </c>
      <c r="D23" s="20">
        <v>37.230606000000016</v>
      </c>
      <c r="E23" s="21">
        <v>67.983870999999979</v>
      </c>
      <c r="F23" s="21">
        <f t="shared" si="0"/>
        <v>61.032956881706205</v>
      </c>
      <c r="G23" s="21">
        <v>48.739690291706211</v>
      </c>
      <c r="H23" s="21">
        <v>6.1479568899999988</v>
      </c>
      <c r="I23" s="21">
        <v>6.1453096999999985</v>
      </c>
      <c r="J23" s="22">
        <f t="shared" si="1"/>
        <v>0.71693020086641179</v>
      </c>
      <c r="K23" s="22">
        <f t="shared" si="2"/>
        <v>0.80736278141187667</v>
      </c>
      <c r="L23" s="23">
        <f t="shared" si="3"/>
        <v>0.89775642345676698</v>
      </c>
      <c r="M23" s="4"/>
    </row>
    <row r="24" spans="1:13" ht="25.5" x14ac:dyDescent="0.25">
      <c r="A24" s="17"/>
      <c r="B24" s="19">
        <v>3000373</v>
      </c>
      <c r="C24" s="19" t="s">
        <v>479</v>
      </c>
      <c r="D24" s="20">
        <v>13.279968000000002</v>
      </c>
      <c r="E24" s="21">
        <v>29.352441999999993</v>
      </c>
      <c r="F24" s="21">
        <f t="shared" si="0"/>
        <v>25.949882193990184</v>
      </c>
      <c r="G24" s="21">
        <v>22.211606583990186</v>
      </c>
      <c r="H24" s="21">
        <v>1.9473820999999998</v>
      </c>
      <c r="I24" s="21">
        <v>1.7908935100000001</v>
      </c>
      <c r="J24" s="22">
        <f t="shared" si="1"/>
        <v>0.75672090874041043</v>
      </c>
      <c r="K24" s="22">
        <f t="shared" si="2"/>
        <v>0.8230657157585114</v>
      </c>
      <c r="L24" s="23">
        <f t="shared" si="3"/>
        <v>0.88407915750213184</v>
      </c>
      <c r="M24" s="4"/>
    </row>
    <row r="25" spans="1:13" ht="38.25" x14ac:dyDescent="0.25">
      <c r="A25" s="17"/>
      <c r="B25" s="19">
        <v>3000374</v>
      </c>
      <c r="C25" s="19" t="s">
        <v>480</v>
      </c>
      <c r="D25" s="20">
        <v>3.3591710000000004</v>
      </c>
      <c r="E25" s="21">
        <v>3.4711480000000008</v>
      </c>
      <c r="F25" s="21">
        <f t="shared" si="0"/>
        <v>2.9450414095586726</v>
      </c>
      <c r="G25" s="21">
        <v>2.3434788595586724</v>
      </c>
      <c r="H25" s="21">
        <v>0.28462581999999992</v>
      </c>
      <c r="I25" s="21">
        <v>0.31693673</v>
      </c>
      <c r="J25" s="22">
        <f t="shared" si="1"/>
        <v>0.67513078081334243</v>
      </c>
      <c r="K25" s="22">
        <f t="shared" si="2"/>
        <v>0.75712838506415514</v>
      </c>
      <c r="L25" s="23">
        <f t="shared" si="3"/>
        <v>0.84843441119729612</v>
      </c>
      <c r="M25" s="4"/>
    </row>
    <row r="26" spans="1:13" ht="25.5" x14ac:dyDescent="0.25">
      <c r="A26" s="17"/>
      <c r="B26" s="19">
        <v>3000424</v>
      </c>
      <c r="C26" s="19" t="s">
        <v>481</v>
      </c>
      <c r="D26" s="20">
        <v>6.4315359999999977</v>
      </c>
      <c r="E26" s="21">
        <v>7.6047459999999996</v>
      </c>
      <c r="F26" s="21">
        <f t="shared" si="0"/>
        <v>6.0230203102881932</v>
      </c>
      <c r="G26" s="21">
        <v>4.6211856502881936</v>
      </c>
      <c r="H26" s="21">
        <v>0.59909314000000014</v>
      </c>
      <c r="I26" s="21">
        <v>0.80274151999999999</v>
      </c>
      <c r="J26" s="22">
        <f t="shared" si="1"/>
        <v>0.60767126874299204</v>
      </c>
      <c r="K26" s="22">
        <f t="shared" si="2"/>
        <v>0.68645011816149992</v>
      </c>
      <c r="L26" s="23">
        <f t="shared" si="3"/>
        <v>0.79200808420007629</v>
      </c>
      <c r="M26" s="4"/>
    </row>
    <row r="27" spans="1:13" ht="25.5" x14ac:dyDescent="0.25">
      <c r="A27" s="17"/>
      <c r="B27" s="19">
        <v>3000425</v>
      </c>
      <c r="C27" s="19" t="s">
        <v>482</v>
      </c>
      <c r="D27" s="20">
        <v>5.2179329999999986</v>
      </c>
      <c r="E27" s="21">
        <v>6.4308239999999968</v>
      </c>
      <c r="F27" s="21">
        <f t="shared" si="0"/>
        <v>4.9623736888116845</v>
      </c>
      <c r="G27" s="21">
        <v>3.9260709488116845</v>
      </c>
      <c r="H27" s="21">
        <v>0.65594923999999988</v>
      </c>
      <c r="I27" s="21">
        <v>0.38035350000000012</v>
      </c>
      <c r="J27" s="22">
        <f t="shared" si="1"/>
        <v>0.61050822551071005</v>
      </c>
      <c r="K27" s="22">
        <f t="shared" si="2"/>
        <v>0.71250903287225509</v>
      </c>
      <c r="L27" s="23">
        <f t="shared" si="3"/>
        <v>0.77165440833269372</v>
      </c>
      <c r="M27" s="4"/>
    </row>
    <row r="28" spans="1:13" x14ac:dyDescent="0.25">
      <c r="A28" s="17"/>
      <c r="B28" s="19">
        <v>3000683</v>
      </c>
      <c r="C28" s="19" t="s">
        <v>483</v>
      </c>
      <c r="D28" s="20">
        <v>41.366283999999986</v>
      </c>
      <c r="E28" s="21">
        <v>56.491726000000007</v>
      </c>
      <c r="F28" s="21">
        <f t="shared" si="0"/>
        <v>54.123291258167043</v>
      </c>
      <c r="G28" s="21">
        <v>53.971606078167042</v>
      </c>
      <c r="H28" s="21">
        <v>1.8722209999999989E-2</v>
      </c>
      <c r="I28" s="21">
        <v>0.13296297000000004</v>
      </c>
      <c r="J28" s="22">
        <f t="shared" si="1"/>
        <v>0.95538957471696007</v>
      </c>
      <c r="K28" s="22">
        <f t="shared" si="2"/>
        <v>0.95572098979887843</v>
      </c>
      <c r="L28" s="23">
        <f t="shared" si="3"/>
        <v>0.95807466137903163</v>
      </c>
      <c r="M28" s="4"/>
    </row>
    <row r="29" spans="1:13" ht="63.75" x14ac:dyDescent="0.25">
      <c r="A29" s="17"/>
      <c r="B29" s="19">
        <v>3044194</v>
      </c>
      <c r="C29" s="19" t="s">
        <v>484</v>
      </c>
      <c r="D29" s="20">
        <v>19.155045999999995</v>
      </c>
      <c r="E29" s="21">
        <v>20.222533999999996</v>
      </c>
      <c r="F29" s="21">
        <f t="shared" si="0"/>
        <v>16.250566696223284</v>
      </c>
      <c r="G29" s="21">
        <v>14.628665616223284</v>
      </c>
      <c r="H29" s="21">
        <v>0.80629339000000011</v>
      </c>
      <c r="I29" s="21">
        <v>0.81560769000000022</v>
      </c>
      <c r="J29" s="22">
        <f t="shared" si="1"/>
        <v>0.72338439961200152</v>
      </c>
      <c r="K29" s="22">
        <f t="shared" si="2"/>
        <v>0.76325543605085733</v>
      </c>
      <c r="L29" s="23">
        <f t="shared" si="3"/>
        <v>0.80358706264127377</v>
      </c>
      <c r="M29" s="4"/>
    </row>
    <row r="30" spans="1:13" ht="25.5" x14ac:dyDescent="0.25">
      <c r="A30" s="17"/>
      <c r="B30" s="19">
        <v>3044195</v>
      </c>
      <c r="C30" s="19" t="s">
        <v>485</v>
      </c>
      <c r="D30" s="20">
        <v>12.97528</v>
      </c>
      <c r="E30" s="21">
        <v>14.412667999999996</v>
      </c>
      <c r="F30" s="21">
        <f t="shared" si="0"/>
        <v>12.748544065360573</v>
      </c>
      <c r="G30" s="21">
        <v>9.9941721053605725</v>
      </c>
      <c r="H30" s="21">
        <v>1.5428888999999997</v>
      </c>
      <c r="I30" s="21">
        <v>1.2114830600000002</v>
      </c>
      <c r="J30" s="22">
        <f t="shared" si="1"/>
        <v>0.69342970401875459</v>
      </c>
      <c r="K30" s="22">
        <f t="shared" si="2"/>
        <v>0.8004805914741514</v>
      </c>
      <c r="L30" s="23">
        <f t="shared" si="3"/>
        <v>0.88453741287599053</v>
      </c>
      <c r="M30" s="4"/>
    </row>
    <row r="31" spans="1:13" ht="25.5" x14ac:dyDescent="0.25">
      <c r="A31" s="17"/>
      <c r="B31" s="19">
        <v>3044197</v>
      </c>
      <c r="C31" s="19" t="s">
        <v>486</v>
      </c>
      <c r="D31" s="20">
        <v>13.216745000000005</v>
      </c>
      <c r="E31" s="21">
        <v>14.173173000000004</v>
      </c>
      <c r="F31" s="21">
        <f t="shared" si="0"/>
        <v>12.125490760570607</v>
      </c>
      <c r="G31" s="21">
        <v>9.7598760605706047</v>
      </c>
      <c r="H31" s="21">
        <v>1.2373767700000005</v>
      </c>
      <c r="I31" s="21">
        <v>1.1282379300000005</v>
      </c>
      <c r="J31" s="22">
        <f t="shared" si="1"/>
        <v>0.68861616665305658</v>
      </c>
      <c r="K31" s="22">
        <f t="shared" si="2"/>
        <v>0.77592031301463704</v>
      </c>
      <c r="L31" s="23">
        <f t="shared" si="3"/>
        <v>0.85552407781733864</v>
      </c>
      <c r="M31" s="4"/>
    </row>
    <row r="32" spans="1:13" ht="25.5" x14ac:dyDescent="0.25">
      <c r="A32" s="17"/>
      <c r="B32" s="19">
        <v>3044198</v>
      </c>
      <c r="C32" s="19" t="s">
        <v>487</v>
      </c>
      <c r="D32" s="20">
        <v>5.406689000000001</v>
      </c>
      <c r="E32" s="21">
        <v>6.057859999999998</v>
      </c>
      <c r="F32" s="21">
        <f t="shared" si="0"/>
        <v>4.648698381433487</v>
      </c>
      <c r="G32" s="21">
        <v>3.5431145114334868</v>
      </c>
      <c r="H32" s="21">
        <v>0.43286392000000001</v>
      </c>
      <c r="I32" s="21">
        <v>0.67271995000000007</v>
      </c>
      <c r="J32" s="22">
        <f t="shared" si="1"/>
        <v>0.58487890301748269</v>
      </c>
      <c r="K32" s="22">
        <f t="shared" si="2"/>
        <v>0.65633382604310564</v>
      </c>
      <c r="L32" s="23">
        <f t="shared" si="3"/>
        <v>0.76738293414398628</v>
      </c>
      <c r="M32" s="4"/>
    </row>
    <row r="33" spans="1:13" ht="25.5" x14ac:dyDescent="0.25">
      <c r="A33" s="17"/>
      <c r="B33" s="19">
        <v>3044199</v>
      </c>
      <c r="C33" s="19" t="s">
        <v>488</v>
      </c>
      <c r="D33" s="20">
        <v>7.1958520000000039</v>
      </c>
      <c r="E33" s="21">
        <v>8.117178000000008</v>
      </c>
      <c r="F33" s="21">
        <f t="shared" si="0"/>
        <v>6.4779183555727027</v>
      </c>
      <c r="G33" s="21">
        <v>5.0297623855727025</v>
      </c>
      <c r="H33" s="21">
        <v>0.7287042100000003</v>
      </c>
      <c r="I33" s="21">
        <v>0.71945176000000022</v>
      </c>
      <c r="J33" s="22">
        <f t="shared" si="1"/>
        <v>0.61964421447610207</v>
      </c>
      <c r="K33" s="22">
        <f t="shared" si="2"/>
        <v>0.70941731172738809</v>
      </c>
      <c r="L33" s="23">
        <f t="shared" si="3"/>
        <v>0.79805054854934765</v>
      </c>
      <c r="M33" s="4"/>
    </row>
    <row r="34" spans="1:13" ht="38.25" x14ac:dyDescent="0.25">
      <c r="A34" s="17"/>
      <c r="B34" s="19">
        <v>3044200</v>
      </c>
      <c r="C34" s="19" t="s">
        <v>489</v>
      </c>
      <c r="D34" s="20">
        <v>5.9909099999999977</v>
      </c>
      <c r="E34" s="21">
        <v>6.4407759999999996</v>
      </c>
      <c r="F34" s="21">
        <f t="shared" si="0"/>
        <v>5.37605640467575</v>
      </c>
      <c r="G34" s="21">
        <v>4.1762361246757491</v>
      </c>
      <c r="H34" s="21">
        <v>0.67626274000000008</v>
      </c>
      <c r="I34" s="21">
        <v>0.52355754000000032</v>
      </c>
      <c r="J34" s="22">
        <f t="shared" si="1"/>
        <v>0.64840573941334856</v>
      </c>
      <c r="K34" s="22">
        <f t="shared" si="2"/>
        <v>0.75340282982605666</v>
      </c>
      <c r="L34" s="23">
        <f t="shared" si="3"/>
        <v>0.83469078953774367</v>
      </c>
      <c r="M34" s="4"/>
    </row>
    <row r="35" spans="1:13" ht="25.5" x14ac:dyDescent="0.25">
      <c r="A35" s="17"/>
      <c r="B35" s="19">
        <v>3044201</v>
      </c>
      <c r="C35" s="19" t="s">
        <v>490</v>
      </c>
      <c r="D35" s="20">
        <v>5.697368</v>
      </c>
      <c r="E35" s="21">
        <v>6.2352249999999998</v>
      </c>
      <c r="F35" s="21">
        <f t="shared" si="0"/>
        <v>5.2484281343320554</v>
      </c>
      <c r="G35" s="21">
        <v>4.2124454543320553</v>
      </c>
      <c r="H35" s="21">
        <v>0.61122150000000008</v>
      </c>
      <c r="I35" s="21">
        <v>0.4247611799999999</v>
      </c>
      <c r="J35" s="22">
        <f t="shared" si="1"/>
        <v>0.67558836358464291</v>
      </c>
      <c r="K35" s="22">
        <f t="shared" si="2"/>
        <v>0.77361553982928533</v>
      </c>
      <c r="L35" s="23">
        <f t="shared" si="3"/>
        <v>0.84173837100217808</v>
      </c>
      <c r="M35" s="4"/>
    </row>
    <row r="36" spans="1:13" ht="25.5" x14ac:dyDescent="0.25">
      <c r="A36" s="17"/>
      <c r="B36" s="19">
        <v>3044202</v>
      </c>
      <c r="C36" s="19" t="s">
        <v>491</v>
      </c>
      <c r="D36" s="20">
        <v>5.7687210000000002</v>
      </c>
      <c r="E36" s="21">
        <v>6.1164320000000005</v>
      </c>
      <c r="F36" s="21">
        <f t="shared" si="0"/>
        <v>5.3617706045948523</v>
      </c>
      <c r="G36" s="21">
        <v>4.1010456145948524</v>
      </c>
      <c r="H36" s="21">
        <v>0.76868742000000001</v>
      </c>
      <c r="I36" s="21">
        <v>0.49203757000000004</v>
      </c>
      <c r="J36" s="22">
        <f t="shared" si="1"/>
        <v>0.67049639636226677</v>
      </c>
      <c r="K36" s="22">
        <f t="shared" si="2"/>
        <v>0.79617218577674898</v>
      </c>
      <c r="L36" s="23">
        <f t="shared" si="3"/>
        <v>0.87661738160333535</v>
      </c>
      <c r="M36" s="4"/>
    </row>
    <row r="37" spans="1:13" ht="38.25" x14ac:dyDescent="0.25">
      <c r="A37" s="17"/>
      <c r="B37" s="19">
        <v>3044203</v>
      </c>
      <c r="C37" s="19" t="s">
        <v>492</v>
      </c>
      <c r="D37" s="20">
        <v>4.6191699999999978</v>
      </c>
      <c r="E37" s="21">
        <v>5.5047189999999997</v>
      </c>
      <c r="F37" s="21">
        <f t="shared" si="0"/>
        <v>4.8993831462958637</v>
      </c>
      <c r="G37" s="21">
        <v>3.7109612962958636</v>
      </c>
      <c r="H37" s="21">
        <v>0.59526798999999997</v>
      </c>
      <c r="I37" s="21">
        <v>0.59315386000000003</v>
      </c>
      <c r="J37" s="22">
        <f t="shared" si="1"/>
        <v>0.67414182200687511</v>
      </c>
      <c r="K37" s="22">
        <f t="shared" si="2"/>
        <v>0.78227958344392579</v>
      </c>
      <c r="L37" s="23">
        <f t="shared" si="3"/>
        <v>0.89003328712979968</v>
      </c>
      <c r="M37" s="4"/>
    </row>
    <row r="38" spans="1:13" ht="25.5" x14ac:dyDescent="0.25">
      <c r="A38" s="17"/>
      <c r="B38" s="19">
        <v>3044204</v>
      </c>
      <c r="C38" s="19" t="s">
        <v>493</v>
      </c>
      <c r="D38" s="20">
        <v>3.3673039999999994</v>
      </c>
      <c r="E38" s="21">
        <v>3.7039740000000001</v>
      </c>
      <c r="F38" s="21">
        <f t="shared" si="0"/>
        <v>2.987115169387029</v>
      </c>
      <c r="G38" s="21">
        <v>2.3109653093870293</v>
      </c>
      <c r="H38" s="21">
        <v>0.3096080799999999</v>
      </c>
      <c r="I38" s="21">
        <v>0.36654177999999998</v>
      </c>
      <c r="J38" s="22">
        <f t="shared" si="1"/>
        <v>0.62391510021048457</v>
      </c>
      <c r="K38" s="22">
        <f t="shared" si="2"/>
        <v>0.70750318155230818</v>
      </c>
      <c r="L38" s="23">
        <f t="shared" si="3"/>
        <v>0.80646224012021384</v>
      </c>
      <c r="M38" s="4"/>
    </row>
    <row r="39" spans="1:13" ht="25.5" x14ac:dyDescent="0.25">
      <c r="A39" s="17"/>
      <c r="B39" s="19">
        <v>3045112</v>
      </c>
      <c r="C39" s="19" t="s">
        <v>494</v>
      </c>
      <c r="D39" s="20">
        <v>11.058069</v>
      </c>
      <c r="E39" s="21">
        <v>11.912255000000004</v>
      </c>
      <c r="F39" s="21">
        <f t="shared" si="0"/>
        <v>10.160008765537256</v>
      </c>
      <c r="G39" s="21">
        <v>7.3684233355372566</v>
      </c>
      <c r="H39" s="21">
        <v>1.5855533099999992</v>
      </c>
      <c r="I39" s="21">
        <v>1.2060321199999999</v>
      </c>
      <c r="J39" s="22">
        <f t="shared" si="1"/>
        <v>0.61855822726572374</v>
      </c>
      <c r="K39" s="22">
        <f t="shared" si="2"/>
        <v>0.751660927803951</v>
      </c>
      <c r="L39" s="23">
        <f t="shared" si="3"/>
        <v>0.85290390153142737</v>
      </c>
      <c r="M39" s="4"/>
    </row>
    <row r="40" spans="1:13" ht="15.75" thickBot="1" x14ac:dyDescent="0.3">
      <c r="A40" s="41" t="s">
        <v>294</v>
      </c>
      <c r="B40" s="43"/>
      <c r="C40" s="43"/>
      <c r="D40" s="44">
        <f ca="1">OFFSET(D40,-MATCH("PROYECTOS",$A$8:$A$50,0)-1,0)-(OFFSET(D40,-MATCH("PROYECTOS",$A$8:$A$50,0),0))</f>
        <v>105.6610129999998</v>
      </c>
      <c r="E40" s="45">
        <f t="shared" ref="E40:I40" ca="1" si="4">OFFSET(E40,-MATCH("PROYECTOS",$A$8:$A$50,0)-1,0)-(OFFSET(E40,-MATCH("PROYECTOS",$A$8:$A$50,0),0))</f>
        <v>101.08830999999975</v>
      </c>
      <c r="F40" s="45">
        <f t="shared" ca="1" si="4"/>
        <v>28.495862601241015</v>
      </c>
      <c r="G40" s="45">
        <f t="shared" ca="1" si="4"/>
        <v>18.367896281240917</v>
      </c>
      <c r="H40" s="45">
        <f t="shared" ca="1" si="4"/>
        <v>7.5812966300000042</v>
      </c>
      <c r="I40" s="45">
        <f t="shared" ca="1" si="4"/>
        <v>2.5466696900000017</v>
      </c>
      <c r="J40" s="46">
        <f t="shared" ca="1" si="1"/>
        <v>0.18170148735537237</v>
      </c>
      <c r="K40" s="46">
        <f t="shared" ca="1" si="2"/>
        <v>0.25669825631906384</v>
      </c>
      <c r="L40" s="47">
        <f t="shared" ca="1" si="3"/>
        <v>0.28189078045959015</v>
      </c>
      <c r="M40" s="4"/>
    </row>
    <row r="41" spans="1:13" ht="15.75" thickBot="1" x14ac:dyDescent="0.3"/>
    <row r="42" spans="1:13" ht="15.75" thickBot="1" x14ac:dyDescent="0.3">
      <c r="A42" s="87" t="s">
        <v>316</v>
      </c>
      <c r="B42" s="88"/>
      <c r="C42" s="88"/>
      <c r="D42" s="89"/>
    </row>
    <row r="43" spans="1:13" ht="15.75" thickBot="1" x14ac:dyDescent="0.3">
      <c r="A43" s="1" t="s">
        <v>504</v>
      </c>
    </row>
    <row r="44" spans="1:13" ht="45" customHeight="1" x14ac:dyDescent="0.25">
      <c r="A44" s="80" t="s">
        <v>318</v>
      </c>
      <c r="B44" s="81"/>
      <c r="C44" s="81"/>
      <c r="D44" s="92" t="s">
        <v>319</v>
      </c>
      <c r="E44" s="6"/>
      <c r="F44" s="6"/>
      <c r="G44" s="6"/>
    </row>
    <row r="45" spans="1:13" ht="15.75" thickBot="1" x14ac:dyDescent="0.3">
      <c r="A45" s="90"/>
      <c r="B45" s="91"/>
      <c r="C45" s="91"/>
      <c r="D45" s="93"/>
      <c r="E45" s="7"/>
      <c r="F45" s="7"/>
      <c r="G45" s="7"/>
    </row>
  </sheetData>
  <mergeCells count="10">
    <mergeCell ref="A42:D42"/>
    <mergeCell ref="A44:C45"/>
    <mergeCell ref="D44:D4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114</v>
      </c>
      <c r="B1" s="49" t="s">
        <v>74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1768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31.071805999999999</v>
      </c>
      <c r="I6" s="14">
        <v>31.071806000000006</v>
      </c>
      <c r="J6" s="14">
        <v>22.579177411171095</v>
      </c>
      <c r="K6" s="14">
        <v>17.388547421171097</v>
      </c>
      <c r="L6" s="14">
        <v>2.5578088699999997</v>
      </c>
      <c r="M6" s="14">
        <v>2.6328211199999996</v>
      </c>
      <c r="N6" s="15">
        <v>0.5596246134251448</v>
      </c>
      <c r="O6" s="15">
        <v>0.64194389895363957</v>
      </c>
      <c r="P6" s="16">
        <v>0.72667734251337335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SUM(H8:OFFSET(H6,MATCH("PROYECTOS",$A$8:$A$17,0),0))</f>
        <v>31.071805999999995</v>
      </c>
      <c r="I7" s="13">
        <f ca="1">SUM(I8:OFFSET(I6,MATCH("PROYECTOS",$A$8:$A$17,0),0))</f>
        <v>31.071806000000006</v>
      </c>
      <c r="J7" s="13">
        <f ca="1">SUM(J8:OFFSET(J6,MATCH("PROYECTOS",$A$8:$A$17,0),0))</f>
        <v>22.579177411171095</v>
      </c>
      <c r="K7" s="13">
        <f ca="1">SUM(K8:OFFSET(K6,MATCH("PROYECTOS",$A$8:$A$17,0),0))</f>
        <v>17.388547421171097</v>
      </c>
      <c r="L7" s="13">
        <f ca="1">SUM(L8:OFFSET(L6,MATCH("PROYECTOS",$A$8:$A$17,0),0))</f>
        <v>2.5578088699999997</v>
      </c>
      <c r="M7" s="13">
        <f ca="1">SUM(M8:OFFSET(M6,MATCH("PROYECTOS",$A$8:$A$17,0),0))</f>
        <v>2.63282112</v>
      </c>
      <c r="N7" s="39">
        <f ca="1">IFERROR(K7/I7,0)</f>
        <v>0.5596246134251448</v>
      </c>
      <c r="O7" s="39">
        <f ca="1">IFERROR(SUM(K7,L7)/I7,0)</f>
        <v>0.64194389895363957</v>
      </c>
      <c r="P7" s="40">
        <f ca="1">IFERROR(SUM(K7,L7,M7)/I7,0)</f>
        <v>0.72667734251337335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0.40600000000000003</v>
      </c>
      <c r="I8" s="21">
        <v>0.40600000000000003</v>
      </c>
      <c r="J8" s="21">
        <f t="shared" ref="J8:J16" si="0">SUM(K8,L8,M8)</f>
        <v>0.30998767914431336</v>
      </c>
      <c r="K8" s="21">
        <v>0.24041018914431334</v>
      </c>
      <c r="L8" s="21">
        <v>2.4919750000000001E-2</v>
      </c>
      <c r="M8" s="21">
        <v>4.4657740000000001E-2</v>
      </c>
      <c r="N8" s="22">
        <f t="shared" ref="N8:N17" si="1">IFERROR(K8/I8,0)</f>
        <v>0.59214332301555006</v>
      </c>
      <c r="O8" s="22">
        <f t="shared" ref="O8:O17" si="2">IFERROR(SUM(K8,L8)/I8,0)</f>
        <v>0.65352201759683093</v>
      </c>
      <c r="P8" s="23">
        <f t="shared" ref="P8:P17" si="3">IFERROR(SUM(K8,L8,M8)/I8,0)</f>
        <v>0.76351645109436783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5004232</v>
      </c>
      <c r="C9" s="19" t="s">
        <v>1772</v>
      </c>
      <c r="D9" s="68">
        <v>3000555</v>
      </c>
      <c r="E9" s="19" t="s">
        <v>1769</v>
      </c>
      <c r="F9" s="69">
        <v>476</v>
      </c>
      <c r="G9" s="19" t="s">
        <v>826</v>
      </c>
      <c r="H9" s="20">
        <v>10.814790999999998</v>
      </c>
      <c r="I9" s="21">
        <v>10.851791000000004</v>
      </c>
      <c r="J9" s="21">
        <f t="shared" si="0"/>
        <v>8.4909843223032162</v>
      </c>
      <c r="K9" s="21">
        <v>6.2041521623032168</v>
      </c>
      <c r="L9" s="21">
        <v>1.1562519199999999</v>
      </c>
      <c r="M9" s="21">
        <v>1.1305802399999998</v>
      </c>
      <c r="N9" s="22">
        <f t="shared" si="1"/>
        <v>0.57171688639259777</v>
      </c>
      <c r="O9" s="22">
        <f t="shared" si="2"/>
        <v>0.67826629560993335</v>
      </c>
      <c r="P9" s="23">
        <f t="shared" si="3"/>
        <v>0.78245004186896094</v>
      </c>
      <c r="Q9" s="70">
        <v>197190</v>
      </c>
      <c r="R9" s="21">
        <v>215330</v>
      </c>
      <c r="S9" s="23">
        <f t="shared" ref="S9:S16" si="4">IFERROR(R9/Q9,0)</f>
        <v>1.0919924945484052</v>
      </c>
    </row>
    <row r="10" spans="1:19" ht="38.25" x14ac:dyDescent="0.25">
      <c r="A10" s="17"/>
      <c r="B10" s="19">
        <v>5004233</v>
      </c>
      <c r="C10" s="19" t="s">
        <v>1773</v>
      </c>
      <c r="D10" s="68">
        <v>3000555</v>
      </c>
      <c r="E10" s="19" t="s">
        <v>1769</v>
      </c>
      <c r="F10" s="69">
        <v>476</v>
      </c>
      <c r="G10" s="19" t="s">
        <v>826</v>
      </c>
      <c r="H10" s="20">
        <v>1.5896569999999997</v>
      </c>
      <c r="I10" s="21">
        <v>1.362657</v>
      </c>
      <c r="J10" s="21">
        <f t="shared" si="0"/>
        <v>0.27432585085718647</v>
      </c>
      <c r="K10" s="21">
        <v>0.15499271085718647</v>
      </c>
      <c r="L10" s="21">
        <v>5.2783139999999999E-2</v>
      </c>
      <c r="M10" s="21">
        <v>6.6549999999999998E-2</v>
      </c>
      <c r="N10" s="22">
        <f t="shared" si="1"/>
        <v>0.11374301152614816</v>
      </c>
      <c r="O10" s="22">
        <f t="shared" si="2"/>
        <v>0.15247846733050685</v>
      </c>
      <c r="P10" s="23">
        <f t="shared" si="3"/>
        <v>0.20131687640924054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5004979</v>
      </c>
      <c r="C11" s="19" t="s">
        <v>1774</v>
      </c>
      <c r="D11" s="68">
        <v>3000644</v>
      </c>
      <c r="E11" s="19" t="s">
        <v>1770</v>
      </c>
      <c r="F11" s="69">
        <v>14</v>
      </c>
      <c r="G11" s="19" t="s">
        <v>692</v>
      </c>
      <c r="H11" s="20">
        <v>2.380293</v>
      </c>
      <c r="I11" s="21">
        <v>2.7169380000000003</v>
      </c>
      <c r="J11" s="21">
        <f t="shared" si="0"/>
        <v>1.8775381683576129</v>
      </c>
      <c r="K11" s="21">
        <v>1.1867155683576129</v>
      </c>
      <c r="L11" s="21">
        <v>0.32595694999999997</v>
      </c>
      <c r="M11" s="21">
        <v>0.36486564999999999</v>
      </c>
      <c r="N11" s="22">
        <f t="shared" si="1"/>
        <v>0.43678419174733202</v>
      </c>
      <c r="O11" s="22">
        <f t="shared" si="2"/>
        <v>0.55675636262498907</v>
      </c>
      <c r="P11" s="23">
        <f t="shared" si="3"/>
        <v>0.69104932403964048</v>
      </c>
      <c r="Q11" s="70">
        <v>1</v>
      </c>
      <c r="R11" s="21">
        <v>1</v>
      </c>
      <c r="S11" s="23">
        <f t="shared" si="4"/>
        <v>1</v>
      </c>
    </row>
    <row r="12" spans="1:19" ht="38.25" x14ac:dyDescent="0.25">
      <c r="A12" s="17"/>
      <c r="B12" s="19">
        <v>5004980</v>
      </c>
      <c r="C12" s="19" t="s">
        <v>1775</v>
      </c>
      <c r="D12" s="68">
        <v>3000644</v>
      </c>
      <c r="E12" s="19" t="s">
        <v>1770</v>
      </c>
      <c r="F12" s="69">
        <v>86</v>
      </c>
      <c r="G12" s="19" t="s">
        <v>502</v>
      </c>
      <c r="H12" s="20">
        <v>0.12131899999999998</v>
      </c>
      <c r="I12" s="21">
        <v>0.18323800000000001</v>
      </c>
      <c r="J12" s="21">
        <f t="shared" si="0"/>
        <v>0.12967999985972406</v>
      </c>
      <c r="K12" s="21">
        <v>7.2069089859724045E-2</v>
      </c>
      <c r="L12" s="21">
        <v>2.1522819999999998E-2</v>
      </c>
      <c r="M12" s="21">
        <v>3.6088090000000003E-2</v>
      </c>
      <c r="N12" s="22">
        <f t="shared" si="1"/>
        <v>0.39330864700402779</v>
      </c>
      <c r="O12" s="22">
        <f t="shared" si="2"/>
        <v>0.51076692530874623</v>
      </c>
      <c r="P12" s="23">
        <f t="shared" si="3"/>
        <v>0.7077134647819997</v>
      </c>
      <c r="Q12" s="70">
        <v>325</v>
      </c>
      <c r="R12" s="21">
        <v>288</v>
      </c>
      <c r="S12" s="23">
        <f t="shared" si="4"/>
        <v>0.88615384615384618</v>
      </c>
    </row>
    <row r="13" spans="1:19" ht="38.25" x14ac:dyDescent="0.25">
      <c r="A13" s="17"/>
      <c r="B13" s="19">
        <v>5004981</v>
      </c>
      <c r="C13" s="19" t="s">
        <v>1776</v>
      </c>
      <c r="D13" s="68">
        <v>3000644</v>
      </c>
      <c r="E13" s="19" t="s">
        <v>1770</v>
      </c>
      <c r="F13" s="69">
        <v>587</v>
      </c>
      <c r="G13" s="19" t="s">
        <v>1780</v>
      </c>
      <c r="H13" s="20">
        <v>0.93023599999999995</v>
      </c>
      <c r="I13" s="21">
        <v>0.53167199999999992</v>
      </c>
      <c r="J13" s="21">
        <f t="shared" si="0"/>
        <v>7.7343290426202041E-2</v>
      </c>
      <c r="K13" s="21">
        <v>3.3807960426202044E-2</v>
      </c>
      <c r="L13" s="21">
        <v>2.2529999999999998E-3</v>
      </c>
      <c r="M13" s="21">
        <v>4.1282329999999999E-2</v>
      </c>
      <c r="N13" s="22">
        <f t="shared" si="1"/>
        <v>6.3588002426687981E-2</v>
      </c>
      <c r="O13" s="22">
        <f t="shared" si="2"/>
        <v>6.7825577472957102E-2</v>
      </c>
      <c r="P13" s="23">
        <f t="shared" si="3"/>
        <v>0.14547181425051922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5004982</v>
      </c>
      <c r="C14" s="19" t="s">
        <v>1777</v>
      </c>
      <c r="D14" s="68">
        <v>3000645</v>
      </c>
      <c r="E14" s="19" t="s">
        <v>1771</v>
      </c>
      <c r="F14" s="69">
        <v>109</v>
      </c>
      <c r="G14" s="19" t="s">
        <v>663</v>
      </c>
      <c r="H14" s="20">
        <v>1.487625</v>
      </c>
      <c r="I14" s="21">
        <v>1.4937400000000001</v>
      </c>
      <c r="J14" s="21">
        <f t="shared" si="0"/>
        <v>1.271371636174712</v>
      </c>
      <c r="K14" s="21">
        <v>1.0614732261747122</v>
      </c>
      <c r="L14" s="21">
        <v>0.10552932999999999</v>
      </c>
      <c r="M14" s="21">
        <v>0.10436907999999999</v>
      </c>
      <c r="N14" s="22">
        <f t="shared" si="1"/>
        <v>0.7106144484145247</v>
      </c>
      <c r="O14" s="22">
        <f t="shared" si="2"/>
        <v>0.78126217157919864</v>
      </c>
      <c r="P14" s="23">
        <f t="shared" si="3"/>
        <v>0.85113315314225502</v>
      </c>
      <c r="Q14" s="70">
        <v>100</v>
      </c>
      <c r="R14" s="21">
        <v>268</v>
      </c>
      <c r="S14" s="23">
        <f t="shared" si="4"/>
        <v>2.68</v>
      </c>
    </row>
    <row r="15" spans="1:19" ht="38.25" x14ac:dyDescent="0.25">
      <c r="A15" s="17"/>
      <c r="B15" s="19">
        <v>5004983</v>
      </c>
      <c r="C15" s="19" t="s">
        <v>1778</v>
      </c>
      <c r="D15" s="68">
        <v>3000645</v>
      </c>
      <c r="E15" s="19" t="s">
        <v>1771</v>
      </c>
      <c r="F15" s="69">
        <v>587</v>
      </c>
      <c r="G15" s="19" t="s">
        <v>1780</v>
      </c>
      <c r="H15" s="20">
        <v>0.32058600000000004</v>
      </c>
      <c r="I15" s="21">
        <v>0.352107</v>
      </c>
      <c r="J15" s="21">
        <f t="shared" si="0"/>
        <v>0.17048245894635083</v>
      </c>
      <c r="K15" s="21">
        <v>0.10307529894635081</v>
      </c>
      <c r="L15" s="21">
        <v>2.7871360000000005E-2</v>
      </c>
      <c r="M15" s="21">
        <v>3.9535799999999996E-2</v>
      </c>
      <c r="N15" s="22">
        <f t="shared" si="1"/>
        <v>0.29273856795335174</v>
      </c>
      <c r="O15" s="22">
        <f t="shared" si="2"/>
        <v>0.37189450634707866</v>
      </c>
      <c r="P15" s="23">
        <f t="shared" si="3"/>
        <v>0.4841779883568087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5004984</v>
      </c>
      <c r="C16" s="19" t="s">
        <v>1779</v>
      </c>
      <c r="D16" s="68">
        <v>3000645</v>
      </c>
      <c r="E16" s="19" t="s">
        <v>1771</v>
      </c>
      <c r="F16" s="69">
        <v>53</v>
      </c>
      <c r="G16" s="19" t="s">
        <v>632</v>
      </c>
      <c r="H16" s="20">
        <v>13.021298999999999</v>
      </c>
      <c r="I16" s="21">
        <v>13.173663000000001</v>
      </c>
      <c r="J16" s="21">
        <f t="shared" si="0"/>
        <v>9.977464005101778</v>
      </c>
      <c r="K16" s="21">
        <v>8.3318512151017785</v>
      </c>
      <c r="L16" s="21">
        <v>0.84072059999999993</v>
      </c>
      <c r="M16" s="21">
        <v>0.80489219000000012</v>
      </c>
      <c r="N16" s="22">
        <f t="shared" si="1"/>
        <v>0.63246275656981488</v>
      </c>
      <c r="O16" s="22">
        <f t="shared" si="2"/>
        <v>0.69628104310105521</v>
      </c>
      <c r="P16" s="23">
        <f t="shared" si="3"/>
        <v>0.75737962972802453</v>
      </c>
      <c r="Q16" s="70">
        <v>4880</v>
      </c>
      <c r="R16" s="21">
        <v>4512</v>
      </c>
      <c r="S16" s="23">
        <f t="shared" si="4"/>
        <v>0.92459016393442628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0</v>
      </c>
      <c r="I17" s="44">
        <f t="shared" ref="I17:M17" ca="1" si="5">OFFSET(I17,-MATCH("PROYECTOS",$A$8:$A$17,0)-1,0)-(OFFSET(I17,-MATCH("PROYECTOS",$A$8:$A$17,0),0))</f>
        <v>0</v>
      </c>
      <c r="J17" s="44">
        <f t="shared" ca="1" si="5"/>
        <v>0</v>
      </c>
      <c r="K17" s="44">
        <f t="shared" ca="1" si="5"/>
        <v>0</v>
      </c>
      <c r="L17" s="44">
        <f t="shared" ca="1" si="5"/>
        <v>0</v>
      </c>
      <c r="M17" s="44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50" t="s">
        <v>1783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1427.6091099999999</v>
      </c>
      <c r="E6" s="14">
        <v>1383.2690209999994</v>
      </c>
      <c r="F6" s="14">
        <v>1041.6875752867345</v>
      </c>
      <c r="G6" s="14">
        <v>670.9126287367344</v>
      </c>
      <c r="H6" s="14">
        <v>178.55347573</v>
      </c>
      <c r="I6" s="14">
        <v>192.22147081999998</v>
      </c>
      <c r="J6" s="15">
        <v>0.48501962998615777</v>
      </c>
      <c r="K6" s="15">
        <v>0.61410043279407378</v>
      </c>
      <c r="L6" s="16">
        <v>0.7530621733534324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1427.4991100000002</v>
      </c>
      <c r="E7" s="38">
        <f ca="1">SUM(E8:OFFSET(E6,MATCH("GOBIERNOS REGIONALES",$A$8:$A$50,0),0))</f>
        <v>1382.9755279999995</v>
      </c>
      <c r="F7" s="38">
        <f ca="1">SUM(F8:OFFSET(F6,MATCH("GOBIERNOS REGIONALES",$A$8:$A$50,0),0))</f>
        <v>1041.4734218668746</v>
      </c>
      <c r="G7" s="38">
        <f ca="1">SUM(G8:OFFSET(G6,MATCH("GOBIERNOS REGIONALES",$A$8:$A$50,0),0))</f>
        <v>670.69847531687446</v>
      </c>
      <c r="H7" s="38">
        <f ca="1">SUM(H8:OFFSET(H6,MATCH("GOBIERNOS REGIONALES",$A$8:$A$50,0),0))</f>
        <v>178.55347572999995</v>
      </c>
      <c r="I7" s="38">
        <f ca="1">SUM(I8:OFFSET(I6,MATCH("GOBIERNOS REGIONALES",$A$8:$A$50,0),0))</f>
        <v>192.22147082000006</v>
      </c>
      <c r="J7" s="39">
        <f ca="1">IFERROR(G7/E7,0)</f>
        <v>0.48496771037359576</v>
      </c>
      <c r="K7" s="39">
        <f ca="1">IFERROR(SUM(G7,H7)/E7,0)</f>
        <v>0.61407590651660082</v>
      </c>
      <c r="L7" s="40">
        <f ca="1">IFERROR(SUM(G7,H7,I7)/E7,0)</f>
        <v>0.75306713732889341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1427.4991100000002</v>
      </c>
      <c r="E8" s="21">
        <v>1382.9755279999995</v>
      </c>
      <c r="F8" s="21">
        <f t="shared" ref="F8:F10" si="0">SUM(G8,H8,I8)</f>
        <v>1041.4734218668746</v>
      </c>
      <c r="G8" s="21">
        <v>670.69847531687446</v>
      </c>
      <c r="H8" s="21">
        <v>178.55347572999995</v>
      </c>
      <c r="I8" s="21">
        <v>192.22147082000006</v>
      </c>
      <c r="J8" s="22">
        <f t="shared" ref="J8:J10" si="1">IFERROR(G8/E8,0)</f>
        <v>0.48496771037359576</v>
      </c>
      <c r="K8" s="22">
        <f t="shared" ref="K8:K10" si="2">IFERROR(SUM(G8,H8)/E8,0)</f>
        <v>0.61407590651660082</v>
      </c>
      <c r="L8" s="23">
        <f t="shared" ref="L8:L10" si="3">IFERROR(SUM(G8,H8,I8)/E8,0)</f>
        <v>0.75306713732889341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0.11</v>
      </c>
      <c r="E10" s="45">
        <v>0.293493</v>
      </c>
      <c r="F10" s="45">
        <f t="shared" si="0"/>
        <v>0.21415341985994019</v>
      </c>
      <c r="G10" s="45">
        <v>0.21415341985994019</v>
      </c>
      <c r="H10" s="45">
        <v>0</v>
      </c>
      <c r="I10" s="45">
        <v>0</v>
      </c>
      <c r="J10" s="46">
        <f t="shared" si="1"/>
        <v>0.72967130343803832</v>
      </c>
      <c r="K10" s="46">
        <f t="shared" si="2"/>
        <v>0.72967130343803832</v>
      </c>
      <c r="L10" s="47">
        <f t="shared" si="3"/>
        <v>0.72967130343803832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115</v>
      </c>
      <c r="B1" s="51" t="s">
        <v>1783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1785</v>
      </c>
      <c r="N2" s="72" t="s">
        <v>1804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1427.6091099999999</v>
      </c>
      <c r="E6" s="14">
        <f ca="1">SUM(E7:OFFSET(E7,50,0))</f>
        <v>1383.2690209999994</v>
      </c>
      <c r="F6" s="14">
        <f ca="1">SUM(F7:OFFSET(F7,50,0))</f>
        <v>1041.6875752867345</v>
      </c>
      <c r="G6" s="14">
        <f ca="1">SUM(G7:OFFSET(G7,50,0))</f>
        <v>670.9126287367344</v>
      </c>
      <c r="H6" s="14">
        <f ca="1">SUM(H7:OFFSET(H7,50,0))</f>
        <v>178.55347573</v>
      </c>
      <c r="I6" s="14">
        <f ca="1">SUM(I7:OFFSET(I7,50,0))</f>
        <v>192.22147081999998</v>
      </c>
      <c r="J6" s="15">
        <f ca="1">IFERROR(G6/E6,0)</f>
        <v>0.48501962998615777</v>
      </c>
      <c r="K6" s="15">
        <f ca="1">IFERROR(SUM(G6,H6)/E6,0)</f>
        <v>0.61410043279407378</v>
      </c>
      <c r="L6" s="16">
        <f ca="1">IFERROR(SUM(G6,H6,I6)/E6,0)</f>
        <v>0.7530621733534324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46.63588</v>
      </c>
      <c r="E7" s="21">
        <v>41.522533000000003</v>
      </c>
      <c r="F7" s="21">
        <f t="shared" ref="F7:F30" si="0">SUM(G7,H7,I7)</f>
        <v>35.137308485963679</v>
      </c>
      <c r="G7" s="21">
        <v>21.117342725963681</v>
      </c>
      <c r="H7" s="21">
        <v>6.6015783499999996</v>
      </c>
      <c r="I7" s="21">
        <v>7.4183874100000002</v>
      </c>
      <c r="J7" s="22">
        <f t="shared" ref="J7:J30" si="1">IFERROR(G7/E7,0)</f>
        <v>0.50857549384002365</v>
      </c>
      <c r="K7" s="22">
        <f t="shared" ref="K7:K30" si="2">IFERROR(SUM(G7,H7)/E7,0)</f>
        <v>0.66756334629112535</v>
      </c>
      <c r="L7" s="23">
        <f t="shared" ref="L7:L30" si="3">IFERROR(SUM(G7,H7,I7)/E7,0)</f>
        <v>0.84622266387177481</v>
      </c>
      <c r="M7" s="4"/>
      <c r="N7" t="s">
        <v>269</v>
      </c>
      <c r="O7" s="5">
        <v>70.858537570045684</v>
      </c>
      <c r="P7" s="71">
        <v>0.91038059280908434</v>
      </c>
    </row>
    <row r="8" spans="1:16" x14ac:dyDescent="0.25">
      <c r="A8" s="17"/>
      <c r="B8" s="55">
        <v>2</v>
      </c>
      <c r="C8" s="19" t="s">
        <v>251</v>
      </c>
      <c r="D8" s="20">
        <v>60.152322999999996</v>
      </c>
      <c r="E8" s="21">
        <v>56.170931999999993</v>
      </c>
      <c r="F8" s="21">
        <f t="shared" si="0"/>
        <v>40.785399052605619</v>
      </c>
      <c r="G8" s="21">
        <v>24.983519902605622</v>
      </c>
      <c r="H8" s="21">
        <v>8.4276209399999988</v>
      </c>
      <c r="I8" s="21">
        <v>7.374258209999998</v>
      </c>
      <c r="J8" s="22">
        <f t="shared" si="1"/>
        <v>0.44477666673940225</v>
      </c>
      <c r="K8" s="22">
        <f t="shared" si="2"/>
        <v>0.59481193658324238</v>
      </c>
      <c r="L8" s="23">
        <f t="shared" si="3"/>
        <v>0.7260943979459985</v>
      </c>
      <c r="M8" s="4"/>
      <c r="N8" t="s">
        <v>253</v>
      </c>
      <c r="O8" s="5">
        <v>29.81762179884079</v>
      </c>
      <c r="P8" s="71">
        <v>0.90495842652510505</v>
      </c>
    </row>
    <row r="9" spans="1:16" x14ac:dyDescent="0.25">
      <c r="A9" s="17"/>
      <c r="B9" s="55">
        <v>3</v>
      </c>
      <c r="C9" s="19" t="s">
        <v>252</v>
      </c>
      <c r="D9" s="20">
        <v>53.761077</v>
      </c>
      <c r="E9" s="21">
        <v>40.464541999999994</v>
      </c>
      <c r="F9" s="21">
        <f t="shared" si="0"/>
        <v>32.364798467855003</v>
      </c>
      <c r="G9" s="21">
        <v>22.662373477854999</v>
      </c>
      <c r="H9" s="21">
        <v>8.3189952700000003</v>
      </c>
      <c r="I9" s="21">
        <v>1.3834297200000001</v>
      </c>
      <c r="J9" s="22">
        <f t="shared" si="1"/>
        <v>0.56005510893599142</v>
      </c>
      <c r="K9" s="22">
        <f t="shared" si="2"/>
        <v>0.7656423924890835</v>
      </c>
      <c r="L9" s="23">
        <f t="shared" si="3"/>
        <v>0.79983108341755127</v>
      </c>
      <c r="M9" s="4"/>
      <c r="N9" t="s">
        <v>262</v>
      </c>
      <c r="O9" s="5">
        <v>80.607942373593943</v>
      </c>
      <c r="P9" s="71">
        <v>0.89308173128034685</v>
      </c>
    </row>
    <row r="10" spans="1:16" x14ac:dyDescent="0.25">
      <c r="A10" s="17"/>
      <c r="B10" s="55">
        <v>4</v>
      </c>
      <c r="C10" s="19" t="s">
        <v>253</v>
      </c>
      <c r="D10" s="20">
        <v>33.203015000000001</v>
      </c>
      <c r="E10" s="21">
        <v>32.949162000000008</v>
      </c>
      <c r="F10" s="21">
        <f t="shared" si="0"/>
        <v>29.81762179884079</v>
      </c>
      <c r="G10" s="21">
        <v>21.971191098840791</v>
      </c>
      <c r="H10" s="21">
        <v>3.4263726600000002</v>
      </c>
      <c r="I10" s="21">
        <v>4.4200580399999989</v>
      </c>
      <c r="J10" s="22">
        <f t="shared" si="1"/>
        <v>0.6668209376262979</v>
      </c>
      <c r="K10" s="22">
        <f t="shared" si="2"/>
        <v>0.77081061299345888</v>
      </c>
      <c r="L10" s="23">
        <f t="shared" si="3"/>
        <v>0.90495842652510505</v>
      </c>
      <c r="M10" s="4"/>
      <c r="N10" t="s">
        <v>255</v>
      </c>
      <c r="O10" s="5">
        <v>87.106637588882791</v>
      </c>
      <c r="P10" s="71">
        <v>0.86505430040427622</v>
      </c>
    </row>
    <row r="11" spans="1:16" x14ac:dyDescent="0.25">
      <c r="A11" s="17"/>
      <c r="B11" s="55">
        <v>5</v>
      </c>
      <c r="C11" s="19" t="s">
        <v>254</v>
      </c>
      <c r="D11" s="20">
        <v>61.321322999999992</v>
      </c>
      <c r="E11" s="21">
        <v>55.612315000000009</v>
      </c>
      <c r="F11" s="21">
        <f t="shared" si="0"/>
        <v>39.629186481861659</v>
      </c>
      <c r="G11" s="21">
        <v>23.676377761861659</v>
      </c>
      <c r="H11" s="21">
        <v>5.2386198999999989</v>
      </c>
      <c r="I11" s="21">
        <v>10.71418882</v>
      </c>
      <c r="J11" s="22">
        <f t="shared" si="1"/>
        <v>0.42573983409720767</v>
      </c>
      <c r="K11" s="22">
        <f t="shared" si="2"/>
        <v>0.51993875208866336</v>
      </c>
      <c r="L11" s="23">
        <f t="shared" si="3"/>
        <v>0.71259731737227006</v>
      </c>
      <c r="M11" s="4"/>
      <c r="N11" t="s">
        <v>271</v>
      </c>
      <c r="O11" s="5">
        <v>44.431862514283132</v>
      </c>
      <c r="P11" s="71">
        <v>0.85267540910407558</v>
      </c>
    </row>
    <row r="12" spans="1:16" x14ac:dyDescent="0.25">
      <c r="A12" s="17"/>
      <c r="B12" s="55">
        <v>6</v>
      </c>
      <c r="C12" s="19" t="s">
        <v>255</v>
      </c>
      <c r="D12" s="20">
        <v>110.48840699999998</v>
      </c>
      <c r="E12" s="21">
        <v>100.69499399999999</v>
      </c>
      <c r="F12" s="21">
        <f t="shared" si="0"/>
        <v>87.106637588882791</v>
      </c>
      <c r="G12" s="21">
        <v>57.314116248882783</v>
      </c>
      <c r="H12" s="21">
        <v>10.836901059999999</v>
      </c>
      <c r="I12" s="21">
        <v>18.955620280000002</v>
      </c>
      <c r="J12" s="22">
        <f t="shared" si="1"/>
        <v>0.5691853583990758</v>
      </c>
      <c r="K12" s="22">
        <f t="shared" si="2"/>
        <v>0.67680640915359491</v>
      </c>
      <c r="L12" s="23">
        <f t="shared" si="3"/>
        <v>0.86505430040427622</v>
      </c>
      <c r="M12" s="4"/>
      <c r="N12" t="s">
        <v>250</v>
      </c>
      <c r="O12" s="5">
        <v>35.137308485963679</v>
      </c>
      <c r="P12" s="71">
        <v>0.84622266387177481</v>
      </c>
    </row>
    <row r="13" spans="1:16" x14ac:dyDescent="0.25">
      <c r="A13" s="17"/>
      <c r="B13" s="55">
        <v>8</v>
      </c>
      <c r="C13" s="19" t="s">
        <v>257</v>
      </c>
      <c r="D13" s="20">
        <v>81.691631000000001</v>
      </c>
      <c r="E13" s="21">
        <v>75.594455999999994</v>
      </c>
      <c r="F13" s="21">
        <f t="shared" si="0"/>
        <v>61.971688589726583</v>
      </c>
      <c r="G13" s="21">
        <v>38.079087919726589</v>
      </c>
      <c r="H13" s="21">
        <v>11.276947379999999</v>
      </c>
      <c r="I13" s="21">
        <v>12.615653290000001</v>
      </c>
      <c r="J13" s="22">
        <f t="shared" si="1"/>
        <v>0.50372857924563397</v>
      </c>
      <c r="K13" s="22">
        <f t="shared" si="2"/>
        <v>0.65290548952064142</v>
      </c>
      <c r="L13" s="23">
        <f t="shared" si="3"/>
        <v>0.81979144859150233</v>
      </c>
      <c r="M13" s="4"/>
      <c r="N13" t="s">
        <v>259</v>
      </c>
      <c r="O13" s="5">
        <v>62.955981082441127</v>
      </c>
      <c r="P13" s="71">
        <v>0.82334237113599451</v>
      </c>
    </row>
    <row r="14" spans="1:16" x14ac:dyDescent="0.25">
      <c r="A14" s="17"/>
      <c r="B14" s="55">
        <v>9</v>
      </c>
      <c r="C14" s="19" t="s">
        <v>258</v>
      </c>
      <c r="D14" s="20">
        <v>62.603713000000006</v>
      </c>
      <c r="E14" s="21">
        <v>50.259018000000005</v>
      </c>
      <c r="F14" s="21">
        <f t="shared" si="0"/>
        <v>38.912932249855636</v>
      </c>
      <c r="G14" s="21">
        <v>26.695838199855643</v>
      </c>
      <c r="H14" s="21">
        <v>6.9480948399999996</v>
      </c>
      <c r="I14" s="21">
        <v>5.2689992099999996</v>
      </c>
      <c r="J14" s="22">
        <f t="shared" si="1"/>
        <v>0.53116513736610693</v>
      </c>
      <c r="K14" s="22">
        <f t="shared" si="2"/>
        <v>0.66941087149485567</v>
      </c>
      <c r="L14" s="23">
        <f t="shared" si="3"/>
        <v>0.77424776285632224</v>
      </c>
      <c r="M14" s="4"/>
      <c r="N14" t="s">
        <v>257</v>
      </c>
      <c r="O14" s="5">
        <v>61.971688589726583</v>
      </c>
      <c r="P14" s="71">
        <v>0.81979144859150233</v>
      </c>
    </row>
    <row r="15" spans="1:16" x14ac:dyDescent="0.25">
      <c r="A15" s="17"/>
      <c r="B15" s="55">
        <v>10</v>
      </c>
      <c r="C15" s="19" t="s">
        <v>259</v>
      </c>
      <c r="D15" s="20">
        <v>81.213999999999999</v>
      </c>
      <c r="E15" s="21">
        <v>76.463914999999986</v>
      </c>
      <c r="F15" s="21">
        <f t="shared" si="0"/>
        <v>62.955981082441127</v>
      </c>
      <c r="G15" s="21">
        <v>46.631099702441134</v>
      </c>
      <c r="H15" s="21">
        <v>11.653637239999998</v>
      </c>
      <c r="I15" s="21">
        <v>4.6712441399999998</v>
      </c>
      <c r="J15" s="22">
        <f t="shared" si="1"/>
        <v>0.60984452211793161</v>
      </c>
      <c r="K15" s="22">
        <f t="shared" si="2"/>
        <v>0.76225153972878756</v>
      </c>
      <c r="L15" s="23">
        <f t="shared" si="3"/>
        <v>0.82334237113599451</v>
      </c>
      <c r="M15" s="4"/>
      <c r="N15" t="s">
        <v>252</v>
      </c>
      <c r="O15" s="5">
        <v>32.364798467855003</v>
      </c>
      <c r="P15" s="71">
        <v>0.79983108341755127</v>
      </c>
    </row>
    <row r="16" spans="1:16" x14ac:dyDescent="0.25">
      <c r="A16" s="17"/>
      <c r="B16" s="55">
        <v>11</v>
      </c>
      <c r="C16" s="19" t="s">
        <v>260</v>
      </c>
      <c r="D16" s="20">
        <v>26.343987000000002</v>
      </c>
      <c r="E16" s="21">
        <v>30.300401999999998</v>
      </c>
      <c r="F16" s="21">
        <f t="shared" si="0"/>
        <v>14.026482466156427</v>
      </c>
      <c r="G16" s="21">
        <v>9.682122446156427</v>
      </c>
      <c r="H16" s="21">
        <v>1.7830502000000001</v>
      </c>
      <c r="I16" s="21">
        <v>2.56130982</v>
      </c>
      <c r="J16" s="22">
        <f t="shared" si="1"/>
        <v>0.31953775551084856</v>
      </c>
      <c r="K16" s="22">
        <f t="shared" si="2"/>
        <v>0.37838351603904224</v>
      </c>
      <c r="L16" s="23">
        <f t="shared" si="3"/>
        <v>0.46291407177226324</v>
      </c>
      <c r="M16" s="4"/>
      <c r="N16" t="s">
        <v>265</v>
      </c>
      <c r="O16" s="5">
        <v>79.727656576899662</v>
      </c>
      <c r="P16" s="71">
        <v>0.79554461740423055</v>
      </c>
    </row>
    <row r="17" spans="1:16" x14ac:dyDescent="0.25">
      <c r="A17" s="17"/>
      <c r="B17" s="55">
        <v>12</v>
      </c>
      <c r="C17" s="19" t="s">
        <v>261</v>
      </c>
      <c r="D17" s="20">
        <v>62.66783199999999</v>
      </c>
      <c r="E17" s="21">
        <v>57.861426999999999</v>
      </c>
      <c r="F17" s="21">
        <f t="shared" si="0"/>
        <v>44.001861185533258</v>
      </c>
      <c r="G17" s="21">
        <v>29.202890405533253</v>
      </c>
      <c r="H17" s="21">
        <v>7.4439732100000002</v>
      </c>
      <c r="I17" s="21">
        <v>7.3549975700000001</v>
      </c>
      <c r="J17" s="22">
        <f t="shared" si="1"/>
        <v>0.50470394388187578</v>
      </c>
      <c r="K17" s="22">
        <f t="shared" si="2"/>
        <v>0.63335568297569389</v>
      </c>
      <c r="L17" s="23">
        <f t="shared" si="3"/>
        <v>0.76046968536626758</v>
      </c>
      <c r="M17" s="4"/>
      <c r="N17" t="s">
        <v>272</v>
      </c>
      <c r="O17" s="5">
        <v>7.9483040739915376</v>
      </c>
      <c r="P17" s="71">
        <v>0.78063019766253394</v>
      </c>
    </row>
    <row r="18" spans="1:16" x14ac:dyDescent="0.25">
      <c r="A18" s="17"/>
      <c r="B18" s="55">
        <v>13</v>
      </c>
      <c r="C18" s="19" t="s">
        <v>262</v>
      </c>
      <c r="D18" s="20">
        <v>77.796351000000001</v>
      </c>
      <c r="E18" s="21">
        <v>90.258191999999994</v>
      </c>
      <c r="F18" s="21">
        <f t="shared" si="0"/>
        <v>80.607942373593943</v>
      </c>
      <c r="G18" s="21">
        <v>52.112893253593938</v>
      </c>
      <c r="H18" s="21">
        <v>10.295816790000002</v>
      </c>
      <c r="I18" s="21">
        <v>18.199232330000001</v>
      </c>
      <c r="J18" s="22">
        <f t="shared" si="1"/>
        <v>0.57737577164844989</v>
      </c>
      <c r="K18" s="22">
        <f t="shared" si="2"/>
        <v>0.69144648990524815</v>
      </c>
      <c r="L18" s="23">
        <f t="shared" si="3"/>
        <v>0.89308173128034685</v>
      </c>
      <c r="M18" s="4"/>
      <c r="N18" t="s">
        <v>258</v>
      </c>
      <c r="O18" s="5">
        <v>38.912932249855636</v>
      </c>
      <c r="P18" s="71">
        <v>0.77424776285632224</v>
      </c>
    </row>
    <row r="19" spans="1:16" x14ac:dyDescent="0.25">
      <c r="A19" s="17"/>
      <c r="B19" s="55">
        <v>14</v>
      </c>
      <c r="C19" s="19" t="s">
        <v>263</v>
      </c>
      <c r="D19" s="20">
        <v>36.444584999999996</v>
      </c>
      <c r="E19" s="21">
        <v>37.183587000000003</v>
      </c>
      <c r="F19" s="21">
        <f t="shared" si="0"/>
        <v>17.934847629676213</v>
      </c>
      <c r="G19" s="21">
        <v>9.9083222796762129</v>
      </c>
      <c r="H19" s="21">
        <v>4.7359709600000004</v>
      </c>
      <c r="I19" s="21">
        <v>3.2905543899999996</v>
      </c>
      <c r="J19" s="22">
        <f t="shared" si="1"/>
        <v>0.26647031873703342</v>
      </c>
      <c r="K19" s="22">
        <f t="shared" si="2"/>
        <v>0.39383756170904682</v>
      </c>
      <c r="L19" s="23">
        <f t="shared" si="3"/>
        <v>0.4823323696467533</v>
      </c>
      <c r="M19" s="4"/>
      <c r="N19" t="s">
        <v>268</v>
      </c>
      <c r="O19" s="5">
        <v>17.248471048492561</v>
      </c>
      <c r="P19" s="71">
        <v>0.77013978175440823</v>
      </c>
    </row>
    <row r="20" spans="1:16" x14ac:dyDescent="0.25">
      <c r="A20" s="17"/>
      <c r="B20" s="55">
        <v>15</v>
      </c>
      <c r="C20" s="19" t="s">
        <v>264</v>
      </c>
      <c r="D20" s="20">
        <v>223.33696400000002</v>
      </c>
      <c r="E20" s="21">
        <v>236.34828099999999</v>
      </c>
      <c r="F20" s="21">
        <f t="shared" si="0"/>
        <v>142.38916235060219</v>
      </c>
      <c r="G20" s="21">
        <v>90.346438380602194</v>
      </c>
      <c r="H20" s="21">
        <v>28.440100180000002</v>
      </c>
      <c r="I20" s="21">
        <v>23.602623789999999</v>
      </c>
      <c r="J20" s="22">
        <f t="shared" si="1"/>
        <v>0.38225976511588083</v>
      </c>
      <c r="K20" s="22">
        <f t="shared" si="2"/>
        <v>0.5025910832014987</v>
      </c>
      <c r="L20" s="23">
        <f t="shared" si="3"/>
        <v>0.60245482534566097</v>
      </c>
      <c r="M20" s="4"/>
      <c r="N20" t="s">
        <v>261</v>
      </c>
      <c r="O20" s="5">
        <v>44.001861185533258</v>
      </c>
      <c r="P20" s="71">
        <v>0.76046968536626758</v>
      </c>
    </row>
    <row r="21" spans="1:16" x14ac:dyDescent="0.25">
      <c r="A21" s="17"/>
      <c r="B21" s="55">
        <v>16</v>
      </c>
      <c r="C21" s="19" t="s">
        <v>265</v>
      </c>
      <c r="D21" s="20">
        <v>110.580555</v>
      </c>
      <c r="E21" s="21">
        <v>100.21770600000001</v>
      </c>
      <c r="F21" s="21">
        <f t="shared" si="0"/>
        <v>79.727656576899662</v>
      </c>
      <c r="G21" s="21">
        <v>43.494098856899654</v>
      </c>
      <c r="H21" s="21">
        <v>15.542207500000002</v>
      </c>
      <c r="I21" s="21">
        <v>20.69135022</v>
      </c>
      <c r="J21" s="22">
        <f t="shared" si="1"/>
        <v>0.43399615290435456</v>
      </c>
      <c r="K21" s="22">
        <f t="shared" si="2"/>
        <v>0.58908059975848637</v>
      </c>
      <c r="L21" s="23">
        <f t="shared" si="3"/>
        <v>0.79554461740423055</v>
      </c>
      <c r="M21" s="4"/>
      <c r="N21" t="s">
        <v>266</v>
      </c>
      <c r="O21" s="5">
        <v>6.516549612264753</v>
      </c>
      <c r="P21" s="71">
        <v>0.74307986696671136</v>
      </c>
    </row>
    <row r="22" spans="1:16" x14ac:dyDescent="0.25">
      <c r="A22" s="17"/>
      <c r="B22" s="55">
        <v>17</v>
      </c>
      <c r="C22" s="19" t="s">
        <v>266</v>
      </c>
      <c r="D22" s="20">
        <v>8.9974359999999987</v>
      </c>
      <c r="E22" s="21">
        <v>8.7696489999999994</v>
      </c>
      <c r="F22" s="21">
        <f t="shared" si="0"/>
        <v>6.516549612264753</v>
      </c>
      <c r="G22" s="21">
        <v>4.227496032264753</v>
      </c>
      <c r="H22" s="21">
        <v>1.1317375000000001</v>
      </c>
      <c r="I22" s="21">
        <v>1.1573160800000002</v>
      </c>
      <c r="J22" s="22">
        <f t="shared" si="1"/>
        <v>0.48205988999841992</v>
      </c>
      <c r="K22" s="22">
        <f t="shared" si="2"/>
        <v>0.61111152022900272</v>
      </c>
      <c r="L22" s="23">
        <f t="shared" si="3"/>
        <v>0.74307986696671136</v>
      </c>
      <c r="M22" s="4"/>
      <c r="N22" t="s">
        <v>251</v>
      </c>
      <c r="O22" s="5">
        <v>40.785399052605619</v>
      </c>
      <c r="P22" s="71">
        <v>0.7260943979459985</v>
      </c>
    </row>
    <row r="23" spans="1:16" x14ac:dyDescent="0.25">
      <c r="A23" s="17"/>
      <c r="B23" s="55">
        <v>18</v>
      </c>
      <c r="C23" s="19" t="s">
        <v>267</v>
      </c>
      <c r="D23" s="20">
        <v>6.5892010000000001</v>
      </c>
      <c r="E23" s="21">
        <v>6.8676969999999997</v>
      </c>
      <c r="F23" s="21">
        <f t="shared" si="0"/>
        <v>4.7510630928147535</v>
      </c>
      <c r="G23" s="21">
        <v>2.8754839428147534</v>
      </c>
      <c r="H23" s="21">
        <v>0.57671505999999995</v>
      </c>
      <c r="I23" s="21">
        <v>1.2988640900000001</v>
      </c>
      <c r="J23" s="22">
        <f t="shared" si="1"/>
        <v>0.41869697262630451</v>
      </c>
      <c r="K23" s="22">
        <f t="shared" si="2"/>
        <v>0.50267200239246912</v>
      </c>
      <c r="L23" s="23">
        <f t="shared" si="3"/>
        <v>0.69179858878671463</v>
      </c>
      <c r="M23" s="4"/>
      <c r="N23" t="s">
        <v>270</v>
      </c>
      <c r="O23" s="5">
        <v>56.086636939119565</v>
      </c>
      <c r="P23" s="71">
        <v>0.723026881829537</v>
      </c>
    </row>
    <row r="24" spans="1:16" x14ac:dyDescent="0.25">
      <c r="A24" s="17"/>
      <c r="B24" s="55">
        <v>19</v>
      </c>
      <c r="C24" s="19" t="s">
        <v>268</v>
      </c>
      <c r="D24" s="20">
        <v>25.996744999999997</v>
      </c>
      <c r="E24" s="21">
        <v>22.396545999999997</v>
      </c>
      <c r="F24" s="21">
        <f t="shared" si="0"/>
        <v>17.248471048492561</v>
      </c>
      <c r="G24" s="21">
        <v>13.753156358492561</v>
      </c>
      <c r="H24" s="21">
        <v>1.1729746599999999</v>
      </c>
      <c r="I24" s="21">
        <v>2.3223400299999994</v>
      </c>
      <c r="J24" s="22">
        <f t="shared" si="1"/>
        <v>0.61407488272935307</v>
      </c>
      <c r="K24" s="22">
        <f t="shared" si="2"/>
        <v>0.66644789863993148</v>
      </c>
      <c r="L24" s="23">
        <f t="shared" si="3"/>
        <v>0.77013978175440823</v>
      </c>
      <c r="M24" s="4"/>
      <c r="N24" t="s">
        <v>254</v>
      </c>
      <c r="O24" s="5">
        <v>39.629186481861659</v>
      </c>
      <c r="P24" s="71">
        <v>0.71259731737227006</v>
      </c>
    </row>
    <row r="25" spans="1:16" x14ac:dyDescent="0.25">
      <c r="A25" s="17"/>
      <c r="B25" s="55">
        <v>20</v>
      </c>
      <c r="C25" s="19" t="s">
        <v>269</v>
      </c>
      <c r="D25" s="20">
        <v>66.289488000000006</v>
      </c>
      <c r="E25" s="21">
        <v>77.833972000000017</v>
      </c>
      <c r="F25" s="21">
        <f t="shared" si="0"/>
        <v>70.858537570045684</v>
      </c>
      <c r="G25" s="21">
        <v>45.01139614004569</v>
      </c>
      <c r="H25" s="21">
        <v>11.449418540000002</v>
      </c>
      <c r="I25" s="21">
        <v>14.397722889999997</v>
      </c>
      <c r="J25" s="22">
        <f t="shared" si="1"/>
        <v>0.57830013018024673</v>
      </c>
      <c r="K25" s="22">
        <f t="shared" si="2"/>
        <v>0.7254006602675459</v>
      </c>
      <c r="L25" s="23">
        <f t="shared" si="3"/>
        <v>0.91038059280908434</v>
      </c>
      <c r="M25" s="4"/>
      <c r="N25" t="s">
        <v>267</v>
      </c>
      <c r="O25" s="5">
        <v>4.7510630928147535</v>
      </c>
      <c r="P25" s="71">
        <v>0.69179858878671463</v>
      </c>
    </row>
    <row r="26" spans="1:16" x14ac:dyDescent="0.25">
      <c r="A26" s="17"/>
      <c r="B26" s="55">
        <v>21</v>
      </c>
      <c r="C26" s="19" t="s">
        <v>270</v>
      </c>
      <c r="D26" s="20">
        <v>85.719718999999998</v>
      </c>
      <c r="E26" s="21">
        <v>77.571994000000018</v>
      </c>
      <c r="F26" s="21">
        <f t="shared" si="0"/>
        <v>56.086636939119565</v>
      </c>
      <c r="G26" s="21">
        <v>36.522007909119566</v>
      </c>
      <c r="H26" s="21">
        <v>11.517658630000001</v>
      </c>
      <c r="I26" s="21">
        <v>8.0469704000000011</v>
      </c>
      <c r="J26" s="22">
        <f t="shared" si="1"/>
        <v>0.47081434968810465</v>
      </c>
      <c r="K26" s="22">
        <f t="shared" si="2"/>
        <v>0.6192913713049526</v>
      </c>
      <c r="L26" s="23">
        <f t="shared" si="3"/>
        <v>0.723026881829537</v>
      </c>
      <c r="M26" s="4"/>
      <c r="N26" t="s">
        <v>273</v>
      </c>
      <c r="O26" s="5">
        <v>8.1615982924423705</v>
      </c>
      <c r="P26" s="71">
        <v>0.6469743023492831</v>
      </c>
    </row>
    <row r="27" spans="1:16" x14ac:dyDescent="0.25">
      <c r="A27" s="17"/>
      <c r="B27" s="55">
        <v>22</v>
      </c>
      <c r="C27" s="19" t="s">
        <v>271</v>
      </c>
      <c r="D27" s="20">
        <v>49.790689</v>
      </c>
      <c r="E27" s="21">
        <v>52.108764999999998</v>
      </c>
      <c r="F27" s="21">
        <f t="shared" si="0"/>
        <v>44.431862514283132</v>
      </c>
      <c r="G27" s="21">
        <v>29.402397904283134</v>
      </c>
      <c r="H27" s="21">
        <v>6.6068947100000006</v>
      </c>
      <c r="I27" s="21">
        <v>8.4225698999999992</v>
      </c>
      <c r="J27" s="22">
        <f t="shared" si="1"/>
        <v>0.56425052300286016</v>
      </c>
      <c r="K27" s="22">
        <f t="shared" si="2"/>
        <v>0.69104099117073936</v>
      </c>
      <c r="L27" s="23">
        <f t="shared" si="3"/>
        <v>0.85267540910407558</v>
      </c>
      <c r="M27" s="4"/>
      <c r="N27" t="s">
        <v>264</v>
      </c>
      <c r="O27" s="5">
        <v>142.38916235060219</v>
      </c>
      <c r="P27" s="71">
        <v>0.60245482534566097</v>
      </c>
    </row>
    <row r="28" spans="1:16" x14ac:dyDescent="0.25">
      <c r="A28" s="17"/>
      <c r="B28" s="55">
        <v>23</v>
      </c>
      <c r="C28" s="19" t="s">
        <v>272</v>
      </c>
      <c r="D28" s="20">
        <v>9.0964929999999988</v>
      </c>
      <c r="E28" s="21">
        <v>10.181906999999999</v>
      </c>
      <c r="F28" s="21">
        <f t="shared" si="0"/>
        <v>7.9483040739915376</v>
      </c>
      <c r="G28" s="21">
        <v>5.7869208439915383</v>
      </c>
      <c r="H28" s="21">
        <v>1.1694605</v>
      </c>
      <c r="I28" s="21">
        <v>0.99192272999999997</v>
      </c>
      <c r="J28" s="22">
        <f t="shared" si="1"/>
        <v>0.56835333930977161</v>
      </c>
      <c r="K28" s="22">
        <f t="shared" si="2"/>
        <v>0.68321006506851212</v>
      </c>
      <c r="L28" s="23">
        <f t="shared" si="3"/>
        <v>0.78063019766253394</v>
      </c>
      <c r="M28" s="4"/>
      <c r="N28" t="s">
        <v>274</v>
      </c>
      <c r="O28" s="5">
        <v>18.315045762785459</v>
      </c>
      <c r="P28" s="71">
        <v>0.55463159873787971</v>
      </c>
    </row>
    <row r="29" spans="1:16" x14ac:dyDescent="0.25">
      <c r="A29" s="17"/>
      <c r="B29" s="55">
        <v>24</v>
      </c>
      <c r="C29" s="19" t="s">
        <v>273</v>
      </c>
      <c r="D29" s="20">
        <v>11.666198999999999</v>
      </c>
      <c r="E29" s="21">
        <v>12.615027000000001</v>
      </c>
      <c r="F29" s="21">
        <f t="shared" si="0"/>
        <v>8.1615982924423705</v>
      </c>
      <c r="G29" s="21">
        <v>5.0253625124423706</v>
      </c>
      <c r="H29" s="21">
        <v>0.62469542000000011</v>
      </c>
      <c r="I29" s="21">
        <v>2.5115403599999993</v>
      </c>
      <c r="J29" s="22">
        <f t="shared" si="1"/>
        <v>0.39836319909916723</v>
      </c>
      <c r="K29" s="22">
        <f t="shared" si="2"/>
        <v>0.44788314225901937</v>
      </c>
      <c r="L29" s="23">
        <f t="shared" si="3"/>
        <v>0.6469743023492831</v>
      </c>
      <c r="M29" s="4"/>
      <c r="N29" t="s">
        <v>263</v>
      </c>
      <c r="O29" s="5">
        <v>17.934847629676213</v>
      </c>
      <c r="P29" s="71">
        <v>0.4823323696467533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35.221496999999999</v>
      </c>
      <c r="E30" s="28">
        <v>33.022001999999993</v>
      </c>
      <c r="F30" s="28">
        <f t="shared" si="0"/>
        <v>18.315045762785459</v>
      </c>
      <c r="G30" s="28">
        <v>10.430694432785458</v>
      </c>
      <c r="H30" s="28">
        <v>3.3340342299999999</v>
      </c>
      <c r="I30" s="28">
        <v>4.5503171000000009</v>
      </c>
      <c r="J30" s="29">
        <f t="shared" si="1"/>
        <v>0.31587104963489071</v>
      </c>
      <c r="K30" s="29">
        <f t="shared" si="2"/>
        <v>0.41683507446899981</v>
      </c>
      <c r="L30" s="30">
        <f t="shared" si="3"/>
        <v>0.55463159873787971</v>
      </c>
      <c r="M30" s="4"/>
      <c r="N30" t="s">
        <v>260</v>
      </c>
      <c r="O30" s="5">
        <v>14.026482466156427</v>
      </c>
      <c r="P30" s="71">
        <v>0.46291407177226324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5703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49" t="s">
        <v>1783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1786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1427.6091099999999</v>
      </c>
      <c r="E6" s="14">
        <v>1383.2690209999994</v>
      </c>
      <c r="F6" s="14">
        <v>1041.6875752867345</v>
      </c>
      <c r="G6" s="14">
        <v>670.9126287367344</v>
      </c>
      <c r="H6" s="14">
        <v>178.55347573</v>
      </c>
      <c r="I6" s="14">
        <v>192.22147081999998</v>
      </c>
      <c r="J6" s="15">
        <v>0.48501962998615777</v>
      </c>
      <c r="K6" s="15">
        <v>0.61410043279407378</v>
      </c>
      <c r="L6" s="16">
        <v>0.7530621733534324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1427.6091099999999</v>
      </c>
      <c r="E7" s="38">
        <f ca="1">SUM(E8:OFFSET(E6,MATCH("PROYECTOS",$A$8:$A$50,0),0))</f>
        <v>1383.2605780000006</v>
      </c>
      <c r="F7" s="38">
        <f ca="1">SUM(F8:OFFSET(F6,MATCH("PROYECTOS",$A$8:$A$50,0),0))</f>
        <v>1041.6792488966748</v>
      </c>
      <c r="G7" s="38">
        <f ca="1">SUM(G8:OFFSET(G6,MATCH("PROYECTOS",$A$8:$A$50,0),0))</f>
        <v>670.90430234667474</v>
      </c>
      <c r="H7" s="38">
        <f ca="1">SUM(H8:OFFSET(H6,MATCH("PROYECTOS",$A$8:$A$50,0),0))</f>
        <v>178.55347573000003</v>
      </c>
      <c r="I7" s="38">
        <f ca="1">SUM(I8:OFFSET(I6,MATCH("PROYECTOS",$A$8:$A$50,0),0))</f>
        <v>192.22147082000009</v>
      </c>
      <c r="J7" s="39">
        <f ca="1">IFERROR(G7/E7,0)</f>
        <v>0.48501657100407475</v>
      </c>
      <c r="K7" s="39">
        <f ca="1">IFERROR(SUM(G7,H7)/E7,0)</f>
        <v>0.61409816168177855</v>
      </c>
      <c r="L7" s="40">
        <f ca="1">IFERROR(SUM(G7,H7,I7)/E7,0)</f>
        <v>0.7530607504211505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432.193603</v>
      </c>
      <c r="E8" s="21">
        <v>138.57965900000002</v>
      </c>
      <c r="F8" s="21">
        <f t="shared" ref="F8:F10" si="0">SUM(G8,H8,I8)</f>
        <v>57.539689098239542</v>
      </c>
      <c r="G8" s="21">
        <v>47.130536968239539</v>
      </c>
      <c r="H8" s="21">
        <v>4.8199910100000016</v>
      </c>
      <c r="I8" s="21">
        <v>5.5891611199999991</v>
      </c>
      <c r="J8" s="22">
        <f t="shared" ref="J8:J11" si="1">IFERROR(G8/E8,0)</f>
        <v>0.34009707707708769</v>
      </c>
      <c r="K8" s="22">
        <f t="shared" ref="K8:K11" si="2">IFERROR(SUM(G8,H8)/E8,0)</f>
        <v>0.37487845152108168</v>
      </c>
      <c r="L8" s="23">
        <f t="shared" ref="L8:L11" si="3">IFERROR(SUM(G8,H8,I8)/E8,0)</f>
        <v>0.41521020843498779</v>
      </c>
      <c r="M8" s="4"/>
    </row>
    <row r="9" spans="1:13" ht="63.75" x14ac:dyDescent="0.25">
      <c r="A9" s="17"/>
      <c r="B9" s="19">
        <v>3000556</v>
      </c>
      <c r="C9" s="19" t="s">
        <v>1788</v>
      </c>
      <c r="D9" s="20">
        <v>159.09828200000001</v>
      </c>
      <c r="E9" s="21">
        <v>246.03942599999993</v>
      </c>
      <c r="F9" s="21">
        <f t="shared" si="0"/>
        <v>131.41834179595048</v>
      </c>
      <c r="G9" s="21">
        <v>69.632926145950478</v>
      </c>
      <c r="H9" s="21">
        <v>30.918048489999993</v>
      </c>
      <c r="I9" s="21">
        <v>30.867367160000001</v>
      </c>
      <c r="J9" s="22">
        <f t="shared" si="1"/>
        <v>0.28301531700838262</v>
      </c>
      <c r="K9" s="22">
        <f t="shared" si="2"/>
        <v>0.40867830115954867</v>
      </c>
      <c r="L9" s="23">
        <f t="shared" si="3"/>
        <v>0.53413529665749793</v>
      </c>
      <c r="M9" s="4"/>
    </row>
    <row r="10" spans="1:13" ht="63.75" x14ac:dyDescent="0.25">
      <c r="A10" s="17"/>
      <c r="B10" s="19">
        <v>3000557</v>
      </c>
      <c r="C10" s="19" t="s">
        <v>1789</v>
      </c>
      <c r="D10" s="20">
        <v>836.31722499999989</v>
      </c>
      <c r="E10" s="21">
        <v>998.64149300000065</v>
      </c>
      <c r="F10" s="21">
        <f t="shared" si="0"/>
        <v>852.72121800248487</v>
      </c>
      <c r="G10" s="21">
        <v>554.14083923248472</v>
      </c>
      <c r="H10" s="21">
        <v>142.81543623000005</v>
      </c>
      <c r="I10" s="21">
        <v>155.76494254000008</v>
      </c>
      <c r="J10" s="22">
        <f t="shared" si="1"/>
        <v>0.55489466752257643</v>
      </c>
      <c r="K10" s="22">
        <f t="shared" si="2"/>
        <v>0.69790438345273553</v>
      </c>
      <c r="L10" s="23">
        <f t="shared" si="3"/>
        <v>0.85388122161922253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8.4429999988060445E-3</v>
      </c>
      <c r="F11" s="45">
        <f t="shared" ca="1" si="4"/>
        <v>8.3263900596648455E-3</v>
      </c>
      <c r="G11" s="45">
        <f t="shared" ca="1" si="4"/>
        <v>8.3263900596648455E-3</v>
      </c>
      <c r="H11" s="45">
        <f t="shared" ca="1" si="4"/>
        <v>0</v>
      </c>
      <c r="I11" s="45">
        <f t="shared" ca="1" si="4"/>
        <v>0</v>
      </c>
      <c r="J11" s="46">
        <f t="shared" ca="1" si="1"/>
        <v>0.98618856577547209</v>
      </c>
      <c r="K11" s="46">
        <f t="shared" ca="1" si="2"/>
        <v>0.98618856577547209</v>
      </c>
      <c r="L11" s="47">
        <f t="shared" ca="1" si="3"/>
        <v>0.98618856577547209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1805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276</v>
      </c>
      <c r="D17" s="23">
        <v>0.41521020843498779</v>
      </c>
    </row>
    <row r="18" spans="1:4" ht="64.5" thickBot="1" x14ac:dyDescent="0.3">
      <c r="A18" s="24"/>
      <c r="B18" s="26">
        <v>3000556</v>
      </c>
      <c r="C18" s="26" t="s">
        <v>1788</v>
      </c>
      <c r="D18" s="30">
        <v>0.53413529665749793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115</v>
      </c>
      <c r="B1" s="49" t="s">
        <v>1783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1787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1427.6091099999999</v>
      </c>
      <c r="I6" s="14">
        <v>1383.2690209999994</v>
      </c>
      <c r="J6" s="14">
        <v>1041.6875752867345</v>
      </c>
      <c r="K6" s="14">
        <v>670.9126287367344</v>
      </c>
      <c r="L6" s="14">
        <v>178.55347573</v>
      </c>
      <c r="M6" s="14">
        <v>192.22147081999998</v>
      </c>
      <c r="N6" s="15">
        <v>0.48501962998615777</v>
      </c>
      <c r="O6" s="15">
        <v>0.61410043279407378</v>
      </c>
      <c r="P6" s="16">
        <v>0.7530621733534324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SUM(H8:OFFSET(H6,MATCH("PROYECTOS",$A$8:$A$20,0),0))</f>
        <v>1427.6091100000003</v>
      </c>
      <c r="I7" s="13">
        <f ca="1">SUM(I8:OFFSET(I6,MATCH("PROYECTOS",$A$8:$A$20,0),0))</f>
        <v>1383.2605780000001</v>
      </c>
      <c r="J7" s="13">
        <f ca="1">SUM(J8:OFFSET(J6,MATCH("PROYECTOS",$A$8:$A$20,0),0))</f>
        <v>1041.6792488966748</v>
      </c>
      <c r="K7" s="13">
        <f ca="1">SUM(K8:OFFSET(K6,MATCH("PROYECTOS",$A$8:$A$20,0),0))</f>
        <v>670.90430234667474</v>
      </c>
      <c r="L7" s="13">
        <f ca="1">SUM(L8:OFFSET(L6,MATCH("PROYECTOS",$A$8:$A$20,0),0))</f>
        <v>178.55347573</v>
      </c>
      <c r="M7" s="13">
        <f ca="1">SUM(M8:OFFSET(M6,MATCH("PROYECTOS",$A$8:$A$20,0),0))</f>
        <v>192.22147082000001</v>
      </c>
      <c r="N7" s="39">
        <f ca="1">IFERROR(K7/I7,0)</f>
        <v>0.48501657100407491</v>
      </c>
      <c r="O7" s="39">
        <f ca="1">IFERROR(SUM(K7,L7)/I7,0)</f>
        <v>0.61409816168177866</v>
      </c>
      <c r="P7" s="40">
        <f ca="1">IFERROR(SUM(K7,L7,M7)/I7,0)</f>
        <v>0.75306075042115062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89.818967000000015</v>
      </c>
      <c r="I8" s="21">
        <v>76.430094999999994</v>
      </c>
      <c r="J8" s="21">
        <f t="shared" ref="J8:J19" si="0">SUM(K8,L8,M8)</f>
        <v>50.582008917210096</v>
      </c>
      <c r="K8" s="21">
        <v>40.589503917210095</v>
      </c>
      <c r="L8" s="21">
        <v>4.6027862300000004</v>
      </c>
      <c r="M8" s="21">
        <v>5.3897187699999991</v>
      </c>
      <c r="N8" s="22">
        <f t="shared" ref="N8:N20" si="1">IFERROR(K8/I8,0)</f>
        <v>0.53106703474868244</v>
      </c>
      <c r="O8" s="22">
        <f t="shared" ref="O8:O20" si="2">IFERROR(SUM(K8,L8)/I8,0)</f>
        <v>0.5912892054786808</v>
      </c>
      <c r="P8" s="23">
        <f t="shared" ref="P8:P20" si="3">IFERROR(SUM(K8,L8,M8)/I8,0)</f>
        <v>0.661807484567566</v>
      </c>
      <c r="Q8" s="70">
        <v>338</v>
      </c>
      <c r="R8" s="21">
        <v>353</v>
      </c>
      <c r="S8" s="23">
        <f>IFERROR(R8/Q8,0)</f>
        <v>1.044378698224852</v>
      </c>
    </row>
    <row r="9" spans="1:19" ht="63.75" x14ac:dyDescent="0.25">
      <c r="A9" s="17"/>
      <c r="B9" s="19">
        <v>5004234</v>
      </c>
      <c r="C9" s="19" t="s">
        <v>1790</v>
      </c>
      <c r="D9" s="68">
        <v>3000556</v>
      </c>
      <c r="E9" s="19" t="s">
        <v>1788</v>
      </c>
      <c r="F9" s="69">
        <v>524</v>
      </c>
      <c r="G9" s="19" t="s">
        <v>539</v>
      </c>
      <c r="H9" s="20">
        <v>2.0290000000000002E-2</v>
      </c>
      <c r="I9" s="21">
        <v>7.607E-3</v>
      </c>
      <c r="J9" s="21">
        <f t="shared" si="0"/>
        <v>6.1990700043930485E-3</v>
      </c>
      <c r="K9" s="21">
        <v>1.3670000043930486E-3</v>
      </c>
      <c r="L9" s="21">
        <v>8.9327999999999988E-4</v>
      </c>
      <c r="M9" s="21">
        <v>3.9387900000000002E-3</v>
      </c>
      <c r="N9" s="22">
        <f t="shared" si="1"/>
        <v>0.17970290579637815</v>
      </c>
      <c r="O9" s="22">
        <f t="shared" si="2"/>
        <v>0.29713158990312188</v>
      </c>
      <c r="P9" s="23">
        <f t="shared" si="3"/>
        <v>0.81491652483147736</v>
      </c>
      <c r="Q9" s="70">
        <v>3699</v>
      </c>
      <c r="R9" s="21">
        <v>3511</v>
      </c>
      <c r="S9" s="23">
        <f t="shared" ref="S9:S19" si="4">IFERROR(R9/Q9,0)</f>
        <v>0.94917545282508786</v>
      </c>
    </row>
    <row r="10" spans="1:19" ht="63.75" x14ac:dyDescent="0.25">
      <c r="A10" s="17"/>
      <c r="B10" s="19">
        <v>5004235</v>
      </c>
      <c r="C10" s="19" t="s">
        <v>1791</v>
      </c>
      <c r="D10" s="68">
        <v>3000556</v>
      </c>
      <c r="E10" s="19" t="s">
        <v>1788</v>
      </c>
      <c r="F10" s="69">
        <v>524</v>
      </c>
      <c r="G10" s="19" t="s">
        <v>539</v>
      </c>
      <c r="H10" s="20">
        <v>4.1666470000000011</v>
      </c>
      <c r="I10" s="21">
        <v>0.52511399999999997</v>
      </c>
      <c r="J10" s="21">
        <f t="shared" si="0"/>
        <v>0.41574400267410283</v>
      </c>
      <c r="K10" s="21">
        <v>9.4621002674102783E-2</v>
      </c>
      <c r="L10" s="21">
        <v>8.92E-4</v>
      </c>
      <c r="M10" s="21">
        <v>0.32023100000000004</v>
      </c>
      <c r="N10" s="22">
        <f t="shared" si="1"/>
        <v>0.18019135401856129</v>
      </c>
      <c r="O10" s="22">
        <f t="shared" si="2"/>
        <v>0.18189003278164892</v>
      </c>
      <c r="P10" s="23">
        <f t="shared" si="3"/>
        <v>0.79172142177527705</v>
      </c>
      <c r="Q10" s="70">
        <v>3699</v>
      </c>
      <c r="R10" s="21">
        <v>3642</v>
      </c>
      <c r="S10" s="23">
        <f t="shared" si="4"/>
        <v>0.98459042984590428</v>
      </c>
    </row>
    <row r="11" spans="1:19" ht="63.75" x14ac:dyDescent="0.25">
      <c r="A11" s="17"/>
      <c r="B11" s="19">
        <v>5004236</v>
      </c>
      <c r="C11" s="19" t="s">
        <v>1792</v>
      </c>
      <c r="D11" s="68">
        <v>3000556</v>
      </c>
      <c r="E11" s="19" t="s">
        <v>1788</v>
      </c>
      <c r="F11" s="69">
        <v>101</v>
      </c>
      <c r="G11" s="19" t="s">
        <v>1081</v>
      </c>
      <c r="H11" s="20">
        <v>136.42213000000001</v>
      </c>
      <c r="I11" s="21">
        <v>228.96327399999998</v>
      </c>
      <c r="J11" s="21">
        <f t="shared" si="0"/>
        <v>118.94641806570738</v>
      </c>
      <c r="K11" s="21">
        <v>59.868615865707397</v>
      </c>
      <c r="L11" s="21">
        <v>29.730065169999996</v>
      </c>
      <c r="M11" s="21">
        <v>29.347737029999998</v>
      </c>
      <c r="N11" s="22">
        <f t="shared" si="1"/>
        <v>0.26147693828708707</v>
      </c>
      <c r="O11" s="22">
        <f t="shared" si="2"/>
        <v>0.3913233745762536</v>
      </c>
      <c r="P11" s="23">
        <f t="shared" si="3"/>
        <v>0.51949998787013929</v>
      </c>
      <c r="Q11" s="70">
        <v>33614824</v>
      </c>
      <c r="R11" s="21">
        <v>12086109</v>
      </c>
      <c r="S11" s="23">
        <f t="shared" si="4"/>
        <v>0.35954699628949416</v>
      </c>
    </row>
    <row r="12" spans="1:19" ht="63.75" x14ac:dyDescent="0.25">
      <c r="A12" s="17"/>
      <c r="B12" s="19">
        <v>5004237</v>
      </c>
      <c r="C12" s="19" t="s">
        <v>1793</v>
      </c>
      <c r="D12" s="68">
        <v>3000556</v>
      </c>
      <c r="E12" s="19" t="s">
        <v>1788</v>
      </c>
      <c r="F12" s="69">
        <v>303</v>
      </c>
      <c r="G12" s="19" t="s">
        <v>1801</v>
      </c>
      <c r="H12" s="20">
        <v>18.489215000000002</v>
      </c>
      <c r="I12" s="21">
        <v>16.543430999999998</v>
      </c>
      <c r="J12" s="21">
        <f t="shared" si="0"/>
        <v>12.049980657564586</v>
      </c>
      <c r="K12" s="21">
        <v>9.6683222775645845</v>
      </c>
      <c r="L12" s="21">
        <v>1.1861980400000001</v>
      </c>
      <c r="M12" s="21">
        <v>1.1954603399999999</v>
      </c>
      <c r="N12" s="22">
        <f t="shared" si="1"/>
        <v>0.58442062457083932</v>
      </c>
      <c r="O12" s="22">
        <f t="shared" si="2"/>
        <v>0.6561226820219207</v>
      </c>
      <c r="P12" s="23">
        <f t="shared" si="3"/>
        <v>0.72838461728794868</v>
      </c>
      <c r="Q12" s="70">
        <v>11739</v>
      </c>
      <c r="R12" s="21">
        <v>5398</v>
      </c>
      <c r="S12" s="23">
        <f t="shared" si="4"/>
        <v>0.45983473890450632</v>
      </c>
    </row>
    <row r="13" spans="1:19" ht="63.75" x14ac:dyDescent="0.25">
      <c r="A13" s="17"/>
      <c r="B13" s="19">
        <v>5004238</v>
      </c>
      <c r="C13" s="19" t="s">
        <v>1794</v>
      </c>
      <c r="D13" s="68">
        <v>3000557</v>
      </c>
      <c r="E13" s="19" t="s">
        <v>1789</v>
      </c>
      <c r="F13" s="69">
        <v>524</v>
      </c>
      <c r="G13" s="19" t="s">
        <v>539</v>
      </c>
      <c r="H13" s="20">
        <v>7.6677000000000009E-2</v>
      </c>
      <c r="I13" s="21">
        <v>6.0343000000000001E-2</v>
      </c>
      <c r="J13" s="21">
        <f t="shared" si="0"/>
        <v>3.6764740108151582E-2</v>
      </c>
      <c r="K13" s="21">
        <v>7.3328801081515849E-3</v>
      </c>
      <c r="L13" s="21">
        <v>7.3616999999999997E-3</v>
      </c>
      <c r="M13" s="21">
        <v>2.2070159999999998E-2</v>
      </c>
      <c r="N13" s="22">
        <f t="shared" si="1"/>
        <v>0.12151997925445511</v>
      </c>
      <c r="O13" s="22">
        <f t="shared" si="2"/>
        <v>0.24351755975260733</v>
      </c>
      <c r="P13" s="23">
        <f t="shared" si="3"/>
        <v>0.60926271660592912</v>
      </c>
      <c r="Q13" s="70">
        <v>55032</v>
      </c>
      <c r="R13" s="21">
        <v>56485</v>
      </c>
      <c r="S13" s="23">
        <f t="shared" si="4"/>
        <v>1.0264028201773514</v>
      </c>
    </row>
    <row r="14" spans="1:19" ht="63.75" x14ac:dyDescent="0.25">
      <c r="A14" s="17"/>
      <c r="B14" s="19">
        <v>5004239</v>
      </c>
      <c r="C14" s="19" t="s">
        <v>1795</v>
      </c>
      <c r="D14" s="68">
        <v>3000557</v>
      </c>
      <c r="E14" s="19" t="s">
        <v>1789</v>
      </c>
      <c r="F14" s="69">
        <v>524</v>
      </c>
      <c r="G14" s="19" t="s">
        <v>539</v>
      </c>
      <c r="H14" s="20">
        <v>19.209569999999996</v>
      </c>
      <c r="I14" s="21">
        <v>3.576921</v>
      </c>
      <c r="J14" s="21">
        <f t="shared" si="0"/>
        <v>2.564035602498933</v>
      </c>
      <c r="K14" s="21">
        <v>1.9955715024989331</v>
      </c>
      <c r="L14" s="21">
        <v>5.2745199999999999E-2</v>
      </c>
      <c r="M14" s="21">
        <v>0.51571889999999998</v>
      </c>
      <c r="N14" s="22">
        <f t="shared" si="1"/>
        <v>0.55790203431916252</v>
      </c>
      <c r="O14" s="22">
        <f t="shared" si="2"/>
        <v>0.57264801277381661</v>
      </c>
      <c r="P14" s="23">
        <f t="shared" si="3"/>
        <v>0.71682757391033602</v>
      </c>
      <c r="Q14" s="70">
        <v>55032</v>
      </c>
      <c r="R14" s="21">
        <v>53662</v>
      </c>
      <c r="S14" s="23">
        <f t="shared" si="4"/>
        <v>0.97510539322575951</v>
      </c>
    </row>
    <row r="15" spans="1:19" ht="63.75" x14ac:dyDescent="0.25">
      <c r="A15" s="17"/>
      <c r="B15" s="19">
        <v>5004240</v>
      </c>
      <c r="C15" s="19" t="s">
        <v>1796</v>
      </c>
      <c r="D15" s="68">
        <v>3000557</v>
      </c>
      <c r="E15" s="19" t="s">
        <v>1789</v>
      </c>
      <c r="F15" s="69">
        <v>101</v>
      </c>
      <c r="G15" s="19" t="s">
        <v>1081</v>
      </c>
      <c r="H15" s="20">
        <v>697.52119300000004</v>
      </c>
      <c r="I15" s="21">
        <v>896.47317800000019</v>
      </c>
      <c r="J15" s="21">
        <f t="shared" si="0"/>
        <v>778.51561828602678</v>
      </c>
      <c r="K15" s="21">
        <v>490.66256527602673</v>
      </c>
      <c r="L15" s="21">
        <v>139.05178733000002</v>
      </c>
      <c r="M15" s="21">
        <v>148.80126568000003</v>
      </c>
      <c r="N15" s="22">
        <f t="shared" si="1"/>
        <v>0.54732542737160017</v>
      </c>
      <c r="O15" s="22">
        <f t="shared" si="2"/>
        <v>0.70243524074071806</v>
      </c>
      <c r="P15" s="23">
        <f t="shared" si="3"/>
        <v>0.8684204250514973</v>
      </c>
      <c r="Q15" s="70">
        <v>204909157</v>
      </c>
      <c r="R15" s="21">
        <v>199082369</v>
      </c>
      <c r="S15" s="23">
        <f t="shared" si="4"/>
        <v>0.97156404288950349</v>
      </c>
    </row>
    <row r="16" spans="1:19" ht="63.75" x14ac:dyDescent="0.25">
      <c r="A16" s="17"/>
      <c r="B16" s="19">
        <v>5004241</v>
      </c>
      <c r="C16" s="19" t="s">
        <v>1797</v>
      </c>
      <c r="D16" s="68">
        <v>3000557</v>
      </c>
      <c r="E16" s="19" t="s">
        <v>1789</v>
      </c>
      <c r="F16" s="69">
        <v>303</v>
      </c>
      <c r="G16" s="19" t="s">
        <v>1801</v>
      </c>
      <c r="H16" s="20">
        <v>67.802966999999995</v>
      </c>
      <c r="I16" s="21">
        <v>52.649183000000008</v>
      </c>
      <c r="J16" s="21">
        <f t="shared" si="0"/>
        <v>38.333133389406967</v>
      </c>
      <c r="K16" s="21">
        <v>30.541581299406971</v>
      </c>
      <c r="L16" s="21">
        <v>3.7035420000000006</v>
      </c>
      <c r="M16" s="21">
        <v>4.0880100900000009</v>
      </c>
      <c r="N16" s="22">
        <f t="shared" si="1"/>
        <v>0.58009601591361759</v>
      </c>
      <c r="O16" s="22">
        <f t="shared" si="2"/>
        <v>0.65043978554058413</v>
      </c>
      <c r="P16" s="23">
        <f t="shared" si="3"/>
        <v>0.72808600637557774</v>
      </c>
      <c r="Q16" s="70">
        <v>63209</v>
      </c>
      <c r="R16" s="21">
        <v>61593</v>
      </c>
      <c r="S16" s="23">
        <f t="shared" si="4"/>
        <v>0.9744340204717683</v>
      </c>
    </row>
    <row r="17" spans="1:19" ht="63.75" x14ac:dyDescent="0.25">
      <c r="A17" s="17"/>
      <c r="B17" s="19">
        <v>5004242</v>
      </c>
      <c r="C17" s="19" t="s">
        <v>1798</v>
      </c>
      <c r="D17" s="68">
        <v>3000557</v>
      </c>
      <c r="E17" s="19" t="s">
        <v>1789</v>
      </c>
      <c r="F17" s="69">
        <v>588</v>
      </c>
      <c r="G17" s="19" t="s">
        <v>1802</v>
      </c>
      <c r="H17" s="20">
        <v>51.706817999999998</v>
      </c>
      <c r="I17" s="21">
        <v>45.881867999999997</v>
      </c>
      <c r="J17" s="21">
        <f t="shared" si="0"/>
        <v>33.271665984443942</v>
      </c>
      <c r="K17" s="21">
        <v>30.933788274443941</v>
      </c>
      <c r="L17" s="21">
        <v>0</v>
      </c>
      <c r="M17" s="21">
        <v>2.3378777099999994</v>
      </c>
      <c r="N17" s="22">
        <f t="shared" si="1"/>
        <v>0.67420507540024188</v>
      </c>
      <c r="O17" s="22">
        <f t="shared" si="2"/>
        <v>0.67420507540024188</v>
      </c>
      <c r="P17" s="23">
        <f t="shared" si="3"/>
        <v>0.72515935890936145</v>
      </c>
      <c r="Q17" s="70">
        <v>21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5004243</v>
      </c>
      <c r="C18" s="19" t="s">
        <v>1799</v>
      </c>
      <c r="D18" s="68">
        <v>3000001</v>
      </c>
      <c r="E18" s="19" t="s">
        <v>276</v>
      </c>
      <c r="F18" s="69">
        <v>287</v>
      </c>
      <c r="G18" s="19" t="s">
        <v>1803</v>
      </c>
      <c r="H18" s="20">
        <v>3.6266700000000003</v>
      </c>
      <c r="I18" s="21">
        <v>2.0155419999999999</v>
      </c>
      <c r="J18" s="21">
        <f t="shared" si="0"/>
        <v>0.49160874182699327</v>
      </c>
      <c r="K18" s="21">
        <v>0.27493144182699325</v>
      </c>
      <c r="L18" s="21">
        <v>1.1908900000000002E-2</v>
      </c>
      <c r="M18" s="21">
        <v>0.20476840000000002</v>
      </c>
      <c r="N18" s="22">
        <f t="shared" si="1"/>
        <v>0.13640571212457656</v>
      </c>
      <c r="O18" s="22">
        <f t="shared" si="2"/>
        <v>0.14231424690083028</v>
      </c>
      <c r="P18" s="23">
        <f t="shared" si="3"/>
        <v>0.24390895442863175</v>
      </c>
      <c r="Q18" s="70">
        <v>70</v>
      </c>
      <c r="R18" s="21">
        <v>72</v>
      </c>
      <c r="S18" s="23">
        <f t="shared" si="4"/>
        <v>1.0285714285714285</v>
      </c>
    </row>
    <row r="19" spans="1:19" ht="25.5" x14ac:dyDescent="0.25">
      <c r="A19" s="17"/>
      <c r="B19" s="19">
        <v>5004244</v>
      </c>
      <c r="C19" s="19" t="s">
        <v>1800</v>
      </c>
      <c r="D19" s="68">
        <v>3000001</v>
      </c>
      <c r="E19" s="19" t="s">
        <v>276</v>
      </c>
      <c r="F19" s="69">
        <v>101</v>
      </c>
      <c r="G19" s="19" t="s">
        <v>1081</v>
      </c>
      <c r="H19" s="20">
        <v>338.74796599999996</v>
      </c>
      <c r="I19" s="21">
        <v>60.134021999999987</v>
      </c>
      <c r="J19" s="21">
        <f t="shared" si="0"/>
        <v>6.4660714392024508</v>
      </c>
      <c r="K19" s="21">
        <v>6.2661016092024511</v>
      </c>
      <c r="L19" s="21">
        <v>0.20529587999999999</v>
      </c>
      <c r="M19" s="21">
        <v>-5.3260500000000006E-3</v>
      </c>
      <c r="N19" s="22">
        <f t="shared" si="1"/>
        <v>0.10420227020907487</v>
      </c>
      <c r="O19" s="22">
        <f t="shared" si="2"/>
        <v>0.10761624241934876</v>
      </c>
      <c r="P19" s="23">
        <f t="shared" si="3"/>
        <v>0.10752767275740266</v>
      </c>
      <c r="Q19" s="70">
        <v>22</v>
      </c>
      <c r="R19" s="21">
        <v>17</v>
      </c>
      <c r="S19" s="23">
        <f t="shared" si="4"/>
        <v>0.77272727272727271</v>
      </c>
    </row>
    <row r="20" spans="1:19" ht="15.75" thickBot="1" x14ac:dyDescent="0.3">
      <c r="A20" s="41" t="s">
        <v>294</v>
      </c>
      <c r="B20" s="43"/>
      <c r="C20" s="43"/>
      <c r="D20" s="65"/>
      <c r="E20" s="43"/>
      <c r="F20" s="66"/>
      <c r="G20" s="43"/>
      <c r="H20" s="44">
        <f ca="1">OFFSET(H20,-MATCH("PROYECTOS",$A$8:$A$20,0)-1,0)-(OFFSET(H20,-MATCH("PROYECTOS",$A$8:$A$20,0),0))</f>
        <v>0</v>
      </c>
      <c r="I20" s="44">
        <f t="shared" ref="I20:M20" ca="1" si="5">OFFSET(I20,-MATCH("PROYECTOS",$A$8:$A$20,0)-1,0)-(OFFSET(I20,-MATCH("PROYECTOS",$A$8:$A$20,0),0))</f>
        <v>8.4429999992607918E-3</v>
      </c>
      <c r="J20" s="44">
        <f t="shared" ca="1" si="5"/>
        <v>8.3263900596648455E-3</v>
      </c>
      <c r="K20" s="44">
        <f t="shared" ca="1" si="5"/>
        <v>8.3263900596648455E-3</v>
      </c>
      <c r="L20" s="44">
        <f t="shared" ca="1" si="5"/>
        <v>0</v>
      </c>
      <c r="M20" s="44">
        <f t="shared" ca="1" si="5"/>
        <v>0</v>
      </c>
      <c r="N20" s="46">
        <f t="shared" ca="1" si="1"/>
        <v>0.98618856572235514</v>
      </c>
      <c r="O20" s="46">
        <f t="shared" ca="1" si="2"/>
        <v>0.98618856572235514</v>
      </c>
      <c r="P20" s="47">
        <f t="shared" ca="1" si="3"/>
        <v>0.98618856572235514</v>
      </c>
      <c r="Q20" s="67"/>
      <c r="R20" s="45"/>
      <c r="S2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50" t="s">
        <v>1806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52.864781000000008</v>
      </c>
      <c r="E6" s="14">
        <v>60.424626999999994</v>
      </c>
      <c r="F6" s="14">
        <v>46.856849536575936</v>
      </c>
      <c r="G6" s="14">
        <v>34.054725836575926</v>
      </c>
      <c r="H6" s="14">
        <v>5.1086144599999992</v>
      </c>
      <c r="I6" s="14">
        <v>7.6935092400000018</v>
      </c>
      <c r="J6" s="15">
        <v>0.56359017055373684</v>
      </c>
      <c r="K6" s="15">
        <v>0.64813540837539518</v>
      </c>
      <c r="L6" s="16">
        <v>0.77545947510070579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52.391241000000008</v>
      </c>
      <c r="E7" s="38">
        <f ca="1">SUM(E8:OFFSET(E6,MATCH("GOBIERNOS REGIONALES",$A$8:$A$50,0),0))</f>
        <v>59.951087000000037</v>
      </c>
      <c r="F7" s="38">
        <f ca="1">SUM(F8:OFFSET(F6,MATCH("GOBIERNOS REGIONALES",$A$8:$A$50,0),0))</f>
        <v>46.558759053935731</v>
      </c>
      <c r="G7" s="38">
        <f ca="1">SUM(G8:OFFSET(G6,MATCH("GOBIERNOS REGIONALES",$A$8:$A$50,0),0))</f>
        <v>33.872620753935735</v>
      </c>
      <c r="H7" s="38">
        <f ca="1">SUM(H8:OFFSET(H6,MATCH("GOBIERNOS REGIONALES",$A$8:$A$50,0),0))</f>
        <v>5.0418074499999976</v>
      </c>
      <c r="I7" s="38">
        <f ca="1">SUM(I8:OFFSET(I6,MATCH("GOBIERNOS REGIONALES",$A$8:$A$50,0),0))</f>
        <v>7.6443308499999993</v>
      </c>
      <c r="J7" s="39">
        <f ca="1">IFERROR(G7/E7,0)</f>
        <v>0.5650042801381685</v>
      </c>
      <c r="K7" s="39">
        <f ca="1">IFERROR(SUM(G7,H7)/E7,0)</f>
        <v>0.64910296295271031</v>
      </c>
      <c r="L7" s="40">
        <f ca="1">IFERROR(SUM(G7,H7,I7)/E7,0)</f>
        <v>0.77661242495796123</v>
      </c>
      <c r="M7" s="4"/>
    </row>
    <row r="8" spans="1:13" ht="25.5" x14ac:dyDescent="0.25">
      <c r="A8" s="17"/>
      <c r="B8" s="18">
        <v>12</v>
      </c>
      <c r="C8" s="19" t="s">
        <v>112</v>
      </c>
      <c r="D8" s="20">
        <v>52.391241000000008</v>
      </c>
      <c r="E8" s="21">
        <v>59.951087000000037</v>
      </c>
      <c r="F8" s="21">
        <f t="shared" ref="F8:F11" si="0">SUM(G8,H8,I8)</f>
        <v>46.558759053935731</v>
      </c>
      <c r="G8" s="21">
        <v>33.872620753935735</v>
      </c>
      <c r="H8" s="21">
        <v>5.0418074499999976</v>
      </c>
      <c r="I8" s="21">
        <v>7.6443308499999993</v>
      </c>
      <c r="J8" s="22">
        <f t="shared" ref="J8:J11" si="1">IFERROR(G8/E8,0)</f>
        <v>0.5650042801381685</v>
      </c>
      <c r="K8" s="22">
        <f t="shared" ref="K8:K11" si="2">IFERROR(SUM(G8,H8)/E8,0)</f>
        <v>0.64910296295271031</v>
      </c>
      <c r="L8" s="23">
        <f t="shared" ref="L8:L11" si="3">IFERROR(SUM(G8,H8,I8)/E8,0)</f>
        <v>0.77661242495796123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0.47353999999999996</v>
      </c>
      <c r="E9" s="38">
        <f ca="1">SUM(E10:OFFSET(E8,(MATCH("GOBIERNOS LOCALES",$A$8:$A$50,0)-MATCH("GOBIERNOS REGIONALES",$A$8:$A$50,0)),0))</f>
        <v>0.47353999999999996</v>
      </c>
      <c r="F9" s="38">
        <f ca="1">SUM(F10:OFFSET(F8,(MATCH("GOBIERNOS LOCALES",$A$8:$A$50,0)-MATCH("GOBIERNOS REGIONALES",$A$8:$A$50,0)),0))</f>
        <v>0.29809048264019156</v>
      </c>
      <c r="G9" s="38">
        <f ca="1">SUM(G10:OFFSET(G8,(MATCH("GOBIERNOS LOCALES",$A$8:$A$50,0)-MATCH("GOBIERNOS REGIONALES",$A$8:$A$50,0)),0))</f>
        <v>0.18210508264019154</v>
      </c>
      <c r="H9" s="38">
        <f ca="1">SUM(H10:OFFSET(H8,(MATCH("GOBIERNOS LOCALES",$A$8:$A$50,0)-MATCH("GOBIERNOS REGIONALES",$A$8:$A$50,0)),0))</f>
        <v>6.680701E-2</v>
      </c>
      <c r="I9" s="38">
        <f ca="1">SUM(I10:OFFSET(I8,(MATCH("GOBIERNOS LOCALES",$A$8:$A$50,0)-MATCH("GOBIERNOS REGIONALES",$A$8:$A$50,0)),0))</f>
        <v>4.9178390000000002E-2</v>
      </c>
      <c r="J9" s="39">
        <f t="shared" ca="1" si="1"/>
        <v>0.38456114085439785</v>
      </c>
      <c r="K9" s="39">
        <f t="shared" ca="1" si="2"/>
        <v>0.52564111297924476</v>
      </c>
      <c r="L9" s="40">
        <f t="shared" ca="1" si="3"/>
        <v>0.6294937759010677</v>
      </c>
      <c r="M9" s="4"/>
    </row>
    <row r="10" spans="1:13" ht="15.75" thickBot="1" x14ac:dyDescent="0.3">
      <c r="A10" s="24"/>
      <c r="B10" s="25">
        <v>457</v>
      </c>
      <c r="C10" s="26" t="s">
        <v>224</v>
      </c>
      <c r="D10" s="27">
        <v>0.47353999999999996</v>
      </c>
      <c r="E10" s="28">
        <v>0.47353999999999996</v>
      </c>
      <c r="F10" s="28">
        <f t="shared" si="0"/>
        <v>0.29809048264019156</v>
      </c>
      <c r="G10" s="28">
        <v>0.18210508264019154</v>
      </c>
      <c r="H10" s="28">
        <v>6.680701E-2</v>
      </c>
      <c r="I10" s="28">
        <v>4.9178390000000002E-2</v>
      </c>
      <c r="J10" s="29">
        <f t="shared" si="1"/>
        <v>0.38456114085439785</v>
      </c>
      <c r="K10" s="29">
        <f t="shared" si="2"/>
        <v>0.52564111297924476</v>
      </c>
      <c r="L10" s="30">
        <f t="shared" si="3"/>
        <v>0.6294937759010677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116</v>
      </c>
      <c r="B1" s="51" t="s">
        <v>1806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1808</v>
      </c>
      <c r="N2" s="72" t="s">
        <v>1829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52.864781000000008</v>
      </c>
      <c r="E6" s="14">
        <f ca="1">SUM(E7:OFFSET(E7,50,0))</f>
        <v>60.424626999999994</v>
      </c>
      <c r="F6" s="14">
        <f ca="1">SUM(F7:OFFSET(F7,50,0))</f>
        <v>46.856849536575936</v>
      </c>
      <c r="G6" s="14">
        <f ca="1">SUM(G7:OFFSET(G7,50,0))</f>
        <v>34.054725836575926</v>
      </c>
      <c r="H6" s="14">
        <f ca="1">SUM(H7:OFFSET(H7,50,0))</f>
        <v>5.1086144599999992</v>
      </c>
      <c r="I6" s="14">
        <f ca="1">SUM(I7:OFFSET(I7,50,0))</f>
        <v>7.6935092400000018</v>
      </c>
      <c r="J6" s="15">
        <f ca="1">IFERROR(G6/E6,0)</f>
        <v>0.56359017055373684</v>
      </c>
      <c r="K6" s="15">
        <f ca="1">IFERROR(SUM(G6,H6)/E6,0)</f>
        <v>0.64813540837539518</v>
      </c>
      <c r="L6" s="16">
        <f ca="1">IFERROR(SUM(G6,H6,I6)/E6,0)</f>
        <v>0.77545947510070579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0.35239599999999999</v>
      </c>
      <c r="F7" s="21">
        <f t="shared" ref="F7:F30" si="0">SUM(G7,H7,I7)</f>
        <v>0.2836660332787872</v>
      </c>
      <c r="G7" s="21">
        <v>0.24427921327878721</v>
      </c>
      <c r="H7" s="21">
        <v>2.37932E-2</v>
      </c>
      <c r="I7" s="21">
        <v>1.5593619999999999E-2</v>
      </c>
      <c r="J7" s="22">
        <f t="shared" ref="J7:J30" si="1">IFERROR(G7/E7,0)</f>
        <v>0.69319519313155431</v>
      </c>
      <c r="K7" s="22">
        <f t="shared" ref="K7:K30" si="2">IFERROR(SUM(G7,H7)/E7,0)</f>
        <v>0.76071355315834244</v>
      </c>
      <c r="L7" s="23">
        <f t="shared" ref="L7:L30" si="3">IFERROR(SUM(G7,H7,I7)/E7,0)</f>
        <v>0.80496382841685832</v>
      </c>
      <c r="M7" s="4"/>
      <c r="N7" t="s">
        <v>261</v>
      </c>
      <c r="O7" s="5">
        <v>0.87266365289009762</v>
      </c>
      <c r="P7" s="71">
        <v>0.92152181816752132</v>
      </c>
    </row>
    <row r="8" spans="1:16" x14ac:dyDescent="0.25">
      <c r="A8" s="17"/>
      <c r="B8" s="55">
        <v>2</v>
      </c>
      <c r="C8" s="19" t="s">
        <v>251</v>
      </c>
      <c r="D8" s="20">
        <v>1.6870120000000002</v>
      </c>
      <c r="E8" s="21">
        <v>3.243887</v>
      </c>
      <c r="F8" s="21">
        <f t="shared" si="0"/>
        <v>2.2678250468146479</v>
      </c>
      <c r="G8" s="21">
        <v>1.7325532668146479</v>
      </c>
      <c r="H8" s="21">
        <v>0.25760847000000003</v>
      </c>
      <c r="I8" s="21">
        <v>0.27766331</v>
      </c>
      <c r="J8" s="22">
        <f t="shared" si="1"/>
        <v>0.53409790995020723</v>
      </c>
      <c r="K8" s="22">
        <f t="shared" si="2"/>
        <v>0.61351142527919378</v>
      </c>
      <c r="L8" s="23">
        <f t="shared" si="3"/>
        <v>0.69910728913018483</v>
      </c>
      <c r="M8" s="4"/>
      <c r="N8" t="s">
        <v>259</v>
      </c>
      <c r="O8" s="5">
        <v>0.40821413969161335</v>
      </c>
      <c r="P8" s="71">
        <v>0.89712858403116635</v>
      </c>
    </row>
    <row r="9" spans="1:16" x14ac:dyDescent="0.25">
      <c r="A9" s="17"/>
      <c r="B9" s="55">
        <v>3</v>
      </c>
      <c r="C9" s="19" t="s">
        <v>252</v>
      </c>
      <c r="D9" s="20">
        <v>0</v>
      </c>
      <c r="E9" s="21">
        <v>0.48538000000000003</v>
      </c>
      <c r="F9" s="21">
        <f t="shared" si="0"/>
        <v>0.32005954036285922</v>
      </c>
      <c r="G9" s="21">
        <v>0.22187889036285924</v>
      </c>
      <c r="H9" s="21">
        <v>1.5777949999999999E-2</v>
      </c>
      <c r="I9" s="21">
        <v>8.2402700000000009E-2</v>
      </c>
      <c r="J9" s="22">
        <f t="shared" si="1"/>
        <v>0.45712408909073143</v>
      </c>
      <c r="K9" s="22">
        <f t="shared" si="2"/>
        <v>0.48963047583925834</v>
      </c>
      <c r="L9" s="23">
        <f t="shared" si="3"/>
        <v>0.65939993481985082</v>
      </c>
      <c r="M9" s="4"/>
      <c r="N9" t="s">
        <v>265</v>
      </c>
      <c r="O9" s="5">
        <v>1.265629378972851</v>
      </c>
      <c r="P9" s="71">
        <v>0.83123561920417799</v>
      </c>
    </row>
    <row r="10" spans="1:16" x14ac:dyDescent="0.25">
      <c r="A10" s="17"/>
      <c r="B10" s="55">
        <v>4</v>
      </c>
      <c r="C10" s="19" t="s">
        <v>253</v>
      </c>
      <c r="D10" s="20">
        <v>2.7260489999999993</v>
      </c>
      <c r="E10" s="21">
        <v>3.7162640000000002</v>
      </c>
      <c r="F10" s="21">
        <f t="shared" si="0"/>
        <v>2.9780218428067418</v>
      </c>
      <c r="G10" s="21">
        <v>1.6924577828067413</v>
      </c>
      <c r="H10" s="21">
        <v>0.37001322999999997</v>
      </c>
      <c r="I10" s="21">
        <v>0.91555083000000015</v>
      </c>
      <c r="J10" s="22">
        <f t="shared" si="1"/>
        <v>0.45541914751124818</v>
      </c>
      <c r="K10" s="22">
        <f t="shared" si="2"/>
        <v>0.55498506371095846</v>
      </c>
      <c r="L10" s="23">
        <f t="shared" si="3"/>
        <v>0.80134830109129529</v>
      </c>
      <c r="M10" s="4"/>
      <c r="N10" t="s">
        <v>257</v>
      </c>
      <c r="O10" s="5">
        <v>1.0091092188845057</v>
      </c>
      <c r="P10" s="71">
        <v>0.81972489702518836</v>
      </c>
    </row>
    <row r="11" spans="1:16" x14ac:dyDescent="0.25">
      <c r="A11" s="17"/>
      <c r="B11" s="55">
        <v>5</v>
      </c>
      <c r="C11" s="19" t="s">
        <v>254</v>
      </c>
      <c r="D11" s="20">
        <v>1.4459850000000003</v>
      </c>
      <c r="E11" s="21">
        <v>0.89586599999999983</v>
      </c>
      <c r="F11" s="21">
        <f t="shared" si="0"/>
        <v>0.71839751860899592</v>
      </c>
      <c r="G11" s="21">
        <v>0.51717356860899599</v>
      </c>
      <c r="H11" s="21">
        <v>4.9898019999999994E-2</v>
      </c>
      <c r="I11" s="21">
        <v>0.15132593</v>
      </c>
      <c r="J11" s="22">
        <f t="shared" si="1"/>
        <v>0.57728897916540656</v>
      </c>
      <c r="K11" s="22">
        <f t="shared" si="2"/>
        <v>0.63298706347712275</v>
      </c>
      <c r="L11" s="23">
        <f t="shared" si="3"/>
        <v>0.80190287231460511</v>
      </c>
      <c r="M11" s="4"/>
      <c r="N11" t="s">
        <v>262</v>
      </c>
      <c r="O11" s="5">
        <v>2.4150417612442041</v>
      </c>
      <c r="P11" s="71">
        <v>0.81797611525446723</v>
      </c>
    </row>
    <row r="12" spans="1:16" x14ac:dyDescent="0.25">
      <c r="A12" s="17"/>
      <c r="B12" s="55">
        <v>6</v>
      </c>
      <c r="C12" s="19" t="s">
        <v>255</v>
      </c>
      <c r="D12" s="20">
        <v>0.69258399999999987</v>
      </c>
      <c r="E12" s="21">
        <v>1.534818</v>
      </c>
      <c r="F12" s="21">
        <f t="shared" si="0"/>
        <v>0.90193512393284703</v>
      </c>
      <c r="G12" s="21">
        <v>0.60352941393284709</v>
      </c>
      <c r="H12" s="21">
        <v>0.20009948</v>
      </c>
      <c r="I12" s="21">
        <v>9.8306229999999994E-2</v>
      </c>
      <c r="J12" s="22">
        <f t="shared" si="1"/>
        <v>0.39322539475875778</v>
      </c>
      <c r="K12" s="22">
        <f t="shared" si="2"/>
        <v>0.52359882014209314</v>
      </c>
      <c r="L12" s="23">
        <f t="shared" si="3"/>
        <v>0.58764956101169452</v>
      </c>
      <c r="M12" s="4"/>
      <c r="N12" t="s">
        <v>260</v>
      </c>
      <c r="O12" s="5">
        <v>1.9404872970016371</v>
      </c>
      <c r="P12" s="71">
        <v>0.81456620004652658</v>
      </c>
    </row>
    <row r="13" spans="1:16" x14ac:dyDescent="0.25">
      <c r="A13" s="17"/>
      <c r="B13" s="55">
        <v>8</v>
      </c>
      <c r="C13" s="19" t="s">
        <v>257</v>
      </c>
      <c r="D13" s="20">
        <v>1.4866649999999999</v>
      </c>
      <c r="E13" s="21">
        <v>1.231034</v>
      </c>
      <c r="F13" s="21">
        <f t="shared" si="0"/>
        <v>1.0091092188845057</v>
      </c>
      <c r="G13" s="21">
        <v>0.70961329888450564</v>
      </c>
      <c r="H13" s="21">
        <v>0.16484604</v>
      </c>
      <c r="I13" s="21">
        <v>0.13464988</v>
      </c>
      <c r="J13" s="22">
        <f t="shared" si="1"/>
        <v>0.57643679937719483</v>
      </c>
      <c r="K13" s="22">
        <f t="shared" si="2"/>
        <v>0.71034539978953115</v>
      </c>
      <c r="L13" s="23">
        <f t="shared" si="3"/>
        <v>0.81972489702518836</v>
      </c>
      <c r="M13" s="4"/>
      <c r="N13" t="s">
        <v>250</v>
      </c>
      <c r="O13" s="5">
        <v>0.2836660332787872</v>
      </c>
      <c r="P13" s="71">
        <v>0.80496382841685832</v>
      </c>
    </row>
    <row r="14" spans="1:16" x14ac:dyDescent="0.25">
      <c r="A14" s="17"/>
      <c r="B14" s="55">
        <v>9</v>
      </c>
      <c r="C14" s="19" t="s">
        <v>258</v>
      </c>
      <c r="D14" s="20">
        <v>3.529800000000001E-2</v>
      </c>
      <c r="E14" s="21">
        <v>0.15740400000000002</v>
      </c>
      <c r="F14" s="21">
        <f t="shared" si="0"/>
        <v>0.11566209115451366</v>
      </c>
      <c r="G14" s="21">
        <v>7.4263351154513657E-2</v>
      </c>
      <c r="H14" s="21">
        <v>1.8475560000000002E-2</v>
      </c>
      <c r="I14" s="21">
        <v>2.2923180000000001E-2</v>
      </c>
      <c r="J14" s="22">
        <f t="shared" si="1"/>
        <v>0.47180091455435469</v>
      </c>
      <c r="K14" s="22">
        <f t="shared" si="2"/>
        <v>0.58917760129675012</v>
      </c>
      <c r="L14" s="23">
        <f t="shared" si="3"/>
        <v>0.73481036793546317</v>
      </c>
      <c r="M14" s="4"/>
      <c r="N14" t="s">
        <v>254</v>
      </c>
      <c r="O14" s="5">
        <v>0.71839751860899592</v>
      </c>
      <c r="P14" s="71">
        <v>0.80190287231460511</v>
      </c>
    </row>
    <row r="15" spans="1:16" x14ac:dyDescent="0.25">
      <c r="A15" s="17"/>
      <c r="B15" s="55">
        <v>10</v>
      </c>
      <c r="C15" s="19" t="s">
        <v>259</v>
      </c>
      <c r="D15" s="20">
        <v>0.93376499999999996</v>
      </c>
      <c r="E15" s="21">
        <v>0.45502299999999996</v>
      </c>
      <c r="F15" s="21">
        <f t="shared" si="0"/>
        <v>0.40821413969161335</v>
      </c>
      <c r="G15" s="21">
        <v>0.27730582969161333</v>
      </c>
      <c r="H15" s="21">
        <v>3.2734079999999999E-2</v>
      </c>
      <c r="I15" s="21">
        <v>9.8174230000000001E-2</v>
      </c>
      <c r="J15" s="22">
        <f t="shared" si="1"/>
        <v>0.6094325554787634</v>
      </c>
      <c r="K15" s="22">
        <f t="shared" si="2"/>
        <v>0.68137195194883193</v>
      </c>
      <c r="L15" s="23">
        <f t="shared" si="3"/>
        <v>0.89712858403116635</v>
      </c>
      <c r="M15" s="4"/>
      <c r="N15" t="s">
        <v>253</v>
      </c>
      <c r="O15" s="5">
        <v>2.9780218428067418</v>
      </c>
      <c r="P15" s="71">
        <v>0.80134830109129529</v>
      </c>
    </row>
    <row r="16" spans="1:16" x14ac:dyDescent="0.25">
      <c r="A16" s="17"/>
      <c r="B16" s="55">
        <v>11</v>
      </c>
      <c r="C16" s="19" t="s">
        <v>260</v>
      </c>
      <c r="D16" s="20">
        <v>1.6583429999999997</v>
      </c>
      <c r="E16" s="21">
        <v>2.382234</v>
      </c>
      <c r="F16" s="21">
        <f t="shared" si="0"/>
        <v>1.9404872970016371</v>
      </c>
      <c r="G16" s="21">
        <v>1.2411936470016371</v>
      </c>
      <c r="H16" s="21">
        <v>5.8599999999999999E-2</v>
      </c>
      <c r="I16" s="21">
        <v>0.64069365</v>
      </c>
      <c r="J16" s="22">
        <f t="shared" si="1"/>
        <v>0.52102087662321883</v>
      </c>
      <c r="K16" s="22">
        <f t="shared" si="2"/>
        <v>0.54561963560323512</v>
      </c>
      <c r="L16" s="23">
        <f t="shared" si="3"/>
        <v>0.81456620004652658</v>
      </c>
      <c r="M16" s="4"/>
      <c r="N16" t="s">
        <v>264</v>
      </c>
      <c r="O16" s="5">
        <v>23.899949620918175</v>
      </c>
      <c r="P16" s="71">
        <v>0.79465437934180794</v>
      </c>
    </row>
    <row r="17" spans="1:16" x14ac:dyDescent="0.25">
      <c r="A17" s="17"/>
      <c r="B17" s="55">
        <v>12</v>
      </c>
      <c r="C17" s="19" t="s">
        <v>261</v>
      </c>
      <c r="D17" s="20">
        <v>1.2526739999999998</v>
      </c>
      <c r="E17" s="21">
        <v>0.94698100000000007</v>
      </c>
      <c r="F17" s="21">
        <f t="shared" si="0"/>
        <v>0.87266365289009762</v>
      </c>
      <c r="G17" s="21">
        <v>0.53105919289009762</v>
      </c>
      <c r="H17" s="21">
        <v>0.13640317999999996</v>
      </c>
      <c r="I17" s="21">
        <v>0.20520128000000001</v>
      </c>
      <c r="J17" s="22">
        <f t="shared" si="1"/>
        <v>0.56079181408085021</v>
      </c>
      <c r="K17" s="22">
        <f t="shared" si="2"/>
        <v>0.70483185289894679</v>
      </c>
      <c r="L17" s="23">
        <f t="shared" si="3"/>
        <v>0.92152181816752132</v>
      </c>
      <c r="M17" s="4"/>
      <c r="N17" t="s">
        <v>267</v>
      </c>
      <c r="O17" s="5">
        <v>0.38619666072308517</v>
      </c>
      <c r="P17" s="71">
        <v>0.7483140712611297</v>
      </c>
    </row>
    <row r="18" spans="1:16" x14ac:dyDescent="0.25">
      <c r="A18" s="17"/>
      <c r="B18" s="55">
        <v>13</v>
      </c>
      <c r="C18" s="19" t="s">
        <v>262</v>
      </c>
      <c r="D18" s="20">
        <v>2.1388989999999999</v>
      </c>
      <c r="E18" s="21">
        <v>2.9524599999999999</v>
      </c>
      <c r="F18" s="21">
        <f t="shared" si="0"/>
        <v>2.4150417612442041</v>
      </c>
      <c r="G18" s="21">
        <v>1.3023321912442043</v>
      </c>
      <c r="H18" s="21">
        <v>0.64320820999999995</v>
      </c>
      <c r="I18" s="21">
        <v>0.46950135999999998</v>
      </c>
      <c r="J18" s="22">
        <f t="shared" si="1"/>
        <v>0.44110070627348191</v>
      </c>
      <c r="K18" s="22">
        <f t="shared" si="2"/>
        <v>0.65895571870379432</v>
      </c>
      <c r="L18" s="23">
        <f t="shared" si="3"/>
        <v>0.81797611525446723</v>
      </c>
      <c r="M18" s="4"/>
      <c r="N18" t="s">
        <v>269</v>
      </c>
      <c r="O18" s="5">
        <v>1.7373411810058648</v>
      </c>
      <c r="P18" s="71">
        <v>0.74267947384241051</v>
      </c>
    </row>
    <row r="19" spans="1:16" x14ac:dyDescent="0.25">
      <c r="A19" s="17"/>
      <c r="B19" s="55">
        <v>14</v>
      </c>
      <c r="C19" s="19" t="s">
        <v>263</v>
      </c>
      <c r="D19" s="20">
        <v>2.4212879999999997</v>
      </c>
      <c r="E19" s="21">
        <v>2.216186</v>
      </c>
      <c r="F19" s="21">
        <f t="shared" si="0"/>
        <v>1.6240830123579222</v>
      </c>
      <c r="G19" s="21">
        <v>1.0813574723579222</v>
      </c>
      <c r="H19" s="21">
        <v>0.30962208000000002</v>
      </c>
      <c r="I19" s="21">
        <v>0.23310346000000001</v>
      </c>
      <c r="J19" s="22">
        <f t="shared" si="1"/>
        <v>0.48793624378004474</v>
      </c>
      <c r="K19" s="22">
        <f t="shared" si="2"/>
        <v>0.62764567250128023</v>
      </c>
      <c r="L19" s="23">
        <f t="shared" si="3"/>
        <v>0.73282793608384955</v>
      </c>
      <c r="M19" s="4"/>
      <c r="N19" t="s">
        <v>258</v>
      </c>
      <c r="O19" s="5">
        <v>0.11566209115451366</v>
      </c>
      <c r="P19" s="71">
        <v>0.73481036793546317</v>
      </c>
    </row>
    <row r="20" spans="1:16" x14ac:dyDescent="0.25">
      <c r="A20" s="17"/>
      <c r="B20" s="55">
        <v>15</v>
      </c>
      <c r="C20" s="19" t="s">
        <v>264</v>
      </c>
      <c r="D20" s="20">
        <v>30.02855400000001</v>
      </c>
      <c r="E20" s="21">
        <v>30.075904999999995</v>
      </c>
      <c r="F20" s="21">
        <f t="shared" si="0"/>
        <v>23.899949620918175</v>
      </c>
      <c r="G20" s="21">
        <v>18.956187620918172</v>
      </c>
      <c r="H20" s="21">
        <v>1.9196823800000002</v>
      </c>
      <c r="I20" s="21">
        <v>3.0240796200000006</v>
      </c>
      <c r="J20" s="22">
        <f t="shared" si="1"/>
        <v>0.63027821177511278</v>
      </c>
      <c r="K20" s="22">
        <f t="shared" si="2"/>
        <v>0.69410612917277725</v>
      </c>
      <c r="L20" s="23">
        <f t="shared" si="3"/>
        <v>0.79465437934180794</v>
      </c>
      <c r="M20" s="4"/>
      <c r="N20" t="s">
        <v>263</v>
      </c>
      <c r="O20" s="5">
        <v>1.6240830123579222</v>
      </c>
      <c r="P20" s="71">
        <v>0.73282793608384955</v>
      </c>
    </row>
    <row r="21" spans="1:16" x14ac:dyDescent="0.25">
      <c r="A21" s="17"/>
      <c r="B21" s="55">
        <v>16</v>
      </c>
      <c r="C21" s="19" t="s">
        <v>265</v>
      </c>
      <c r="D21" s="20">
        <v>1.0825059999999997</v>
      </c>
      <c r="E21" s="21">
        <v>1.5225880000000001</v>
      </c>
      <c r="F21" s="21">
        <f t="shared" si="0"/>
        <v>1.265629378972851</v>
      </c>
      <c r="G21" s="21">
        <v>0.76836312897285097</v>
      </c>
      <c r="H21" s="21">
        <v>6.4245010000000005E-2</v>
      </c>
      <c r="I21" s="21">
        <v>0.43302124000000003</v>
      </c>
      <c r="J21" s="22">
        <f t="shared" si="1"/>
        <v>0.50464283770320728</v>
      </c>
      <c r="K21" s="22">
        <f t="shared" si="2"/>
        <v>0.54683744977160664</v>
      </c>
      <c r="L21" s="23">
        <f t="shared" si="3"/>
        <v>0.83123561920417799</v>
      </c>
      <c r="M21" s="4"/>
      <c r="N21" t="s">
        <v>274</v>
      </c>
      <c r="O21" s="5">
        <v>0.5636397225871066</v>
      </c>
      <c r="P21" s="71">
        <v>0.73049216951914375</v>
      </c>
    </row>
    <row r="22" spans="1:16" x14ac:dyDescent="0.25">
      <c r="A22" s="17"/>
      <c r="B22" s="55">
        <v>17</v>
      </c>
      <c r="C22" s="19" t="s">
        <v>266</v>
      </c>
      <c r="D22" s="20">
        <v>0</v>
      </c>
      <c r="E22" s="21">
        <v>0.39432499999999998</v>
      </c>
      <c r="F22" s="21">
        <f t="shared" si="0"/>
        <v>0.21051652195592532</v>
      </c>
      <c r="G22" s="21">
        <v>0.19463657195592532</v>
      </c>
      <c r="H22" s="21">
        <v>6.7288499999999998E-3</v>
      </c>
      <c r="I22" s="21">
        <v>9.1510999999999988E-3</v>
      </c>
      <c r="J22" s="22">
        <f t="shared" si="1"/>
        <v>0.49359429900697477</v>
      </c>
      <c r="K22" s="22">
        <f t="shared" si="2"/>
        <v>0.51065852268034073</v>
      </c>
      <c r="L22" s="23">
        <f t="shared" si="3"/>
        <v>0.53386552198294634</v>
      </c>
      <c r="M22" s="4"/>
      <c r="N22" t="s">
        <v>271</v>
      </c>
      <c r="O22" s="5">
        <v>0.73564167533351732</v>
      </c>
      <c r="P22" s="71">
        <v>0.71384512818938262</v>
      </c>
    </row>
    <row r="23" spans="1:16" x14ac:dyDescent="0.25">
      <c r="A23" s="17"/>
      <c r="B23" s="55">
        <v>18</v>
      </c>
      <c r="C23" s="19" t="s">
        <v>267</v>
      </c>
      <c r="D23" s="20">
        <v>9.4530000000000003E-2</v>
      </c>
      <c r="E23" s="21">
        <v>0.51608900000000002</v>
      </c>
      <c r="F23" s="21">
        <f t="shared" si="0"/>
        <v>0.38619666072308517</v>
      </c>
      <c r="G23" s="21">
        <v>0.24906680072308518</v>
      </c>
      <c r="H23" s="21">
        <v>5.9888719999999993E-2</v>
      </c>
      <c r="I23" s="21">
        <v>7.724114E-2</v>
      </c>
      <c r="J23" s="22">
        <f t="shared" si="1"/>
        <v>0.48260435840152605</v>
      </c>
      <c r="K23" s="22">
        <f t="shared" si="2"/>
        <v>0.59864775401739845</v>
      </c>
      <c r="L23" s="23">
        <f t="shared" si="3"/>
        <v>0.7483140712611297</v>
      </c>
      <c r="M23" s="4"/>
      <c r="N23" t="s">
        <v>273</v>
      </c>
      <c r="O23" s="5">
        <v>0.58257209400375198</v>
      </c>
      <c r="P23" s="71">
        <v>0.71170011630581376</v>
      </c>
    </row>
    <row r="24" spans="1:16" x14ac:dyDescent="0.25">
      <c r="A24" s="17"/>
      <c r="B24" s="55">
        <v>19</v>
      </c>
      <c r="C24" s="19" t="s">
        <v>268</v>
      </c>
      <c r="D24" s="20">
        <v>0</v>
      </c>
      <c r="E24" s="21">
        <v>0.54830600000000007</v>
      </c>
      <c r="F24" s="21">
        <f t="shared" si="0"/>
        <v>0.36788715553217005</v>
      </c>
      <c r="G24" s="21">
        <v>0.26126882553217001</v>
      </c>
      <c r="H24" s="21">
        <v>7.8372570000000016E-2</v>
      </c>
      <c r="I24" s="21">
        <v>2.8245760000000002E-2</v>
      </c>
      <c r="J24" s="22">
        <f t="shared" si="1"/>
        <v>0.47650185395047651</v>
      </c>
      <c r="K24" s="22">
        <f t="shared" si="2"/>
        <v>0.61943767810706063</v>
      </c>
      <c r="L24" s="23">
        <f t="shared" si="3"/>
        <v>0.67095227032381555</v>
      </c>
      <c r="M24" s="4"/>
      <c r="N24" t="s">
        <v>270</v>
      </c>
      <c r="O24" s="5">
        <v>0.69355514313189248</v>
      </c>
      <c r="P24" s="71">
        <v>0.70165717857287346</v>
      </c>
    </row>
    <row r="25" spans="1:16" x14ac:dyDescent="0.25">
      <c r="A25" s="17"/>
      <c r="B25" s="55">
        <v>20</v>
      </c>
      <c r="C25" s="19" t="s">
        <v>269</v>
      </c>
      <c r="D25" s="20">
        <v>2.0883389999999995</v>
      </c>
      <c r="E25" s="21">
        <v>2.3392879999999998</v>
      </c>
      <c r="F25" s="21">
        <f t="shared" si="0"/>
        <v>1.7373411810058648</v>
      </c>
      <c r="G25" s="21">
        <v>1.3629763810058648</v>
      </c>
      <c r="H25" s="21">
        <v>0.21279640999999999</v>
      </c>
      <c r="I25" s="21">
        <v>0.16156839000000001</v>
      </c>
      <c r="J25" s="22">
        <f t="shared" si="1"/>
        <v>0.58264582257758124</v>
      </c>
      <c r="K25" s="22">
        <f t="shared" si="2"/>
        <v>0.67361213796927311</v>
      </c>
      <c r="L25" s="23">
        <f t="shared" si="3"/>
        <v>0.74267947384241051</v>
      </c>
      <c r="M25" s="4"/>
      <c r="N25" t="s">
        <v>251</v>
      </c>
      <c r="O25" s="5">
        <v>2.2678250468146479</v>
      </c>
      <c r="P25" s="71">
        <v>0.69910728913018483</v>
      </c>
    </row>
    <row r="26" spans="1:16" x14ac:dyDescent="0.25">
      <c r="A26" s="17"/>
      <c r="B26" s="55">
        <v>21</v>
      </c>
      <c r="C26" s="19" t="s">
        <v>270</v>
      </c>
      <c r="D26" s="20">
        <v>1.2405109999999995</v>
      </c>
      <c r="E26" s="21">
        <v>0.98845299999999992</v>
      </c>
      <c r="F26" s="21">
        <f t="shared" si="0"/>
        <v>0.69355514313189248</v>
      </c>
      <c r="G26" s="21">
        <v>0.61838493313189247</v>
      </c>
      <c r="H26" s="21">
        <v>3.4366639999999997E-2</v>
      </c>
      <c r="I26" s="21">
        <v>4.0803569999999997E-2</v>
      </c>
      <c r="J26" s="22">
        <f t="shared" si="1"/>
        <v>0.62560883838876757</v>
      </c>
      <c r="K26" s="22">
        <f t="shared" si="2"/>
        <v>0.6603769457241695</v>
      </c>
      <c r="L26" s="23">
        <f t="shared" si="3"/>
        <v>0.70165717857287346</v>
      </c>
      <c r="M26" s="4"/>
      <c r="N26" t="s">
        <v>268</v>
      </c>
      <c r="O26" s="5">
        <v>0.36788715553217005</v>
      </c>
      <c r="P26" s="71">
        <v>0.67095227032381555</v>
      </c>
    </row>
    <row r="27" spans="1:16" x14ac:dyDescent="0.25">
      <c r="A27" s="17"/>
      <c r="B27" s="55">
        <v>22</v>
      </c>
      <c r="C27" s="19" t="s">
        <v>271</v>
      </c>
      <c r="D27" s="20">
        <v>0.93443399999999999</v>
      </c>
      <c r="E27" s="21">
        <v>1.0305340000000001</v>
      </c>
      <c r="F27" s="21">
        <f t="shared" si="0"/>
        <v>0.73564167533351732</v>
      </c>
      <c r="G27" s="21">
        <v>0.43490163533351733</v>
      </c>
      <c r="H27" s="21">
        <v>0.13855334999999999</v>
      </c>
      <c r="I27" s="21">
        <v>0.16218669000000002</v>
      </c>
      <c r="J27" s="22">
        <f t="shared" si="1"/>
        <v>0.42201580475124284</v>
      </c>
      <c r="K27" s="22">
        <f t="shared" si="2"/>
        <v>0.55646391611874746</v>
      </c>
      <c r="L27" s="23">
        <f t="shared" si="3"/>
        <v>0.71384512818938262</v>
      </c>
      <c r="M27" s="4"/>
      <c r="N27" t="s">
        <v>252</v>
      </c>
      <c r="O27" s="5">
        <v>0.32005954036285922</v>
      </c>
      <c r="P27" s="71">
        <v>0.65939993481985082</v>
      </c>
    </row>
    <row r="28" spans="1:16" x14ac:dyDescent="0.25">
      <c r="A28" s="17"/>
      <c r="B28" s="55">
        <v>23</v>
      </c>
      <c r="C28" s="19" t="s">
        <v>272</v>
      </c>
      <c r="D28" s="20">
        <v>0.39914499999999997</v>
      </c>
      <c r="E28" s="21">
        <v>0.84905300000000006</v>
      </c>
      <c r="F28" s="21">
        <f t="shared" si="0"/>
        <v>0.55875410338221687</v>
      </c>
      <c r="G28" s="21">
        <v>0.23399025338221691</v>
      </c>
      <c r="H28" s="21">
        <v>0.13106197999999999</v>
      </c>
      <c r="I28" s="21">
        <v>0.19370186999999997</v>
      </c>
      <c r="J28" s="22">
        <f t="shared" si="1"/>
        <v>0.27558969037529679</v>
      </c>
      <c r="K28" s="22">
        <f t="shared" si="2"/>
        <v>0.42995223311408937</v>
      </c>
      <c r="L28" s="23">
        <f t="shared" si="3"/>
        <v>0.65809095943623874</v>
      </c>
      <c r="M28" s="4"/>
      <c r="N28" t="s">
        <v>272</v>
      </c>
      <c r="O28" s="5">
        <v>0.55875410338221687</v>
      </c>
      <c r="P28" s="71">
        <v>0.65809095943623874</v>
      </c>
    </row>
    <row r="29" spans="1:16" x14ac:dyDescent="0.25">
      <c r="A29" s="17"/>
      <c r="B29" s="55">
        <v>24</v>
      </c>
      <c r="C29" s="19" t="s">
        <v>273</v>
      </c>
      <c r="D29" s="20">
        <v>0.2949</v>
      </c>
      <c r="E29" s="21">
        <v>0.81856399999999985</v>
      </c>
      <c r="F29" s="21">
        <f t="shared" si="0"/>
        <v>0.58257209400375198</v>
      </c>
      <c r="G29" s="21">
        <v>0.39406769400375197</v>
      </c>
      <c r="H29" s="21">
        <v>9.5921100000000009E-2</v>
      </c>
      <c r="I29" s="21">
        <v>9.2583299999999993E-2</v>
      </c>
      <c r="J29" s="22">
        <f t="shared" si="1"/>
        <v>0.48141341911414631</v>
      </c>
      <c r="K29" s="22">
        <f t="shared" si="2"/>
        <v>0.59859558202382712</v>
      </c>
      <c r="L29" s="23">
        <f t="shared" si="3"/>
        <v>0.71170011630581376</v>
      </c>
      <c r="M29" s="4"/>
      <c r="N29" t="s">
        <v>255</v>
      </c>
      <c r="O29" s="5">
        <v>0.90193512393284703</v>
      </c>
      <c r="P29" s="71">
        <v>0.58764956101169452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0.2233</v>
      </c>
      <c r="E30" s="28">
        <v>0.77158899999999997</v>
      </c>
      <c r="F30" s="28">
        <f t="shared" si="0"/>
        <v>0.5636397225871066</v>
      </c>
      <c r="G30" s="28">
        <v>0.35188487258710666</v>
      </c>
      <c r="H30" s="28">
        <v>8.5917949999999993E-2</v>
      </c>
      <c r="I30" s="28">
        <v>0.12583689999999997</v>
      </c>
      <c r="J30" s="29">
        <f t="shared" si="1"/>
        <v>0.45605221508744509</v>
      </c>
      <c r="K30" s="29">
        <f t="shared" si="2"/>
        <v>0.5674041783735988</v>
      </c>
      <c r="L30" s="30">
        <f t="shared" si="3"/>
        <v>0.73049216951914375</v>
      </c>
      <c r="M30" s="4"/>
      <c r="N30" t="s">
        <v>266</v>
      </c>
      <c r="O30" s="5">
        <v>0.21051652195592532</v>
      </c>
      <c r="P30" s="71">
        <v>0.53386552198294634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49" t="s">
        <v>1806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52.864781000000008</v>
      </c>
      <c r="E6" s="14">
        <v>60.424626999999994</v>
      </c>
      <c r="F6" s="14">
        <v>46.856849536575936</v>
      </c>
      <c r="G6" s="14">
        <v>34.054725836575926</v>
      </c>
      <c r="H6" s="14">
        <v>5.1086144599999992</v>
      </c>
      <c r="I6" s="14">
        <v>7.6935092400000018</v>
      </c>
      <c r="J6" s="15">
        <v>0.56359017055373684</v>
      </c>
      <c r="K6" s="15">
        <v>0.64813540837539518</v>
      </c>
      <c r="L6" s="16">
        <v>0.77545947510070579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52.864780999999994</v>
      </c>
      <c r="E7" s="38">
        <f ca="1">SUM(E8:OFFSET(E6,MATCH("PROYECTOS",$A$8:$A$50,0),0))</f>
        <v>60.424627000000001</v>
      </c>
      <c r="F7" s="38">
        <f ca="1">SUM(F8:OFFSET(F6,MATCH("PROYECTOS",$A$8:$A$50,0),0))</f>
        <v>46.856849536575922</v>
      </c>
      <c r="G7" s="38">
        <f ca="1">SUM(G8:OFFSET(G6,MATCH("PROYECTOS",$A$8:$A$50,0),0))</f>
        <v>34.054725836575926</v>
      </c>
      <c r="H7" s="38">
        <f ca="1">SUM(H8:OFFSET(H6,MATCH("PROYECTOS",$A$8:$A$50,0),0))</f>
        <v>5.1086144600000001</v>
      </c>
      <c r="I7" s="38">
        <f ca="1">SUM(I8:OFFSET(I6,MATCH("PROYECTOS",$A$8:$A$50,0),0))</f>
        <v>7.6935092399999983</v>
      </c>
      <c r="J7" s="39">
        <f ca="1">IFERROR(G7/E7,0)</f>
        <v>0.56359017055373672</v>
      </c>
      <c r="K7" s="39">
        <f ca="1">IFERROR(SUM(G7,H7)/E7,0)</f>
        <v>0.64813540837539507</v>
      </c>
      <c r="L7" s="40">
        <f ca="1">IFERROR(SUM(G7,H7,I7)/E7,0)</f>
        <v>0.77545947510070556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11.972115000000002</v>
      </c>
      <c r="E8" s="21">
        <v>14.573746999999999</v>
      </c>
      <c r="F8" s="21">
        <f t="shared" ref="F8:F10" si="0">SUM(G8,H8,I8)</f>
        <v>11.600804856426468</v>
      </c>
      <c r="G8" s="21">
        <v>8.7810681164264679</v>
      </c>
      <c r="H8" s="21">
        <v>0.88595068999999982</v>
      </c>
      <c r="I8" s="21">
        <v>1.9337860499999995</v>
      </c>
      <c r="J8" s="22">
        <f t="shared" ref="J8:J11" si="1">IFERROR(G8/E8,0)</f>
        <v>0.6025264550308489</v>
      </c>
      <c r="K8" s="22">
        <f t="shared" ref="K8:K11" si="2">IFERROR(SUM(G8,H8)/E8,0)</f>
        <v>0.66331732027641677</v>
      </c>
      <c r="L8" s="23">
        <f t="shared" ref="L8:L11" si="3">IFERROR(SUM(G8,H8,I8)/E8,0)</f>
        <v>0.79600701565811927</v>
      </c>
      <c r="M8" s="4"/>
    </row>
    <row r="9" spans="1:13" ht="38.25" x14ac:dyDescent="0.25">
      <c r="A9" s="17"/>
      <c r="B9" s="19">
        <v>3000576</v>
      </c>
      <c r="C9" s="19" t="s">
        <v>1811</v>
      </c>
      <c r="D9" s="20">
        <v>36.486460999999991</v>
      </c>
      <c r="E9" s="21">
        <v>41.444675000000004</v>
      </c>
      <c r="F9" s="21">
        <f t="shared" si="0"/>
        <v>33.005664322125796</v>
      </c>
      <c r="G9" s="21">
        <v>23.627248812125799</v>
      </c>
      <c r="H9" s="21">
        <v>3.9821532500000001</v>
      </c>
      <c r="I9" s="21">
        <v>5.3962622599999994</v>
      </c>
      <c r="J9" s="22">
        <f t="shared" si="1"/>
        <v>0.57009130394015151</v>
      </c>
      <c r="K9" s="22">
        <f t="shared" si="2"/>
        <v>0.66617489610247382</v>
      </c>
      <c r="L9" s="23">
        <f t="shared" si="3"/>
        <v>0.79637889118748773</v>
      </c>
      <c r="M9" s="4"/>
    </row>
    <row r="10" spans="1:13" ht="25.5" x14ac:dyDescent="0.25">
      <c r="A10" s="17"/>
      <c r="B10" s="19">
        <v>3000577</v>
      </c>
      <c r="C10" s="19" t="s">
        <v>1812</v>
      </c>
      <c r="D10" s="20">
        <v>4.4062049999999999</v>
      </c>
      <c r="E10" s="21">
        <v>4.4062049999999982</v>
      </c>
      <c r="F10" s="21">
        <f t="shared" si="0"/>
        <v>2.250380358023659</v>
      </c>
      <c r="G10" s="21">
        <v>1.646408908023659</v>
      </c>
      <c r="H10" s="21">
        <v>0.24051052000000006</v>
      </c>
      <c r="I10" s="21">
        <v>0.3634609299999999</v>
      </c>
      <c r="J10" s="22">
        <f t="shared" si="1"/>
        <v>0.3736569015793999</v>
      </c>
      <c r="K10" s="22">
        <f t="shared" si="2"/>
        <v>0.4282414068395955</v>
      </c>
      <c r="L10" s="23">
        <f t="shared" si="3"/>
        <v>0.51072983622497359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1830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3000577</v>
      </c>
      <c r="C17" s="74" t="s">
        <v>1812</v>
      </c>
      <c r="D17" s="75">
        <v>0.51072983622497359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116</v>
      </c>
      <c r="B1" s="49" t="s">
        <v>1806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1810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52.864781000000008</v>
      </c>
      <c r="I6" s="14">
        <v>60.424626999999994</v>
      </c>
      <c r="J6" s="14">
        <v>46.856849536575936</v>
      </c>
      <c r="K6" s="14">
        <v>34.054725836575926</v>
      </c>
      <c r="L6" s="14">
        <v>5.1086144599999992</v>
      </c>
      <c r="M6" s="14">
        <v>7.6935092400000018</v>
      </c>
      <c r="N6" s="15">
        <v>0.56359017055373684</v>
      </c>
      <c r="O6" s="15">
        <v>0.64813540837539518</v>
      </c>
      <c r="P6" s="16">
        <v>0.77545947510070579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SUM(H8:OFFSET(H6,MATCH("PROYECTOS",$A$8:$A$21,0),0))</f>
        <v>52.864781000000001</v>
      </c>
      <c r="I7" s="13">
        <f ca="1">SUM(I8:OFFSET(I6,MATCH("PROYECTOS",$A$8:$A$21,0),0))</f>
        <v>60.424627000000001</v>
      </c>
      <c r="J7" s="13">
        <f ca="1">SUM(J8:OFFSET(J6,MATCH("PROYECTOS",$A$8:$A$21,0),0))</f>
        <v>46.856849536575929</v>
      </c>
      <c r="K7" s="13">
        <f ca="1">SUM(K8:OFFSET(K6,MATCH("PROYECTOS",$A$8:$A$21,0),0))</f>
        <v>34.054725836575926</v>
      </c>
      <c r="L7" s="13">
        <f ca="1">SUM(L8:OFFSET(L6,MATCH("PROYECTOS",$A$8:$A$21,0),0))</f>
        <v>5.1086144599999992</v>
      </c>
      <c r="M7" s="13">
        <f ca="1">SUM(M8:OFFSET(M6,MATCH("PROYECTOS",$A$8:$A$21,0),0))</f>
        <v>7.69350924</v>
      </c>
      <c r="N7" s="39">
        <f ca="1">IFERROR(K7/I7,0)</f>
        <v>0.56359017055373672</v>
      </c>
      <c r="O7" s="39">
        <f ca="1">IFERROR(SUM(K7,L7)/I7,0)</f>
        <v>0.64813540837539507</v>
      </c>
      <c r="P7" s="40">
        <f ca="1">IFERROR(SUM(K7,L7,M7)/I7,0)</f>
        <v>0.77545947510070556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5.4137930000000001</v>
      </c>
      <c r="I8" s="21">
        <v>5.8992320000000005</v>
      </c>
      <c r="J8" s="21">
        <f t="shared" ref="J8:J20" si="0">SUM(K8,L8,M8)</f>
        <v>5.259641468241437</v>
      </c>
      <c r="K8" s="21">
        <v>4.3463938882414368</v>
      </c>
      <c r="L8" s="21">
        <v>0.32712015</v>
      </c>
      <c r="M8" s="21">
        <v>0.58612743</v>
      </c>
      <c r="N8" s="22">
        <f t="shared" ref="N8:N21" si="1">IFERROR(K8/I8,0)</f>
        <v>0.73677283555578699</v>
      </c>
      <c r="O8" s="22">
        <f t="shared" ref="O8:O21" si="2">IFERROR(SUM(K8,L8)/I8,0)</f>
        <v>0.79222414684512088</v>
      </c>
      <c r="P8" s="23">
        <f t="shared" ref="P8:P21" si="3">IFERROR(SUM(K8,L8,M8)/I8,0)</f>
        <v>0.89158071224210822</v>
      </c>
      <c r="Q8" s="70">
        <v>35</v>
      </c>
      <c r="R8" s="21">
        <v>35</v>
      </c>
      <c r="S8" s="23">
        <f>IFERROR(R8/Q8,0)</f>
        <v>1</v>
      </c>
    </row>
    <row r="9" spans="1:19" ht="38.25" x14ac:dyDescent="0.25">
      <c r="A9" s="17"/>
      <c r="B9" s="19">
        <v>5004311</v>
      </c>
      <c r="C9" s="19" t="s">
        <v>1813</v>
      </c>
      <c r="D9" s="68">
        <v>3000576</v>
      </c>
      <c r="E9" s="19" t="s">
        <v>1811</v>
      </c>
      <c r="F9" s="69">
        <v>87</v>
      </c>
      <c r="G9" s="19" t="s">
        <v>396</v>
      </c>
      <c r="H9" s="20">
        <v>4.6976850000000008</v>
      </c>
      <c r="I9" s="21">
        <v>4.6359370000000011</v>
      </c>
      <c r="J9" s="21">
        <f t="shared" si="0"/>
        <v>4.1664919869468404</v>
      </c>
      <c r="K9" s="21">
        <v>3.0975962169468403</v>
      </c>
      <c r="L9" s="21">
        <v>8.0274999999999999E-2</v>
      </c>
      <c r="M9" s="21">
        <v>0.98862077000000004</v>
      </c>
      <c r="N9" s="22">
        <f t="shared" si="1"/>
        <v>0.66817047275380137</v>
      </c>
      <c r="O9" s="22">
        <f t="shared" si="2"/>
        <v>0.68548628183403693</v>
      </c>
      <c r="P9" s="23">
        <f t="shared" si="3"/>
        <v>0.8987378359427316</v>
      </c>
      <c r="Q9" s="70">
        <v>3478</v>
      </c>
      <c r="R9" s="21">
        <v>1415</v>
      </c>
      <c r="S9" s="23">
        <f t="shared" ref="S9:S20" si="4">IFERROR(R9/Q9,0)</f>
        <v>0.40684301322599192</v>
      </c>
    </row>
    <row r="10" spans="1:19" ht="38.25" x14ac:dyDescent="0.25">
      <c r="A10" s="17"/>
      <c r="B10" s="19">
        <v>5004313</v>
      </c>
      <c r="C10" s="19" t="s">
        <v>1814</v>
      </c>
      <c r="D10" s="68">
        <v>3000576</v>
      </c>
      <c r="E10" s="19" t="s">
        <v>1811</v>
      </c>
      <c r="F10" s="69">
        <v>90</v>
      </c>
      <c r="G10" s="19" t="s">
        <v>1825</v>
      </c>
      <c r="H10" s="20">
        <v>3.8931489999999993</v>
      </c>
      <c r="I10" s="21">
        <v>5.3415819999999998</v>
      </c>
      <c r="J10" s="21">
        <f t="shared" si="0"/>
        <v>3.5779983764674257</v>
      </c>
      <c r="K10" s="21">
        <v>1.9601260864674259</v>
      </c>
      <c r="L10" s="21">
        <v>0.6740385000000001</v>
      </c>
      <c r="M10" s="21">
        <v>0.94383378999999978</v>
      </c>
      <c r="N10" s="22">
        <f t="shared" si="1"/>
        <v>0.36695609773797838</v>
      </c>
      <c r="O10" s="22">
        <f t="shared" si="2"/>
        <v>0.49314315243450835</v>
      </c>
      <c r="P10" s="23">
        <f t="shared" si="3"/>
        <v>0.66983870629851339</v>
      </c>
      <c r="Q10" s="70">
        <v>3350</v>
      </c>
      <c r="R10" s="21">
        <v>3529</v>
      </c>
      <c r="S10" s="23">
        <f t="shared" si="4"/>
        <v>1.0534328358208955</v>
      </c>
    </row>
    <row r="11" spans="1:19" ht="38.25" x14ac:dyDescent="0.25">
      <c r="A11" s="17"/>
      <c r="B11" s="19">
        <v>5004314</v>
      </c>
      <c r="C11" s="19" t="s">
        <v>1815</v>
      </c>
      <c r="D11" s="68">
        <v>3000576</v>
      </c>
      <c r="E11" s="19" t="s">
        <v>1811</v>
      </c>
      <c r="F11" s="69">
        <v>87</v>
      </c>
      <c r="G11" s="19" t="s">
        <v>396</v>
      </c>
      <c r="H11" s="20">
        <v>1.2955000000000001</v>
      </c>
      <c r="I11" s="21">
        <v>1.0851440000000001</v>
      </c>
      <c r="J11" s="21">
        <f t="shared" si="0"/>
        <v>0.99957098460081961</v>
      </c>
      <c r="K11" s="21">
        <v>0.99683098460081965</v>
      </c>
      <c r="L11" s="21">
        <v>2.5000000000000001E-3</v>
      </c>
      <c r="M11" s="21">
        <v>2.4000000000000001E-4</v>
      </c>
      <c r="N11" s="22">
        <f t="shared" si="1"/>
        <v>0.91861631691353363</v>
      </c>
      <c r="O11" s="22">
        <f t="shared" si="2"/>
        <v>0.92092015861564869</v>
      </c>
      <c r="P11" s="23">
        <f t="shared" si="3"/>
        <v>0.92114132741905175</v>
      </c>
      <c r="Q11" s="70">
        <v>20</v>
      </c>
      <c r="R11" s="21">
        <v>20</v>
      </c>
      <c r="S11" s="23">
        <f t="shared" si="4"/>
        <v>1</v>
      </c>
    </row>
    <row r="12" spans="1:19" ht="25.5" x14ac:dyDescent="0.25">
      <c r="A12" s="17"/>
      <c r="B12" s="19">
        <v>5004316</v>
      </c>
      <c r="C12" s="19" t="s">
        <v>1816</v>
      </c>
      <c r="D12" s="68">
        <v>3000577</v>
      </c>
      <c r="E12" s="19" t="s">
        <v>1812</v>
      </c>
      <c r="F12" s="69">
        <v>322</v>
      </c>
      <c r="G12" s="19" t="s">
        <v>1826</v>
      </c>
      <c r="H12" s="20">
        <v>0.6077300000000001</v>
      </c>
      <c r="I12" s="21">
        <v>0.54533600000000004</v>
      </c>
      <c r="J12" s="21">
        <f t="shared" si="0"/>
        <v>0.30762089446310115</v>
      </c>
      <c r="K12" s="21">
        <v>0.20045465446310118</v>
      </c>
      <c r="L12" s="21">
        <v>4.5272219999999988E-2</v>
      </c>
      <c r="M12" s="21">
        <v>6.1894019999999994E-2</v>
      </c>
      <c r="N12" s="22">
        <f t="shared" si="1"/>
        <v>0.3675800872546488</v>
      </c>
      <c r="O12" s="22">
        <f t="shared" si="2"/>
        <v>0.45059719964040729</v>
      </c>
      <c r="P12" s="23">
        <f t="shared" si="3"/>
        <v>0.56409423632971434</v>
      </c>
      <c r="Q12" s="70">
        <v>1</v>
      </c>
      <c r="R12" s="21">
        <v>15</v>
      </c>
      <c r="S12" s="23">
        <f t="shared" si="4"/>
        <v>15</v>
      </c>
    </row>
    <row r="13" spans="1:19" ht="51" x14ac:dyDescent="0.25">
      <c r="A13" s="17"/>
      <c r="B13" s="19">
        <v>5004317</v>
      </c>
      <c r="C13" s="19" t="s">
        <v>1817</v>
      </c>
      <c r="D13" s="68">
        <v>3000001</v>
      </c>
      <c r="E13" s="19" t="s">
        <v>276</v>
      </c>
      <c r="F13" s="69">
        <v>60</v>
      </c>
      <c r="G13" s="19" t="s">
        <v>310</v>
      </c>
      <c r="H13" s="20">
        <v>3.918822</v>
      </c>
      <c r="I13" s="21">
        <v>5.6412199999999988</v>
      </c>
      <c r="J13" s="21">
        <f t="shared" si="0"/>
        <v>4.4424931818839797</v>
      </c>
      <c r="K13" s="21">
        <v>2.8587859418839798</v>
      </c>
      <c r="L13" s="21">
        <v>0.40093992000000006</v>
      </c>
      <c r="M13" s="21">
        <v>1.18276732</v>
      </c>
      <c r="N13" s="22">
        <f t="shared" si="1"/>
        <v>0.50676732016903803</v>
      </c>
      <c r="O13" s="22">
        <f t="shared" si="2"/>
        <v>0.57784058446293185</v>
      </c>
      <c r="P13" s="23">
        <f t="shared" si="3"/>
        <v>0.78750574909044158</v>
      </c>
      <c r="Q13" s="70">
        <v>62</v>
      </c>
      <c r="R13" s="21">
        <v>62</v>
      </c>
      <c r="S13" s="23">
        <f t="shared" si="4"/>
        <v>1</v>
      </c>
    </row>
    <row r="14" spans="1:19" ht="38.25" x14ac:dyDescent="0.25">
      <c r="A14" s="17"/>
      <c r="B14" s="19">
        <v>5004759</v>
      </c>
      <c r="C14" s="19" t="s">
        <v>1818</v>
      </c>
      <c r="D14" s="68">
        <v>3000576</v>
      </c>
      <c r="E14" s="19" t="s">
        <v>1811</v>
      </c>
      <c r="F14" s="69">
        <v>87</v>
      </c>
      <c r="G14" s="19" t="s">
        <v>396</v>
      </c>
      <c r="H14" s="20">
        <v>20.262108999999999</v>
      </c>
      <c r="I14" s="21">
        <v>21.382945999999997</v>
      </c>
      <c r="J14" s="21">
        <f t="shared" si="0"/>
        <v>17.284401223744332</v>
      </c>
      <c r="K14" s="21">
        <v>12.008742523744331</v>
      </c>
      <c r="L14" s="21">
        <v>2.5261924200000001</v>
      </c>
      <c r="M14" s="21">
        <v>2.74946628</v>
      </c>
      <c r="N14" s="22">
        <f t="shared" si="1"/>
        <v>0.56160374364431975</v>
      </c>
      <c r="O14" s="22">
        <f t="shared" si="2"/>
        <v>0.67974426647031394</v>
      </c>
      <c r="P14" s="23">
        <f t="shared" si="3"/>
        <v>0.80832646838019118</v>
      </c>
      <c r="Q14" s="70">
        <v>6655</v>
      </c>
      <c r="R14" s="21">
        <v>3973</v>
      </c>
      <c r="S14" s="23">
        <f t="shared" si="4"/>
        <v>0.5969947407963937</v>
      </c>
    </row>
    <row r="15" spans="1:19" ht="38.25" x14ac:dyDescent="0.25">
      <c r="A15" s="17"/>
      <c r="B15" s="19">
        <v>5004760</v>
      </c>
      <c r="C15" s="19" t="s">
        <v>1819</v>
      </c>
      <c r="D15" s="68">
        <v>3000576</v>
      </c>
      <c r="E15" s="19" t="s">
        <v>1811</v>
      </c>
      <c r="F15" s="69">
        <v>87</v>
      </c>
      <c r="G15" s="19" t="s">
        <v>396</v>
      </c>
      <c r="H15" s="20">
        <v>2.6863279999999996</v>
      </c>
      <c r="I15" s="21">
        <v>4.7624730000000008</v>
      </c>
      <c r="J15" s="21">
        <f t="shared" si="0"/>
        <v>4.0830573956595462</v>
      </c>
      <c r="K15" s="21">
        <v>3.6664920556595462</v>
      </c>
      <c r="L15" s="21">
        <v>0.16448606999999998</v>
      </c>
      <c r="M15" s="21">
        <v>0.25207926999999997</v>
      </c>
      <c r="N15" s="22">
        <f t="shared" si="1"/>
        <v>0.76987146292683351</v>
      </c>
      <c r="O15" s="22">
        <f t="shared" si="2"/>
        <v>0.80440941621286788</v>
      </c>
      <c r="P15" s="23">
        <f t="shared" si="3"/>
        <v>0.85733974673652646</v>
      </c>
      <c r="Q15" s="70">
        <v>908</v>
      </c>
      <c r="R15" s="21">
        <v>900</v>
      </c>
      <c r="S15" s="23">
        <f t="shared" si="4"/>
        <v>0.99118942731277537</v>
      </c>
    </row>
    <row r="16" spans="1:19" ht="38.25" x14ac:dyDescent="0.25">
      <c r="A16" s="17"/>
      <c r="B16" s="19">
        <v>5004940</v>
      </c>
      <c r="C16" s="19" t="s">
        <v>1820</v>
      </c>
      <c r="D16" s="68">
        <v>3000001</v>
      </c>
      <c r="E16" s="19" t="s">
        <v>276</v>
      </c>
      <c r="F16" s="69">
        <v>416</v>
      </c>
      <c r="G16" s="19" t="s">
        <v>665</v>
      </c>
      <c r="H16" s="20">
        <v>2.6394999999999995</v>
      </c>
      <c r="I16" s="21">
        <v>3.0332949999999999</v>
      </c>
      <c r="J16" s="21">
        <f t="shared" si="0"/>
        <v>1.898670206301051</v>
      </c>
      <c r="K16" s="21">
        <v>1.5758882863010513</v>
      </c>
      <c r="L16" s="21">
        <v>0.15789061999999998</v>
      </c>
      <c r="M16" s="21">
        <v>0.16489129999999996</v>
      </c>
      <c r="N16" s="22">
        <f t="shared" si="1"/>
        <v>0.51953017635971821</v>
      </c>
      <c r="O16" s="22">
        <f t="shared" si="2"/>
        <v>0.57158268691342295</v>
      </c>
      <c r="P16" s="23">
        <f t="shared" si="3"/>
        <v>0.62594314311699029</v>
      </c>
      <c r="Q16" s="70">
        <v>62</v>
      </c>
      <c r="R16" s="21">
        <v>45</v>
      </c>
      <c r="S16" s="23">
        <f t="shared" si="4"/>
        <v>0.72580645161290325</v>
      </c>
    </row>
    <row r="17" spans="1:19" ht="38.25" x14ac:dyDescent="0.25">
      <c r="A17" s="17"/>
      <c r="B17" s="19">
        <v>5004941</v>
      </c>
      <c r="C17" s="19" t="s">
        <v>1821</v>
      </c>
      <c r="D17" s="68">
        <v>3000576</v>
      </c>
      <c r="E17" s="19" t="s">
        <v>1811</v>
      </c>
      <c r="F17" s="69">
        <v>51</v>
      </c>
      <c r="G17" s="19" t="s">
        <v>1827</v>
      </c>
      <c r="H17" s="20">
        <v>1.9652710000000002</v>
      </c>
      <c r="I17" s="21">
        <v>1.3498399999999997</v>
      </c>
      <c r="J17" s="21">
        <f t="shared" si="0"/>
        <v>1.0497047742123424</v>
      </c>
      <c r="K17" s="21">
        <v>0.7204085742123425</v>
      </c>
      <c r="L17" s="21">
        <v>0.14466247000000002</v>
      </c>
      <c r="M17" s="21">
        <v>0.18463373</v>
      </c>
      <c r="N17" s="22">
        <f t="shared" si="1"/>
        <v>0.53369923414059639</v>
      </c>
      <c r="O17" s="22">
        <f t="shared" si="2"/>
        <v>0.64086932096570159</v>
      </c>
      <c r="P17" s="23">
        <f t="shared" si="3"/>
        <v>0.7776512580841749</v>
      </c>
      <c r="Q17" s="70">
        <v>24</v>
      </c>
      <c r="R17" s="21">
        <v>44</v>
      </c>
      <c r="S17" s="23">
        <f t="shared" si="4"/>
        <v>1.8333333333333333</v>
      </c>
    </row>
    <row r="18" spans="1:19" ht="51" x14ac:dyDescent="0.25">
      <c r="A18" s="17"/>
      <c r="B18" s="19">
        <v>5004942</v>
      </c>
      <c r="C18" s="19" t="s">
        <v>1822</v>
      </c>
      <c r="D18" s="68">
        <v>3000576</v>
      </c>
      <c r="E18" s="19" t="s">
        <v>1811</v>
      </c>
      <c r="F18" s="69">
        <v>466</v>
      </c>
      <c r="G18" s="19" t="s">
        <v>1828</v>
      </c>
      <c r="H18" s="20">
        <v>1.6864190000000001</v>
      </c>
      <c r="I18" s="21">
        <v>2.8867529999999983</v>
      </c>
      <c r="J18" s="21">
        <f t="shared" si="0"/>
        <v>1.8444395804944935</v>
      </c>
      <c r="K18" s="21">
        <v>1.1770523704944935</v>
      </c>
      <c r="L18" s="21">
        <v>0.38999878999999998</v>
      </c>
      <c r="M18" s="21">
        <v>0.27738842000000002</v>
      </c>
      <c r="N18" s="22">
        <f t="shared" si="1"/>
        <v>0.40774266814462279</v>
      </c>
      <c r="O18" s="22">
        <f t="shared" si="2"/>
        <v>0.54284213456935682</v>
      </c>
      <c r="P18" s="23">
        <f t="shared" si="3"/>
        <v>0.63893224688585915</v>
      </c>
      <c r="Q18" s="70">
        <v>21947</v>
      </c>
      <c r="R18" s="21">
        <v>19206</v>
      </c>
      <c r="S18" s="23">
        <f t="shared" si="4"/>
        <v>0.8751082152458195</v>
      </c>
    </row>
    <row r="19" spans="1:19" ht="25.5" x14ac:dyDescent="0.25">
      <c r="A19" s="17"/>
      <c r="B19" s="19">
        <v>5004943</v>
      </c>
      <c r="C19" s="19" t="s">
        <v>1823</v>
      </c>
      <c r="D19" s="68">
        <v>3000577</v>
      </c>
      <c r="E19" s="19" t="s">
        <v>1812</v>
      </c>
      <c r="F19" s="69">
        <v>87</v>
      </c>
      <c r="G19" s="19" t="s">
        <v>396</v>
      </c>
      <c r="H19" s="20">
        <v>2.2273809999999994</v>
      </c>
      <c r="I19" s="21">
        <v>2.4508420000000002</v>
      </c>
      <c r="J19" s="21">
        <f t="shared" si="0"/>
        <v>1.4208570351412928</v>
      </c>
      <c r="K19" s="21">
        <v>1.0300392051412928</v>
      </c>
      <c r="L19" s="21">
        <v>0.13226463000000002</v>
      </c>
      <c r="M19" s="21">
        <v>0.25855319999999998</v>
      </c>
      <c r="N19" s="22">
        <f t="shared" si="1"/>
        <v>0.4202797263721173</v>
      </c>
      <c r="O19" s="22">
        <f t="shared" si="2"/>
        <v>0.47424674260572197</v>
      </c>
      <c r="P19" s="23">
        <f t="shared" si="3"/>
        <v>0.57974240491279838</v>
      </c>
      <c r="Q19" s="70">
        <v>3675</v>
      </c>
      <c r="R19" s="21">
        <v>5175</v>
      </c>
      <c r="S19" s="23">
        <f t="shared" si="4"/>
        <v>1.4081632653061225</v>
      </c>
    </row>
    <row r="20" spans="1:19" ht="25.5" x14ac:dyDescent="0.25">
      <c r="A20" s="17"/>
      <c r="B20" s="19">
        <v>5004944</v>
      </c>
      <c r="C20" s="19" t="s">
        <v>1824</v>
      </c>
      <c r="D20" s="68">
        <v>3000577</v>
      </c>
      <c r="E20" s="19" t="s">
        <v>1812</v>
      </c>
      <c r="F20" s="69">
        <v>87</v>
      </c>
      <c r="G20" s="19" t="s">
        <v>396</v>
      </c>
      <c r="H20" s="20">
        <v>1.5710939999999995</v>
      </c>
      <c r="I20" s="21">
        <v>1.4100269999999995</v>
      </c>
      <c r="J20" s="21">
        <f t="shared" si="0"/>
        <v>0.52190242841926504</v>
      </c>
      <c r="K20" s="21">
        <v>0.41591504841926508</v>
      </c>
      <c r="L20" s="21">
        <v>6.2973669999999995E-2</v>
      </c>
      <c r="M20" s="21">
        <v>4.3013709999999997E-2</v>
      </c>
      <c r="N20" s="22">
        <f t="shared" si="1"/>
        <v>0.29496956329152935</v>
      </c>
      <c r="O20" s="22">
        <f t="shared" si="2"/>
        <v>0.33963088537968794</v>
      </c>
      <c r="P20" s="23">
        <f t="shared" si="3"/>
        <v>0.37013647853499632</v>
      </c>
      <c r="Q20" s="70">
        <v>3808</v>
      </c>
      <c r="R20" s="21">
        <v>5139</v>
      </c>
      <c r="S20" s="23">
        <f t="shared" si="4"/>
        <v>1.3495273109243697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 ca="1">OFFSET(H21,-MATCH("PROYECTOS",$A$8:$A$21,0)-1,0)-(OFFSET(H21,-MATCH("PROYECTOS",$A$8:$A$21,0),0))</f>
        <v>0</v>
      </c>
      <c r="I21" s="44">
        <f t="shared" ref="I21:M21" ca="1" si="5">OFFSET(I21,-MATCH("PROYECTOS",$A$8:$A$21,0)-1,0)-(OFFSET(I21,-MATCH("PROYECTOS",$A$8:$A$21,0),0))</f>
        <v>0</v>
      </c>
      <c r="J21" s="44">
        <f t="shared" ca="1" si="5"/>
        <v>0</v>
      </c>
      <c r="K21" s="44">
        <f t="shared" ca="1" si="5"/>
        <v>0</v>
      </c>
      <c r="L21" s="44">
        <f t="shared" ca="1" si="5"/>
        <v>0</v>
      </c>
      <c r="M21" s="44">
        <f t="shared" ca="1" si="5"/>
        <v>0</v>
      </c>
      <c r="N21" s="46">
        <f t="shared" ca="1" si="1"/>
        <v>0</v>
      </c>
      <c r="O21" s="46">
        <f t="shared" ca="1" si="2"/>
        <v>0</v>
      </c>
      <c r="P21" s="47">
        <f t="shared" ca="1" si="3"/>
        <v>0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50" t="s">
        <v>1831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1832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97.461444</v>
      </c>
      <c r="E6" s="14">
        <v>106.52715600000002</v>
      </c>
      <c r="F6" s="14">
        <v>84.703934924604553</v>
      </c>
      <c r="G6" s="14">
        <v>65.022293024604522</v>
      </c>
      <c r="H6" s="14">
        <v>9.2459276300000024</v>
      </c>
      <c r="I6" s="14">
        <v>10.43571427</v>
      </c>
      <c r="J6" s="15">
        <v>0.61038232377671386</v>
      </c>
      <c r="K6" s="15">
        <v>0.69717641438399525</v>
      </c>
      <c r="L6" s="16">
        <v>0.79513936262979279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97.441444000000033</v>
      </c>
      <c r="E7" s="38">
        <f ca="1">SUM(E8:OFFSET(E6,MATCH("GOBIERNOS REGIONALES",$A$8:$A$50,0),0))</f>
        <v>104.13337499999996</v>
      </c>
      <c r="F7" s="38">
        <f ca="1">SUM(F8:OFFSET(F6,MATCH("GOBIERNOS REGIONALES",$A$8:$A$50,0),0))</f>
        <v>84.026947484925984</v>
      </c>
      <c r="G7" s="38">
        <f ca="1">SUM(G8:OFFSET(G6,MATCH("GOBIERNOS REGIONALES",$A$8:$A$50,0),0))</f>
        <v>64.68994542492598</v>
      </c>
      <c r="H7" s="38">
        <f ca="1">SUM(H8:OFFSET(H6,MATCH("GOBIERNOS REGIONALES",$A$8:$A$50,0),0))</f>
        <v>9.0893551900000009</v>
      </c>
      <c r="I7" s="38">
        <f ca="1">SUM(I8:OFFSET(I6,MATCH("GOBIERNOS REGIONALES",$A$8:$A$50,0),0))</f>
        <v>10.247646869999997</v>
      </c>
      <c r="J7" s="39">
        <f ca="1">IFERROR(G7/E7,0)</f>
        <v>0.62122201863644588</v>
      </c>
      <c r="K7" s="39">
        <f ca="1">IFERROR(SUM(G7,H7)/E7,0)</f>
        <v>0.70850772497219083</v>
      </c>
      <c r="L7" s="40">
        <f ca="1">IFERROR(SUM(G7,H7,I7)/E7,0)</f>
        <v>0.80691658639630204</v>
      </c>
      <c r="M7" s="4"/>
    </row>
    <row r="8" spans="1:13" ht="25.5" x14ac:dyDescent="0.25">
      <c r="A8" s="17"/>
      <c r="B8" s="18">
        <v>39</v>
      </c>
      <c r="C8" s="19" t="s">
        <v>126</v>
      </c>
      <c r="D8" s="20">
        <v>97.441444000000033</v>
      </c>
      <c r="E8" s="21">
        <v>104.13337499999996</v>
      </c>
      <c r="F8" s="21">
        <f t="shared" ref="F8:F12" si="0">SUM(G8,H8,I8)</f>
        <v>84.026947484925984</v>
      </c>
      <c r="G8" s="21">
        <v>64.68994542492598</v>
      </c>
      <c r="H8" s="21">
        <v>9.0893551900000009</v>
      </c>
      <c r="I8" s="21">
        <v>10.247646869999997</v>
      </c>
      <c r="J8" s="22">
        <f t="shared" ref="J8:J12" si="1">IFERROR(G8/E8,0)</f>
        <v>0.62122201863644588</v>
      </c>
      <c r="K8" s="22">
        <f t="shared" ref="K8:K12" si="2">IFERROR(SUM(G8,H8)/E8,0)</f>
        <v>0.70850772497219083</v>
      </c>
      <c r="L8" s="23">
        <f t="shared" ref="L8:L12" si="3">IFERROR(SUM(G8,H8,I8)/E8,0)</f>
        <v>0.80691658639630204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0.02</v>
      </c>
      <c r="E9" s="38">
        <f ca="1">SUM(E10:OFFSET(E8,(MATCH("GOBIERNOS LOCALES",$A$8:$A$50,0)-MATCH("GOBIERNOS REGIONALES",$A$8:$A$50,0)),0))</f>
        <v>0.491871</v>
      </c>
      <c r="F9" s="38">
        <f ca="1">SUM(F10:OFFSET(F8,(MATCH("GOBIERNOS LOCALES",$A$8:$A$50,0)-MATCH("GOBIERNOS REGIONALES",$A$8:$A$50,0)),0))</f>
        <v>0.37671540847828022</v>
      </c>
      <c r="G9" s="38">
        <f ca="1">SUM(G10:OFFSET(G8,(MATCH("GOBIERNOS LOCALES",$A$8:$A$50,0)-MATCH("GOBIERNOS REGIONALES",$A$8:$A$50,0)),0))</f>
        <v>0.23981035847828025</v>
      </c>
      <c r="H9" s="38">
        <f ca="1">SUM(H10:OFFSET(H8,(MATCH("GOBIERNOS LOCALES",$A$8:$A$50,0)-MATCH("GOBIERNOS REGIONALES",$A$8:$A$50,0)),0))</f>
        <v>7.5386439999999999E-2</v>
      </c>
      <c r="I9" s="38">
        <f ca="1">SUM(I10:OFFSET(I8,(MATCH("GOBIERNOS LOCALES",$A$8:$A$50,0)-MATCH("GOBIERNOS REGIONALES",$A$8:$A$50,0)),0))</f>
        <v>6.1518610000000001E-2</v>
      </c>
      <c r="J9" s="39">
        <f t="shared" ca="1" si="1"/>
        <v>0.48754726031475781</v>
      </c>
      <c r="K9" s="39">
        <f t="shared" ca="1" si="2"/>
        <v>0.64081191710485119</v>
      </c>
      <c r="L9" s="40">
        <f t="shared" ca="1" si="3"/>
        <v>0.76588253521407079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2.8000000000000001E-2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457</v>
      </c>
      <c r="C11" s="19" t="s">
        <v>224</v>
      </c>
      <c r="D11" s="20">
        <v>0.02</v>
      </c>
      <c r="E11" s="21">
        <v>0.46387099999999998</v>
      </c>
      <c r="F11" s="21">
        <f t="shared" si="0"/>
        <v>0.37671540847828022</v>
      </c>
      <c r="G11" s="21">
        <v>0.23981035847828025</v>
      </c>
      <c r="H11" s="21">
        <v>7.5386439999999999E-2</v>
      </c>
      <c r="I11" s="21">
        <v>6.1518610000000001E-2</v>
      </c>
      <c r="J11" s="22">
        <f t="shared" si="1"/>
        <v>0.51697639748611202</v>
      </c>
      <c r="K11" s="22">
        <f t="shared" si="2"/>
        <v>0.6794923555865322</v>
      </c>
      <c r="L11" s="23">
        <f t="shared" si="3"/>
        <v>0.81211243746274342</v>
      </c>
      <c r="M11" s="4"/>
    </row>
    <row r="12" spans="1:13" ht="15.75" thickBot="1" x14ac:dyDescent="0.3">
      <c r="A12" s="41" t="s">
        <v>233</v>
      </c>
      <c r="B12" s="58"/>
      <c r="C12" s="43"/>
      <c r="D12" s="44">
        <v>0</v>
      </c>
      <c r="E12" s="45">
        <v>1.9019100000000011</v>
      </c>
      <c r="F12" s="45">
        <f t="shared" si="0"/>
        <v>0.30027203120026158</v>
      </c>
      <c r="G12" s="45">
        <v>9.2537241200261633E-2</v>
      </c>
      <c r="H12" s="45">
        <v>8.1185999999999994E-2</v>
      </c>
      <c r="I12" s="45">
        <v>0.12654878999999999</v>
      </c>
      <c r="J12" s="46">
        <f t="shared" si="1"/>
        <v>4.8654900179430985E-2</v>
      </c>
      <c r="K12" s="46">
        <f t="shared" si="2"/>
        <v>9.134146263506765E-2</v>
      </c>
      <c r="L12" s="47">
        <f t="shared" si="3"/>
        <v>0.15787920101385522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H8" sqref="H8: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24</v>
      </c>
      <c r="B1" s="49" t="s">
        <v>18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462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519.42586399999982</v>
      </c>
      <c r="I6" s="14">
        <v>685.25300699999991</v>
      </c>
      <c r="J6" s="14">
        <v>526.83594206337818</v>
      </c>
      <c r="K6" s="14">
        <v>432.5908654133782</v>
      </c>
      <c r="L6" s="14">
        <v>50.109694549999993</v>
      </c>
      <c r="M6" s="14">
        <v>44.135382099999987</v>
      </c>
      <c r="N6" s="15">
        <v>0.63128634386770122</v>
      </c>
      <c r="O6" s="15">
        <v>0.70441217336150741</v>
      </c>
      <c r="P6" s="16">
        <v>0.76881959901181174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SUM(H8:OFFSET(H6,MATCH("PROYECTOS",$A$8:$A$48,0),0))</f>
        <v>413.76485099999996</v>
      </c>
      <c r="I7" s="38">
        <f ca="1">SUM(I8:OFFSET(I6,MATCH("PROYECTOS",$A$8:$A$48,0),0))</f>
        <v>584.16469700000027</v>
      </c>
      <c r="J7" s="38">
        <f ca="1">SUM(J8:OFFSET(J6,MATCH("PROYECTOS",$A$8:$A$48,0),0))</f>
        <v>498.34007946213728</v>
      </c>
      <c r="K7" s="38">
        <f ca="1">SUM(K8:OFFSET(K6,MATCH("PROYECTOS",$A$8:$A$48,0),0))</f>
        <v>414.22296913213722</v>
      </c>
      <c r="L7" s="38">
        <f ca="1">SUM(L8:OFFSET(L6,MATCH("PROYECTOS",$A$8:$A$48,0),0))</f>
        <v>42.528397920000018</v>
      </c>
      <c r="M7" s="38">
        <f ca="1">SUM(M8:OFFSET(M6,MATCH("PROYECTOS",$A$8:$A$48,0),0))</f>
        <v>41.588712409999999</v>
      </c>
      <c r="N7" s="39">
        <f ca="1">IFERROR(K7/I7,0)</f>
        <v>0.7090859328874114</v>
      </c>
      <c r="O7" s="39">
        <f ca="1">IFERROR(SUM(K7,L7)/I7,0)</f>
        <v>0.78188800076040377</v>
      </c>
      <c r="P7" s="40">
        <f ca="1">IFERROR(SUM(K7,L7,M7)/I7,0)</f>
        <v>0.85308147175168492</v>
      </c>
      <c r="Q7" s="64"/>
      <c r="R7" s="38"/>
      <c r="S7" s="40"/>
    </row>
    <row r="8" spans="1:19" ht="25.5" x14ac:dyDescent="0.25">
      <c r="A8" s="17"/>
      <c r="B8" s="19">
        <v>5000132</v>
      </c>
      <c r="C8" s="19" t="s">
        <v>495</v>
      </c>
      <c r="D8" s="68">
        <v>3000004</v>
      </c>
      <c r="E8" s="19" t="s">
        <v>465</v>
      </c>
      <c r="F8" s="69">
        <v>438</v>
      </c>
      <c r="G8" s="19" t="s">
        <v>456</v>
      </c>
      <c r="H8" s="20">
        <v>58.527540000000045</v>
      </c>
      <c r="I8" s="21">
        <v>88.917472999999973</v>
      </c>
      <c r="J8" s="21">
        <f t="shared" ref="J8:J15" si="0">SUM(K8,L8,M8)</f>
        <v>75.336265262056273</v>
      </c>
      <c r="K8" s="21">
        <v>61.643956742056268</v>
      </c>
      <c r="L8" s="21">
        <v>7.7419729300000046</v>
      </c>
      <c r="M8" s="21">
        <v>5.9503355899999981</v>
      </c>
      <c r="N8" s="22">
        <f t="shared" ref="N8:N16" si="1">IFERROR(K8/I8,0)</f>
        <v>0.69327157714048271</v>
      </c>
      <c r="O8" s="22">
        <f t="shared" ref="O8:O16" si="2">IFERROR(SUM(K8,L8)/I8,0)</f>
        <v>0.78034077365262389</v>
      </c>
      <c r="P8" s="23">
        <f t="shared" ref="P8:P16" si="3">IFERROR(SUM(K8,L8,M8)/I8,0)</f>
        <v>0.84726052957056364</v>
      </c>
      <c r="Q8" s="70">
        <v>858570</v>
      </c>
      <c r="R8" s="21">
        <v>725268.62699999998</v>
      </c>
      <c r="S8" s="23">
        <f>IFERROR(R8/Q8,0)</f>
        <v>0.84474023900206152</v>
      </c>
    </row>
    <row r="9" spans="1:19" ht="38.25" x14ac:dyDescent="0.25">
      <c r="A9" s="17"/>
      <c r="B9" s="19">
        <v>5003065</v>
      </c>
      <c r="C9" s="19" t="s">
        <v>496</v>
      </c>
      <c r="D9" s="68">
        <v>3000365</v>
      </c>
      <c r="E9" s="19" t="s">
        <v>471</v>
      </c>
      <c r="F9" s="69">
        <v>86</v>
      </c>
      <c r="G9" s="19" t="s">
        <v>502</v>
      </c>
      <c r="H9" s="20">
        <v>52.378723999999998</v>
      </c>
      <c r="I9" s="21">
        <v>46.063460000000006</v>
      </c>
      <c r="J9" s="21">
        <f t="shared" si="0"/>
        <v>37.990391480244057</v>
      </c>
      <c r="K9" s="21">
        <v>28.827902400244056</v>
      </c>
      <c r="L9" s="21">
        <v>4.2286284700000003</v>
      </c>
      <c r="M9" s="21">
        <v>4.93386061</v>
      </c>
      <c r="N9" s="22">
        <f t="shared" si="1"/>
        <v>0.62583015692360178</v>
      </c>
      <c r="O9" s="22">
        <f t="shared" si="2"/>
        <v>0.71763021862109477</v>
      </c>
      <c r="P9" s="23">
        <f t="shared" si="3"/>
        <v>0.82474029263637716</v>
      </c>
      <c r="Q9" s="70">
        <v>10941</v>
      </c>
      <c r="R9" s="21">
        <v>15322</v>
      </c>
      <c r="S9" s="23">
        <f t="shared" ref="S9:S15" si="4">IFERROR(R9/Q9,0)</f>
        <v>1.4004204368887669</v>
      </c>
    </row>
    <row r="10" spans="1:19" ht="25.5" x14ac:dyDescent="0.25">
      <c r="A10" s="17"/>
      <c r="B10" s="19">
        <v>5003066</v>
      </c>
      <c r="C10" s="19" t="s">
        <v>497</v>
      </c>
      <c r="D10" s="68">
        <v>3000366</v>
      </c>
      <c r="E10" s="19" t="s">
        <v>472</v>
      </c>
      <c r="F10" s="69">
        <v>86</v>
      </c>
      <c r="G10" s="19" t="s">
        <v>502</v>
      </c>
      <c r="H10" s="20">
        <v>35.777167999999982</v>
      </c>
      <c r="I10" s="21">
        <v>62.217452000000009</v>
      </c>
      <c r="J10" s="21">
        <f t="shared" si="0"/>
        <v>53.186270710215169</v>
      </c>
      <c r="K10" s="21">
        <v>45.348523520215167</v>
      </c>
      <c r="L10" s="21">
        <v>3.5352656799999993</v>
      </c>
      <c r="M10" s="21">
        <v>4.3024815100000016</v>
      </c>
      <c r="N10" s="22">
        <f t="shared" si="1"/>
        <v>0.72887143498282703</v>
      </c>
      <c r="O10" s="22">
        <f t="shared" si="2"/>
        <v>0.78569256099100881</v>
      </c>
      <c r="P10" s="23">
        <f t="shared" si="3"/>
        <v>0.85484488677252746</v>
      </c>
      <c r="Q10" s="70">
        <v>12421</v>
      </c>
      <c r="R10" s="21">
        <v>15918</v>
      </c>
      <c r="S10" s="23">
        <f t="shared" si="4"/>
        <v>1.2815393285564769</v>
      </c>
    </row>
    <row r="11" spans="1:19" ht="25.5" x14ac:dyDescent="0.25">
      <c r="A11" s="17"/>
      <c r="B11" s="19">
        <v>5003072</v>
      </c>
      <c r="C11" s="19" t="s">
        <v>498</v>
      </c>
      <c r="D11" s="68">
        <v>3000372</v>
      </c>
      <c r="E11" s="19" t="s">
        <v>478</v>
      </c>
      <c r="F11" s="69">
        <v>86</v>
      </c>
      <c r="G11" s="19" t="s">
        <v>502</v>
      </c>
      <c r="H11" s="20">
        <v>37.230606000000009</v>
      </c>
      <c r="I11" s="21">
        <v>67.983870999999979</v>
      </c>
      <c r="J11" s="21">
        <f t="shared" si="0"/>
        <v>61.032956881706212</v>
      </c>
      <c r="K11" s="21">
        <v>48.739690291706211</v>
      </c>
      <c r="L11" s="21">
        <v>6.1479568899999997</v>
      </c>
      <c r="M11" s="21">
        <v>6.1453097000000003</v>
      </c>
      <c r="N11" s="22">
        <f t="shared" si="1"/>
        <v>0.71693020086641179</v>
      </c>
      <c r="O11" s="22">
        <f t="shared" si="2"/>
        <v>0.80736278141187678</v>
      </c>
      <c r="P11" s="23">
        <f t="shared" si="3"/>
        <v>0.89775642345676709</v>
      </c>
      <c r="Q11" s="70">
        <v>3336</v>
      </c>
      <c r="R11" s="21">
        <v>4501</v>
      </c>
      <c r="S11" s="23">
        <f t="shared" si="4"/>
        <v>1.349220623501199</v>
      </c>
    </row>
    <row r="12" spans="1:19" ht="38.25" x14ac:dyDescent="0.25">
      <c r="A12" s="17"/>
      <c r="B12" s="19">
        <v>5004441</v>
      </c>
      <c r="C12" s="19" t="s">
        <v>499</v>
      </c>
      <c r="D12" s="68">
        <v>3000001</v>
      </c>
      <c r="E12" s="19" t="s">
        <v>276</v>
      </c>
      <c r="F12" s="69">
        <v>60</v>
      </c>
      <c r="G12" s="19" t="s">
        <v>310</v>
      </c>
      <c r="H12" s="20">
        <v>14.390037000000005</v>
      </c>
      <c r="I12" s="21">
        <v>16.315691000000008</v>
      </c>
      <c r="J12" s="21">
        <f t="shared" si="0"/>
        <v>12.916092096051118</v>
      </c>
      <c r="K12" s="21">
        <v>10.358811696051118</v>
      </c>
      <c r="L12" s="21">
        <v>1.3373316099999997</v>
      </c>
      <c r="M12" s="21">
        <v>1.2199487899999999</v>
      </c>
      <c r="N12" s="22">
        <f t="shared" si="1"/>
        <v>0.6348987423242517</v>
      </c>
      <c r="O12" s="22">
        <f t="shared" si="2"/>
        <v>0.71686472280279834</v>
      </c>
      <c r="P12" s="23">
        <f t="shared" si="3"/>
        <v>0.79163622895598551</v>
      </c>
      <c r="Q12" s="70">
        <v>998</v>
      </c>
      <c r="R12" s="21">
        <v>756.78099999999995</v>
      </c>
      <c r="S12" s="23">
        <f t="shared" si="4"/>
        <v>0.75829759519038076</v>
      </c>
    </row>
    <row r="13" spans="1:19" ht="25.5" x14ac:dyDescent="0.25">
      <c r="A13" s="17"/>
      <c r="B13" s="19">
        <v>5004442</v>
      </c>
      <c r="C13" s="19" t="s">
        <v>500</v>
      </c>
      <c r="D13" s="68">
        <v>3000001</v>
      </c>
      <c r="E13" s="19" t="s">
        <v>276</v>
      </c>
      <c r="F13" s="69">
        <v>80</v>
      </c>
      <c r="G13" s="19" t="s">
        <v>311</v>
      </c>
      <c r="H13" s="20">
        <v>1.3364320000000001</v>
      </c>
      <c r="I13" s="21">
        <v>1.5503199999999999</v>
      </c>
      <c r="J13" s="21">
        <f t="shared" si="0"/>
        <v>1.2409336617513707</v>
      </c>
      <c r="K13" s="21">
        <v>1.0065787617513706</v>
      </c>
      <c r="L13" s="21">
        <v>9.427809999999999E-2</v>
      </c>
      <c r="M13" s="21">
        <v>0.1400768</v>
      </c>
      <c r="N13" s="22">
        <f t="shared" si="1"/>
        <v>0.6492716095718114</v>
      </c>
      <c r="O13" s="22">
        <f t="shared" si="2"/>
        <v>0.71008363547614084</v>
      </c>
      <c r="P13" s="23">
        <f t="shared" si="3"/>
        <v>0.80043711088766878</v>
      </c>
      <c r="Q13" s="70">
        <v>63</v>
      </c>
      <c r="R13" s="21">
        <v>49</v>
      </c>
      <c r="S13" s="23">
        <f t="shared" si="4"/>
        <v>0.77777777777777779</v>
      </c>
    </row>
    <row r="14" spans="1:19" ht="25.5" x14ac:dyDescent="0.25">
      <c r="A14" s="17"/>
      <c r="B14" s="19">
        <v>5005137</v>
      </c>
      <c r="C14" s="19" t="s">
        <v>501</v>
      </c>
      <c r="D14" s="68">
        <v>3000683</v>
      </c>
      <c r="E14" s="19" t="s">
        <v>483</v>
      </c>
      <c r="F14" s="69">
        <v>218</v>
      </c>
      <c r="G14" s="19" t="s">
        <v>306</v>
      </c>
      <c r="H14" s="20">
        <v>41.366283999999993</v>
      </c>
      <c r="I14" s="21">
        <v>56.491726</v>
      </c>
      <c r="J14" s="21">
        <f t="shared" si="0"/>
        <v>54.123291258167043</v>
      </c>
      <c r="K14" s="21">
        <v>53.971606078167042</v>
      </c>
      <c r="L14" s="21">
        <v>1.8722209999999993E-2</v>
      </c>
      <c r="M14" s="21">
        <v>0.13296297000000004</v>
      </c>
      <c r="N14" s="22">
        <f t="shared" si="1"/>
        <v>0.95538957471696018</v>
      </c>
      <c r="O14" s="22">
        <f t="shared" si="2"/>
        <v>0.95572098979887854</v>
      </c>
      <c r="P14" s="23">
        <f t="shared" si="3"/>
        <v>0.95807466137903174</v>
      </c>
      <c r="Q14" s="70">
        <v>392439.5</v>
      </c>
      <c r="R14" s="21">
        <v>362532</v>
      </c>
      <c r="S14" s="23">
        <f t="shared" si="4"/>
        <v>0.92379080087503929</v>
      </c>
    </row>
    <row r="15" spans="1:19" x14ac:dyDescent="0.25">
      <c r="A15" s="17"/>
      <c r="B15" s="19">
        <v>9000000</v>
      </c>
      <c r="C15" s="19" t="s">
        <v>304</v>
      </c>
      <c r="D15" s="68">
        <v>9000000</v>
      </c>
      <c r="E15" s="19" t="s">
        <v>305</v>
      </c>
      <c r="F15" s="69"/>
      <c r="G15" s="19" t="s">
        <v>312</v>
      </c>
      <c r="H15" s="20">
        <v>172.75805999999989</v>
      </c>
      <c r="I15" s="21">
        <v>244.62470400000026</v>
      </c>
      <c r="J15" s="21">
        <f t="shared" si="0"/>
        <v>202.51387811194604</v>
      </c>
      <c r="K15" s="21">
        <v>164.32589964194602</v>
      </c>
      <c r="L15" s="21">
        <v>19.424242030000009</v>
      </c>
      <c r="M15" s="21">
        <v>18.763736439999999</v>
      </c>
      <c r="N15" s="22">
        <f t="shared" si="1"/>
        <v>0.6717469534145899</v>
      </c>
      <c r="O15" s="22">
        <f t="shared" si="2"/>
        <v>0.7511512070013413</v>
      </c>
      <c r="P15" s="23">
        <f t="shared" si="3"/>
        <v>0.82785538337103448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OFFSET(H16,-MATCH("PROYECTOS",$A$8:$A$48,0)-1,0)-(OFFSET(H16,-MATCH("PROYECTOS",$A$8:$A$48,0),0))</f>
        <v>105.66101299999985</v>
      </c>
      <c r="I16" s="45">
        <f t="shared" ca="1" si="5"/>
        <v>101.08830999999964</v>
      </c>
      <c r="J16" s="45">
        <f t="shared" ca="1" si="5"/>
        <v>28.495862601240901</v>
      </c>
      <c r="K16" s="45">
        <f t="shared" ca="1" si="5"/>
        <v>18.367896281240974</v>
      </c>
      <c r="L16" s="45">
        <f t="shared" ca="1" si="5"/>
        <v>7.5812966299999758</v>
      </c>
      <c r="M16" s="45">
        <f t="shared" ca="1" si="5"/>
        <v>2.5466696899999874</v>
      </c>
      <c r="N16" s="46">
        <f t="shared" ca="1" si="1"/>
        <v>0.18170148735537314</v>
      </c>
      <c r="O16" s="46">
        <f t="shared" ca="1" si="2"/>
        <v>0.2566982563190644</v>
      </c>
      <c r="P16" s="47">
        <f t="shared" ca="1" si="3"/>
        <v>0.2818907804595906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117</v>
      </c>
      <c r="B1" s="51" t="s">
        <v>1831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1833</v>
      </c>
      <c r="N2" s="72" t="s">
        <v>1847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97.461444</v>
      </c>
      <c r="E6" s="14">
        <f ca="1">SUM(E7:OFFSET(E7,50,0))</f>
        <v>106.52715600000002</v>
      </c>
      <c r="F6" s="14">
        <f ca="1">SUM(F7:OFFSET(F7,50,0))</f>
        <v>84.703934924604553</v>
      </c>
      <c r="G6" s="14">
        <f ca="1">SUM(G7:OFFSET(G7,50,0))</f>
        <v>65.022293024604522</v>
      </c>
      <c r="H6" s="14">
        <f ca="1">SUM(H7:OFFSET(H7,50,0))</f>
        <v>9.2459276300000024</v>
      </c>
      <c r="I6" s="14">
        <f ca="1">SUM(I7:OFFSET(I7,50,0))</f>
        <v>10.43571427</v>
      </c>
      <c r="J6" s="15">
        <f ca="1">IFERROR(G6/E6,0)</f>
        <v>0.61038232377671386</v>
      </c>
      <c r="K6" s="15">
        <f ca="1">IFERROR(SUM(G6,H6)/E6,0)</f>
        <v>0.69717641438399525</v>
      </c>
      <c r="L6" s="16">
        <f ca="1">IFERROR(SUM(G6,H6,I6)/E6,0)</f>
        <v>0.79513936262979279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2.8000000000000001E-2</v>
      </c>
      <c r="F7" s="21">
        <f t="shared" ref="F7:F30" si="0">SUM(G7,H7,I7)</f>
        <v>0</v>
      </c>
      <c r="G7" s="21">
        <v>0</v>
      </c>
      <c r="H7" s="21">
        <v>0</v>
      </c>
      <c r="I7" s="21">
        <v>0</v>
      </c>
      <c r="J7" s="22">
        <f t="shared" ref="J7:J30" si="1">IFERROR(G7/E7,0)</f>
        <v>0</v>
      </c>
      <c r="K7" s="22">
        <f t="shared" ref="K7:K30" si="2">IFERROR(SUM(G7,H7)/E7,0)</f>
        <v>0</v>
      </c>
      <c r="L7" s="23">
        <f t="shared" ref="L7:L30" si="3">IFERROR(SUM(G7,H7,I7)/E7,0)</f>
        <v>0</v>
      </c>
      <c r="M7" s="4"/>
      <c r="N7" t="s">
        <v>259</v>
      </c>
      <c r="O7" s="5">
        <v>2.3211947242706756</v>
      </c>
      <c r="P7" s="71">
        <v>0.91609774478524231</v>
      </c>
    </row>
    <row r="8" spans="1:16" x14ac:dyDescent="0.25">
      <c r="A8" s="17"/>
      <c r="B8" s="55">
        <v>2</v>
      </c>
      <c r="C8" s="19" t="s">
        <v>251</v>
      </c>
      <c r="D8" s="20">
        <v>2.7044580000000003</v>
      </c>
      <c r="E8" s="21">
        <v>3.2785060000000006</v>
      </c>
      <c r="F8" s="21">
        <f t="shared" si="0"/>
        <v>2.668972604641187</v>
      </c>
      <c r="G8" s="21">
        <v>1.5283514246411869</v>
      </c>
      <c r="H8" s="21">
        <v>0.49752090000000004</v>
      </c>
      <c r="I8" s="21">
        <v>0.64310027999999997</v>
      </c>
      <c r="J8" s="22">
        <f t="shared" si="1"/>
        <v>0.46617313637406388</v>
      </c>
      <c r="K8" s="22">
        <f t="shared" si="2"/>
        <v>0.61792545892586026</v>
      </c>
      <c r="L8" s="23">
        <f t="shared" si="3"/>
        <v>0.81408196435851776</v>
      </c>
      <c r="M8" s="4"/>
      <c r="N8" t="s">
        <v>252</v>
      </c>
      <c r="O8" s="5">
        <v>0.15789648734816758</v>
      </c>
      <c r="P8" s="71">
        <v>0.89965920076217831</v>
      </c>
    </row>
    <row r="9" spans="1:16" x14ac:dyDescent="0.25">
      <c r="A9" s="17"/>
      <c r="B9" s="55">
        <v>3</v>
      </c>
      <c r="C9" s="19" t="s">
        <v>252</v>
      </c>
      <c r="D9" s="20">
        <v>0</v>
      </c>
      <c r="E9" s="21">
        <v>0.17550699999999994</v>
      </c>
      <c r="F9" s="21">
        <f t="shared" si="0"/>
        <v>0.15789648734816758</v>
      </c>
      <c r="G9" s="21">
        <v>0.12926398734816757</v>
      </c>
      <c r="H9" s="21">
        <v>1.391265E-2</v>
      </c>
      <c r="I9" s="21">
        <v>1.4719850000000005E-2</v>
      </c>
      <c r="J9" s="22">
        <f t="shared" si="1"/>
        <v>0.73651755968803301</v>
      </c>
      <c r="K9" s="22">
        <f t="shared" si="2"/>
        <v>0.81578875684826035</v>
      </c>
      <c r="L9" s="23">
        <f t="shared" si="3"/>
        <v>0.89965920076217831</v>
      </c>
      <c r="M9" s="4"/>
      <c r="N9" t="s">
        <v>260</v>
      </c>
      <c r="O9" s="5">
        <v>2.5732272505348757</v>
      </c>
      <c r="P9" s="71">
        <v>0.88760561178492503</v>
      </c>
    </row>
    <row r="10" spans="1:16" x14ac:dyDescent="0.25">
      <c r="A10" s="17"/>
      <c r="B10" s="55">
        <v>4</v>
      </c>
      <c r="C10" s="19" t="s">
        <v>253</v>
      </c>
      <c r="D10" s="20">
        <v>5.1054009999999996</v>
      </c>
      <c r="E10" s="21">
        <v>4.4391330000000009</v>
      </c>
      <c r="F10" s="21">
        <f t="shared" si="0"/>
        <v>3.7520484159278551</v>
      </c>
      <c r="G10" s="21">
        <v>2.9370474759278551</v>
      </c>
      <c r="H10" s="21">
        <v>0.36810218</v>
      </c>
      <c r="I10" s="21">
        <v>0.44689876000000006</v>
      </c>
      <c r="J10" s="22">
        <f t="shared" si="1"/>
        <v>0.66162637522413825</v>
      </c>
      <c r="K10" s="22">
        <f t="shared" si="2"/>
        <v>0.74454846383918993</v>
      </c>
      <c r="L10" s="23">
        <f t="shared" si="3"/>
        <v>0.84522099606564038</v>
      </c>
      <c r="M10" s="4"/>
      <c r="N10" t="s">
        <v>254</v>
      </c>
      <c r="O10" s="5">
        <v>0.80226517452284829</v>
      </c>
      <c r="P10" s="71">
        <v>0.88743300770533728</v>
      </c>
    </row>
    <row r="11" spans="1:16" x14ac:dyDescent="0.25">
      <c r="A11" s="17"/>
      <c r="B11" s="55">
        <v>5</v>
      </c>
      <c r="C11" s="19" t="s">
        <v>254</v>
      </c>
      <c r="D11" s="20">
        <v>2.2959579999999979</v>
      </c>
      <c r="E11" s="21">
        <v>0.90402899999999997</v>
      </c>
      <c r="F11" s="21">
        <f t="shared" si="0"/>
        <v>0.80226517452284829</v>
      </c>
      <c r="G11" s="21">
        <v>0.6277947845228482</v>
      </c>
      <c r="H11" s="21">
        <v>7.08062E-2</v>
      </c>
      <c r="I11" s="21">
        <v>0.10366419</v>
      </c>
      <c r="J11" s="22">
        <f t="shared" si="1"/>
        <v>0.69444097979472807</v>
      </c>
      <c r="K11" s="22">
        <f t="shared" si="2"/>
        <v>0.77276390970073772</v>
      </c>
      <c r="L11" s="23">
        <f t="shared" si="3"/>
        <v>0.88743300770533728</v>
      </c>
      <c r="M11" s="4"/>
      <c r="N11" t="s">
        <v>255</v>
      </c>
      <c r="O11" s="5">
        <v>0.22220675628012784</v>
      </c>
      <c r="P11" s="71">
        <v>0.87359158782877744</v>
      </c>
    </row>
    <row r="12" spans="1:16" x14ac:dyDescent="0.25">
      <c r="A12" s="17"/>
      <c r="B12" s="55">
        <v>6</v>
      </c>
      <c r="C12" s="19" t="s">
        <v>255</v>
      </c>
      <c r="D12" s="20">
        <v>0</v>
      </c>
      <c r="E12" s="21">
        <v>0.25436000000000003</v>
      </c>
      <c r="F12" s="21">
        <f t="shared" si="0"/>
        <v>0.22220675628012784</v>
      </c>
      <c r="G12" s="21">
        <v>0.18220242628012784</v>
      </c>
      <c r="H12" s="21">
        <v>1.23068E-2</v>
      </c>
      <c r="I12" s="21">
        <v>2.7697529999999998E-2</v>
      </c>
      <c r="J12" s="22">
        <f t="shared" si="1"/>
        <v>0.71631713429834809</v>
      </c>
      <c r="K12" s="22">
        <f t="shared" si="2"/>
        <v>0.76470052791369647</v>
      </c>
      <c r="L12" s="23">
        <f t="shared" si="3"/>
        <v>0.87359158782877744</v>
      </c>
      <c r="M12" s="4"/>
      <c r="N12" t="s">
        <v>257</v>
      </c>
      <c r="O12" s="5">
        <v>3.7959546638306474</v>
      </c>
      <c r="P12" s="71">
        <v>0.86876356345405992</v>
      </c>
    </row>
    <row r="13" spans="1:16" x14ac:dyDescent="0.25">
      <c r="A13" s="17"/>
      <c r="B13" s="55">
        <v>7</v>
      </c>
      <c r="C13" s="19" t="s">
        <v>256</v>
      </c>
      <c r="D13" s="20">
        <v>3.4624100000000002</v>
      </c>
      <c r="E13" s="21">
        <v>4.3398769999999995</v>
      </c>
      <c r="F13" s="21">
        <f t="shared" si="0"/>
        <v>3.3432641287272413</v>
      </c>
      <c r="G13" s="21">
        <v>2.6614874287272414</v>
      </c>
      <c r="H13" s="21">
        <v>0.32052925999999998</v>
      </c>
      <c r="I13" s="21">
        <v>0.36124743999999998</v>
      </c>
      <c r="J13" s="22">
        <f t="shared" si="1"/>
        <v>0.61326333182420645</v>
      </c>
      <c r="K13" s="22">
        <f t="shared" si="2"/>
        <v>0.6871200932024667</v>
      </c>
      <c r="L13" s="23">
        <f t="shared" si="3"/>
        <v>0.77035918961003769</v>
      </c>
      <c r="M13" s="4"/>
      <c r="N13" t="s">
        <v>263</v>
      </c>
      <c r="O13" s="5">
        <v>3.2275452297240741</v>
      </c>
      <c r="P13" s="71">
        <v>0.86389518246979125</v>
      </c>
    </row>
    <row r="14" spans="1:16" x14ac:dyDescent="0.25">
      <c r="A14" s="17"/>
      <c r="B14" s="55">
        <v>8</v>
      </c>
      <c r="C14" s="19" t="s">
        <v>257</v>
      </c>
      <c r="D14" s="20">
        <v>4.1751240000000003</v>
      </c>
      <c r="E14" s="21">
        <v>4.3693760000000008</v>
      </c>
      <c r="F14" s="21">
        <f t="shared" si="0"/>
        <v>3.7959546638306474</v>
      </c>
      <c r="G14" s="21">
        <v>2.8891238038306475</v>
      </c>
      <c r="H14" s="21">
        <v>0.43048034000000007</v>
      </c>
      <c r="I14" s="21">
        <v>0.47635052</v>
      </c>
      <c r="J14" s="22">
        <f t="shared" si="1"/>
        <v>0.66122114549781186</v>
      </c>
      <c r="K14" s="22">
        <f t="shared" si="2"/>
        <v>0.75974330060645889</v>
      </c>
      <c r="L14" s="23">
        <f t="shared" si="3"/>
        <v>0.86876356345405992</v>
      </c>
      <c r="M14" s="4"/>
      <c r="N14" t="s">
        <v>272</v>
      </c>
      <c r="O14" s="5">
        <v>1.2941034717891364</v>
      </c>
      <c r="P14" s="71">
        <v>0.8508028542279259</v>
      </c>
    </row>
    <row r="15" spans="1:16" x14ac:dyDescent="0.25">
      <c r="A15" s="17"/>
      <c r="B15" s="55">
        <v>9</v>
      </c>
      <c r="C15" s="19" t="s">
        <v>258</v>
      </c>
      <c r="D15" s="20">
        <v>0</v>
      </c>
      <c r="E15" s="21">
        <v>0.20813600000000002</v>
      </c>
      <c r="F15" s="21">
        <f t="shared" si="0"/>
        <v>0.13589190187417632</v>
      </c>
      <c r="G15" s="21">
        <v>0.11065025187417632</v>
      </c>
      <c r="H15" s="21">
        <v>1.1598850000000001E-2</v>
      </c>
      <c r="I15" s="21">
        <v>1.36428E-2</v>
      </c>
      <c r="J15" s="22">
        <f t="shared" si="1"/>
        <v>0.53162476397248104</v>
      </c>
      <c r="K15" s="22">
        <f t="shared" si="2"/>
        <v>0.58735202883776139</v>
      </c>
      <c r="L15" s="23">
        <f t="shared" si="3"/>
        <v>0.65289955545497325</v>
      </c>
      <c r="M15" s="4"/>
      <c r="N15" t="s">
        <v>253</v>
      </c>
      <c r="O15" s="5">
        <v>3.7520484159278551</v>
      </c>
      <c r="P15" s="71">
        <v>0.84522099606564038</v>
      </c>
    </row>
    <row r="16" spans="1:16" x14ac:dyDescent="0.25">
      <c r="A16" s="17"/>
      <c r="B16" s="55">
        <v>10</v>
      </c>
      <c r="C16" s="19" t="s">
        <v>259</v>
      </c>
      <c r="D16" s="20">
        <v>2.4545299999999997</v>
      </c>
      <c r="E16" s="21">
        <v>2.5337850000000004</v>
      </c>
      <c r="F16" s="21">
        <f t="shared" si="0"/>
        <v>2.3211947242706756</v>
      </c>
      <c r="G16" s="21">
        <v>1.8237355442706757</v>
      </c>
      <c r="H16" s="21">
        <v>0.23566843000000001</v>
      </c>
      <c r="I16" s="21">
        <v>0.26179075000000002</v>
      </c>
      <c r="J16" s="22">
        <f t="shared" si="1"/>
        <v>0.71976728265053092</v>
      </c>
      <c r="K16" s="22">
        <f t="shared" si="2"/>
        <v>0.8127777117121916</v>
      </c>
      <c r="L16" s="23">
        <f t="shared" si="3"/>
        <v>0.91609774478524231</v>
      </c>
      <c r="M16" s="4"/>
      <c r="N16" t="s">
        <v>261</v>
      </c>
      <c r="O16" s="5">
        <v>2.7346548543451288</v>
      </c>
      <c r="P16" s="71">
        <v>0.84329035587185452</v>
      </c>
    </row>
    <row r="17" spans="1:16" x14ac:dyDescent="0.25">
      <c r="A17" s="17"/>
      <c r="B17" s="55">
        <v>11</v>
      </c>
      <c r="C17" s="19" t="s">
        <v>260</v>
      </c>
      <c r="D17" s="20">
        <v>2.4823660000000007</v>
      </c>
      <c r="E17" s="21">
        <v>2.8990660000000004</v>
      </c>
      <c r="F17" s="21">
        <f t="shared" si="0"/>
        <v>2.5732272505348757</v>
      </c>
      <c r="G17" s="21">
        <v>2.0491639505348758</v>
      </c>
      <c r="H17" s="21">
        <v>0.23128282</v>
      </c>
      <c r="I17" s="21">
        <v>0.29278047999999995</v>
      </c>
      <c r="J17" s="22">
        <f t="shared" si="1"/>
        <v>0.70683590871503976</v>
      </c>
      <c r="K17" s="22">
        <f t="shared" si="2"/>
        <v>0.78661429941052585</v>
      </c>
      <c r="L17" s="23">
        <f t="shared" si="3"/>
        <v>0.88760561178492503</v>
      </c>
      <c r="M17" s="4"/>
      <c r="N17" t="s">
        <v>270</v>
      </c>
      <c r="O17" s="5">
        <v>3.5741534521634142</v>
      </c>
      <c r="P17" s="71">
        <v>0.83419537262318522</v>
      </c>
    </row>
    <row r="18" spans="1:16" x14ac:dyDescent="0.25">
      <c r="A18" s="17"/>
      <c r="B18" s="55">
        <v>12</v>
      </c>
      <c r="C18" s="19" t="s">
        <v>261</v>
      </c>
      <c r="D18" s="20">
        <v>0.96389100000000005</v>
      </c>
      <c r="E18" s="21">
        <v>3.242839</v>
      </c>
      <c r="F18" s="21">
        <f t="shared" si="0"/>
        <v>2.7346548543451288</v>
      </c>
      <c r="G18" s="21">
        <v>2.1524059743451289</v>
      </c>
      <c r="H18" s="21">
        <v>0.29399242000000003</v>
      </c>
      <c r="I18" s="21">
        <v>0.28825645999999999</v>
      </c>
      <c r="J18" s="22">
        <f t="shared" si="1"/>
        <v>0.66374123857062561</v>
      </c>
      <c r="K18" s="22">
        <f t="shared" si="2"/>
        <v>0.75440020128817031</v>
      </c>
      <c r="L18" s="23">
        <f t="shared" si="3"/>
        <v>0.84329035587185452</v>
      </c>
      <c r="M18" s="4"/>
      <c r="N18" t="s">
        <v>262</v>
      </c>
      <c r="O18" s="5">
        <v>2.2703526124329527</v>
      </c>
      <c r="P18" s="71">
        <v>0.82674712875003686</v>
      </c>
    </row>
    <row r="19" spans="1:16" x14ac:dyDescent="0.25">
      <c r="A19" s="17"/>
      <c r="B19" s="55">
        <v>13</v>
      </c>
      <c r="C19" s="19" t="s">
        <v>262</v>
      </c>
      <c r="D19" s="20">
        <v>2.1540290000000004</v>
      </c>
      <c r="E19" s="21">
        <v>2.7461270000000004</v>
      </c>
      <c r="F19" s="21">
        <f t="shared" si="0"/>
        <v>2.2703526124329527</v>
      </c>
      <c r="G19" s="21">
        <v>1.7897822324329526</v>
      </c>
      <c r="H19" s="21">
        <v>0.21432856000000003</v>
      </c>
      <c r="I19" s="21">
        <v>0.26624182000000002</v>
      </c>
      <c r="J19" s="22">
        <f t="shared" si="1"/>
        <v>0.65174780060534432</v>
      </c>
      <c r="K19" s="22">
        <f t="shared" si="2"/>
        <v>0.72979537815729301</v>
      </c>
      <c r="L19" s="23">
        <f t="shared" si="3"/>
        <v>0.82674712875003686</v>
      </c>
      <c r="M19" s="4"/>
      <c r="N19" t="s">
        <v>251</v>
      </c>
      <c r="O19" s="5">
        <v>2.668972604641187</v>
      </c>
      <c r="P19" s="71">
        <v>0.81408196435851776</v>
      </c>
    </row>
    <row r="20" spans="1:16" x14ac:dyDescent="0.25">
      <c r="A20" s="17"/>
      <c r="B20" s="55">
        <v>14</v>
      </c>
      <c r="C20" s="19" t="s">
        <v>263</v>
      </c>
      <c r="D20" s="20">
        <v>3.3642960000000004</v>
      </c>
      <c r="E20" s="21">
        <v>3.7360380000000002</v>
      </c>
      <c r="F20" s="21">
        <f t="shared" si="0"/>
        <v>3.2275452297240741</v>
      </c>
      <c r="G20" s="21">
        <v>2.4565872597240741</v>
      </c>
      <c r="H20" s="21">
        <v>0.33368301</v>
      </c>
      <c r="I20" s="21">
        <v>0.43727496000000005</v>
      </c>
      <c r="J20" s="22">
        <f t="shared" si="1"/>
        <v>0.65753808171225081</v>
      </c>
      <c r="K20" s="22">
        <f t="shared" si="2"/>
        <v>0.74685275410048668</v>
      </c>
      <c r="L20" s="23">
        <f t="shared" si="3"/>
        <v>0.86389518246979125</v>
      </c>
      <c r="M20" s="4"/>
      <c r="N20" t="s">
        <v>268</v>
      </c>
      <c r="O20" s="5">
        <v>0.15822179176700377</v>
      </c>
      <c r="P20" s="71">
        <v>0.81166435871959242</v>
      </c>
    </row>
    <row r="21" spans="1:16" x14ac:dyDescent="0.25">
      <c r="A21" s="17"/>
      <c r="B21" s="55">
        <v>15</v>
      </c>
      <c r="C21" s="19" t="s">
        <v>264</v>
      </c>
      <c r="D21" s="20">
        <v>56.802659999999996</v>
      </c>
      <c r="E21" s="21">
        <v>60.202830000000013</v>
      </c>
      <c r="F21" s="21">
        <f t="shared" si="0"/>
        <v>46.718436348790277</v>
      </c>
      <c r="G21" s="21">
        <v>36.126757588790269</v>
      </c>
      <c r="H21" s="21">
        <v>5.0398697800000019</v>
      </c>
      <c r="I21" s="21">
        <v>5.5518089800000014</v>
      </c>
      <c r="J21" s="22">
        <f t="shared" si="1"/>
        <v>0.60008404237459034</v>
      </c>
      <c r="K21" s="22">
        <f t="shared" si="2"/>
        <v>0.68379887405276907</v>
      </c>
      <c r="L21" s="23">
        <f t="shared" si="3"/>
        <v>0.77601727940015885</v>
      </c>
      <c r="M21" s="4"/>
      <c r="N21" t="s">
        <v>265</v>
      </c>
      <c r="O21" s="5">
        <v>1.4450579668580761</v>
      </c>
      <c r="P21" s="71">
        <v>0.80673699801928966</v>
      </c>
    </row>
    <row r="22" spans="1:16" x14ac:dyDescent="0.25">
      <c r="A22" s="17"/>
      <c r="B22" s="55">
        <v>16</v>
      </c>
      <c r="C22" s="19" t="s">
        <v>265</v>
      </c>
      <c r="D22" s="20">
        <v>2.1034930000000003</v>
      </c>
      <c r="E22" s="21">
        <v>1.7912379999999997</v>
      </c>
      <c r="F22" s="21">
        <f t="shared" si="0"/>
        <v>1.4450579668580761</v>
      </c>
      <c r="G22" s="21">
        <v>1.102889756858076</v>
      </c>
      <c r="H22" s="21">
        <v>0.15490044000000003</v>
      </c>
      <c r="I22" s="21">
        <v>0.18726777000000006</v>
      </c>
      <c r="J22" s="22">
        <f t="shared" si="1"/>
        <v>0.61571368900061085</v>
      </c>
      <c r="K22" s="22">
        <f t="shared" si="2"/>
        <v>0.70219043860060826</v>
      </c>
      <c r="L22" s="23">
        <f t="shared" si="3"/>
        <v>0.80673699801928966</v>
      </c>
      <c r="M22" s="4"/>
      <c r="N22" t="s">
        <v>269</v>
      </c>
      <c r="O22" s="5">
        <v>1.641985032452874</v>
      </c>
      <c r="P22" s="71">
        <v>0.78905435752411224</v>
      </c>
    </row>
    <row r="23" spans="1:16" x14ac:dyDescent="0.25">
      <c r="A23" s="17"/>
      <c r="B23" s="55">
        <v>17</v>
      </c>
      <c r="C23" s="19" t="s">
        <v>266</v>
      </c>
      <c r="D23" s="20">
        <v>1.419009</v>
      </c>
      <c r="E23" s="21">
        <v>1.6517970000000002</v>
      </c>
      <c r="F23" s="21">
        <f t="shared" si="0"/>
        <v>0.69222294070121493</v>
      </c>
      <c r="G23" s="21">
        <v>0.49267461070121499</v>
      </c>
      <c r="H23" s="21">
        <v>0.10076631999999999</v>
      </c>
      <c r="I23" s="21">
        <v>9.878200999999999E-2</v>
      </c>
      <c r="J23" s="22">
        <f t="shared" si="1"/>
        <v>0.29826583454335787</v>
      </c>
      <c r="K23" s="22">
        <f t="shared" si="2"/>
        <v>0.35926989254806424</v>
      </c>
      <c r="L23" s="23">
        <f t="shared" si="3"/>
        <v>0.41907264676059763</v>
      </c>
      <c r="M23" s="4"/>
      <c r="N23" t="s">
        <v>264</v>
      </c>
      <c r="O23" s="5">
        <v>46.718436348790277</v>
      </c>
      <c r="P23" s="71">
        <v>0.77601727940015885</v>
      </c>
    </row>
    <row r="24" spans="1:16" x14ac:dyDescent="0.25">
      <c r="A24" s="17"/>
      <c r="B24" s="55">
        <v>18</v>
      </c>
      <c r="C24" s="19" t="s">
        <v>267</v>
      </c>
      <c r="D24" s="20">
        <v>1.4980639999999998</v>
      </c>
      <c r="E24" s="21">
        <v>0.63567899999999999</v>
      </c>
      <c r="F24" s="21">
        <f t="shared" si="0"/>
        <v>0.4385049924347042</v>
      </c>
      <c r="G24" s="21">
        <v>0.29640965243470418</v>
      </c>
      <c r="H24" s="21">
        <v>8.0890900000000002E-2</v>
      </c>
      <c r="I24" s="21">
        <v>6.1204439999999999E-2</v>
      </c>
      <c r="J24" s="22">
        <f t="shared" si="1"/>
        <v>0.46628825623420656</v>
      </c>
      <c r="K24" s="22">
        <f t="shared" si="2"/>
        <v>0.59353943174889245</v>
      </c>
      <c r="L24" s="23">
        <f t="shared" si="3"/>
        <v>0.68982142313133543</v>
      </c>
      <c r="M24" s="4"/>
      <c r="N24" t="s">
        <v>256</v>
      </c>
      <c r="O24" s="5">
        <v>3.3432641287272413</v>
      </c>
      <c r="P24" s="71">
        <v>0.77035918961003769</v>
      </c>
    </row>
    <row r="25" spans="1:16" x14ac:dyDescent="0.25">
      <c r="A25" s="17"/>
      <c r="B25" s="55">
        <v>19</v>
      </c>
      <c r="C25" s="19" t="s">
        <v>268</v>
      </c>
      <c r="D25" s="20">
        <v>0</v>
      </c>
      <c r="E25" s="21">
        <v>0.19493500000000002</v>
      </c>
      <c r="F25" s="21">
        <f t="shared" si="0"/>
        <v>0.15822179176700377</v>
      </c>
      <c r="G25" s="21">
        <v>0.13248786176700378</v>
      </c>
      <c r="H25" s="21">
        <v>1.1130850000000001E-2</v>
      </c>
      <c r="I25" s="21">
        <v>1.4603079999999999E-2</v>
      </c>
      <c r="J25" s="22">
        <f t="shared" si="1"/>
        <v>0.67965148263269171</v>
      </c>
      <c r="K25" s="22">
        <f t="shared" si="2"/>
        <v>0.73675179812247038</v>
      </c>
      <c r="L25" s="23">
        <f t="shared" si="3"/>
        <v>0.81166435871959242</v>
      </c>
      <c r="M25" s="4"/>
      <c r="N25" t="s">
        <v>273</v>
      </c>
      <c r="O25" s="5">
        <v>0.61256333362104787</v>
      </c>
      <c r="P25" s="71">
        <v>0.75251262078396697</v>
      </c>
    </row>
    <row r="26" spans="1:16" x14ac:dyDescent="0.25">
      <c r="A26" s="17"/>
      <c r="B26" s="55">
        <v>20</v>
      </c>
      <c r="C26" s="19" t="s">
        <v>269</v>
      </c>
      <c r="D26" s="20">
        <v>2.0050000000000002E-2</v>
      </c>
      <c r="E26" s="21">
        <v>2.0809530000000001</v>
      </c>
      <c r="F26" s="21">
        <f t="shared" si="0"/>
        <v>1.641985032452874</v>
      </c>
      <c r="G26" s="21">
        <v>1.2246840724528738</v>
      </c>
      <c r="H26" s="21">
        <v>0.19505001</v>
      </c>
      <c r="I26" s="21">
        <v>0.22225095</v>
      </c>
      <c r="J26" s="22">
        <f t="shared" si="1"/>
        <v>0.58852077507414813</v>
      </c>
      <c r="K26" s="22">
        <f t="shared" si="2"/>
        <v>0.68225187327771164</v>
      </c>
      <c r="L26" s="23">
        <f t="shared" si="3"/>
        <v>0.78905435752411224</v>
      </c>
      <c r="M26" s="4"/>
      <c r="N26" t="s">
        <v>267</v>
      </c>
      <c r="O26" s="5">
        <v>0.4385049924347042</v>
      </c>
      <c r="P26" s="71">
        <v>0.68982142313133543</v>
      </c>
    </row>
    <row r="27" spans="1:16" x14ac:dyDescent="0.25">
      <c r="A27" s="17"/>
      <c r="B27" s="55">
        <v>21</v>
      </c>
      <c r="C27" s="19" t="s">
        <v>270</v>
      </c>
      <c r="D27" s="20">
        <v>4.153281999999999</v>
      </c>
      <c r="E27" s="21">
        <v>4.2845520000000006</v>
      </c>
      <c r="F27" s="21">
        <f t="shared" si="0"/>
        <v>3.5741534521634142</v>
      </c>
      <c r="G27" s="21">
        <v>2.7323406321634138</v>
      </c>
      <c r="H27" s="21">
        <v>0.43292467999999995</v>
      </c>
      <c r="I27" s="21">
        <v>0.40888814000000001</v>
      </c>
      <c r="J27" s="22">
        <f t="shared" si="1"/>
        <v>0.63771909692388218</v>
      </c>
      <c r="K27" s="22">
        <f t="shared" si="2"/>
        <v>0.73876225849596733</v>
      </c>
      <c r="L27" s="23">
        <f t="shared" si="3"/>
        <v>0.83419537262318522</v>
      </c>
      <c r="M27" s="4"/>
      <c r="N27" t="s">
        <v>258</v>
      </c>
      <c r="O27" s="5">
        <v>0.13589190187417632</v>
      </c>
      <c r="P27" s="71">
        <v>0.65289955545497325</v>
      </c>
    </row>
    <row r="28" spans="1:16" x14ac:dyDescent="0.25">
      <c r="A28" s="17"/>
      <c r="B28" s="55">
        <v>23</v>
      </c>
      <c r="C28" s="19" t="s">
        <v>272</v>
      </c>
      <c r="D28" s="20">
        <v>1.1421840000000001</v>
      </c>
      <c r="E28" s="21">
        <v>1.5210380000000006</v>
      </c>
      <c r="F28" s="21">
        <f t="shared" si="0"/>
        <v>1.2941034717891364</v>
      </c>
      <c r="G28" s="21">
        <v>1.0250491017891363</v>
      </c>
      <c r="H28" s="21">
        <v>0.12573823000000001</v>
      </c>
      <c r="I28" s="21">
        <v>0.14331614000000004</v>
      </c>
      <c r="J28" s="22">
        <f t="shared" si="1"/>
        <v>0.67391419661384921</v>
      </c>
      <c r="K28" s="22">
        <f t="shared" si="2"/>
        <v>0.75658026412827029</v>
      </c>
      <c r="L28" s="23">
        <f t="shared" si="3"/>
        <v>0.8508028542279259</v>
      </c>
      <c r="M28" s="4"/>
      <c r="N28" t="s">
        <v>274</v>
      </c>
      <c r="O28" s="5">
        <v>0.1232107895668263</v>
      </c>
      <c r="P28" s="71">
        <v>0.63077949514836995</v>
      </c>
    </row>
    <row r="29" spans="1:16" x14ac:dyDescent="0.25">
      <c r="A29" s="17"/>
      <c r="B29" s="55">
        <v>24</v>
      </c>
      <c r="C29" s="19" t="s">
        <v>273</v>
      </c>
      <c r="D29" s="20">
        <v>1.160239</v>
      </c>
      <c r="E29" s="21">
        <v>0.81402399999999997</v>
      </c>
      <c r="F29" s="21">
        <f t="shared" si="0"/>
        <v>0.61256333362104787</v>
      </c>
      <c r="G29" s="21">
        <v>0.45623631362104788</v>
      </c>
      <c r="H29" s="21">
        <v>5.6647499999999996E-2</v>
      </c>
      <c r="I29" s="21">
        <v>9.9679519999999994E-2</v>
      </c>
      <c r="J29" s="22">
        <f t="shared" si="1"/>
        <v>0.56047034684609776</v>
      </c>
      <c r="K29" s="22">
        <f t="shared" si="2"/>
        <v>0.63005981840958969</v>
      </c>
      <c r="L29" s="23">
        <f t="shared" si="3"/>
        <v>0.75251262078396697</v>
      </c>
      <c r="M29" s="4"/>
      <c r="N29" t="s">
        <v>266</v>
      </c>
      <c r="O29" s="5">
        <v>0.69222294070121493</v>
      </c>
      <c r="P29" s="71">
        <v>0.41907264676059763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</v>
      </c>
      <c r="E30" s="28">
        <v>0.19533100000000006</v>
      </c>
      <c r="F30" s="28">
        <f t="shared" si="0"/>
        <v>0.1232107895668263</v>
      </c>
      <c r="G30" s="28">
        <v>9.5166889566826285E-2</v>
      </c>
      <c r="H30" s="28">
        <v>1.37965E-2</v>
      </c>
      <c r="I30" s="28">
        <v>1.42474E-2</v>
      </c>
      <c r="J30" s="29">
        <f t="shared" si="1"/>
        <v>0.48720832620949189</v>
      </c>
      <c r="K30" s="29">
        <f t="shared" si="2"/>
        <v>0.55783971600425053</v>
      </c>
      <c r="L30" s="30">
        <f t="shared" si="3"/>
        <v>0.63077949514836995</v>
      </c>
      <c r="M30" s="4"/>
      <c r="N30" t="s">
        <v>250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285156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49" t="s">
        <v>1831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1834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97.461444</v>
      </c>
      <c r="E6" s="14">
        <v>106.52715600000002</v>
      </c>
      <c r="F6" s="14">
        <v>84.703934924604553</v>
      </c>
      <c r="G6" s="14">
        <v>65.022293024604522</v>
      </c>
      <c r="H6" s="14">
        <v>9.2459276300000024</v>
      </c>
      <c r="I6" s="14">
        <v>10.43571427</v>
      </c>
      <c r="J6" s="15">
        <v>0.61038232377671386</v>
      </c>
      <c r="K6" s="15">
        <v>0.69717641438399525</v>
      </c>
      <c r="L6" s="16">
        <v>0.79513936262979279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97.461444000000029</v>
      </c>
      <c r="E7" s="38">
        <f ca="1">SUM(E8:OFFSET(E6,MATCH("PROYECTOS",$A$8:$A$50,0),0))</f>
        <v>105.69349099999997</v>
      </c>
      <c r="F7" s="38">
        <f ca="1">SUM(F8:OFFSET(F6,MATCH("PROYECTOS",$A$8:$A$50,0),0))</f>
        <v>84.703934924604525</v>
      </c>
      <c r="G7" s="38">
        <f ca="1">SUM(G8:OFFSET(G6,MATCH("PROYECTOS",$A$8:$A$50,0),0))</f>
        <v>65.022293024604522</v>
      </c>
      <c r="H7" s="38">
        <f ca="1">SUM(H8:OFFSET(H6,MATCH("PROYECTOS",$A$8:$A$50,0),0))</f>
        <v>9.2459276299999971</v>
      </c>
      <c r="I7" s="38">
        <f ca="1">SUM(I8:OFFSET(I6,MATCH("PROYECTOS",$A$8:$A$50,0),0))</f>
        <v>10.435714270000002</v>
      </c>
      <c r="J7" s="39">
        <f ca="1">IFERROR(G7/E7,0)</f>
        <v>0.6151967581864104</v>
      </c>
      <c r="K7" s="39">
        <f ca="1">IFERROR(SUM(G7,H7)/E7,0)</f>
        <v>0.70267544341594834</v>
      </c>
      <c r="L7" s="40">
        <f ca="1">IFERROR(SUM(G7,H7,I7)/E7,0)</f>
        <v>0.8014110814506501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4.8317149999999991</v>
      </c>
      <c r="E8" s="21">
        <v>5.2725169999999988</v>
      </c>
      <c r="F8" s="21">
        <f t="shared" ref="F8:F10" si="0">SUM(G8,H8,I8)</f>
        <v>4.3592061419115078</v>
      </c>
      <c r="G8" s="21">
        <v>3.1399472519115079</v>
      </c>
      <c r="H8" s="21">
        <v>0.65726810000000002</v>
      </c>
      <c r="I8" s="21">
        <v>0.56199078999999996</v>
      </c>
      <c r="J8" s="22">
        <f t="shared" ref="J8:J11" si="1">IFERROR(G8/E8,0)</f>
        <v>0.59553098679653549</v>
      </c>
      <c r="K8" s="22">
        <f t="shared" ref="K8:K11" si="2">IFERROR(SUM(G8,H8)/E8,0)</f>
        <v>0.72019025294968397</v>
      </c>
      <c r="L8" s="23">
        <f t="shared" ref="L8:L11" si="3">IFERROR(SUM(G8,H8,I8)/E8,0)</f>
        <v>0.82677896380637728</v>
      </c>
      <c r="M8" s="4"/>
    </row>
    <row r="9" spans="1:13" ht="51" x14ac:dyDescent="0.25">
      <c r="A9" s="17"/>
      <c r="B9" s="19">
        <v>3000589</v>
      </c>
      <c r="C9" s="19" t="s">
        <v>1836</v>
      </c>
      <c r="D9" s="20">
        <v>89.028489000000022</v>
      </c>
      <c r="E9" s="21">
        <v>97.368435999999974</v>
      </c>
      <c r="F9" s="21">
        <f t="shared" si="0"/>
        <v>78.663869652375524</v>
      </c>
      <c r="G9" s="21">
        <v>60.66069548237553</v>
      </c>
      <c r="H9" s="21">
        <v>8.3719105299999974</v>
      </c>
      <c r="I9" s="21">
        <v>9.631263640000002</v>
      </c>
      <c r="J9" s="22">
        <f t="shared" si="1"/>
        <v>0.6230016417473887</v>
      </c>
      <c r="K9" s="22">
        <f t="shared" si="2"/>
        <v>0.70898341236964657</v>
      </c>
      <c r="L9" s="23">
        <f t="shared" si="3"/>
        <v>0.80789907781178227</v>
      </c>
      <c r="M9" s="4"/>
    </row>
    <row r="10" spans="1:13" ht="38.25" x14ac:dyDescent="0.25">
      <c r="A10" s="17"/>
      <c r="B10" s="19">
        <v>3000636</v>
      </c>
      <c r="C10" s="19" t="s">
        <v>1837</v>
      </c>
      <c r="D10" s="20">
        <v>3.6012399999999998</v>
      </c>
      <c r="E10" s="21">
        <v>3.0525379999999998</v>
      </c>
      <c r="F10" s="21">
        <f t="shared" si="0"/>
        <v>1.6808591303174842</v>
      </c>
      <c r="G10" s="21">
        <v>1.2216502903174842</v>
      </c>
      <c r="H10" s="21">
        <v>0.216749</v>
      </c>
      <c r="I10" s="21">
        <v>0.24245983999999998</v>
      </c>
      <c r="J10" s="22">
        <f t="shared" si="1"/>
        <v>0.4002080532060483</v>
      </c>
      <c r="K10" s="22">
        <f t="shared" si="2"/>
        <v>0.47121421267072988</v>
      </c>
      <c r="L10" s="23">
        <f t="shared" si="3"/>
        <v>0.55064314688874783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0.83366500000005317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1848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39" thickBot="1" x14ac:dyDescent="0.3">
      <c r="A17" s="73"/>
      <c r="B17" s="74">
        <v>3000636</v>
      </c>
      <c r="C17" s="74" t="s">
        <v>1837</v>
      </c>
      <c r="D17" s="75">
        <v>0.55064314688874783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117</v>
      </c>
      <c r="B1" s="49" t="s">
        <v>1831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1835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97.461444</v>
      </c>
      <c r="I6" s="14">
        <v>106.52715600000002</v>
      </c>
      <c r="J6" s="14">
        <v>84.703934924604553</v>
      </c>
      <c r="K6" s="14">
        <v>65.022293024604522</v>
      </c>
      <c r="L6" s="14">
        <v>9.2459276300000024</v>
      </c>
      <c r="M6" s="14">
        <v>10.43571427</v>
      </c>
      <c r="N6" s="15">
        <v>0.61038232377671386</v>
      </c>
      <c r="O6" s="15">
        <v>0.69717641438399525</v>
      </c>
      <c r="P6" s="16">
        <v>0.79513936262979279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SUM(H8:OFFSET(H6,MATCH("PROYECTOS",$A$8:$A$19,0),0))</f>
        <v>97.461444000000029</v>
      </c>
      <c r="I7" s="13">
        <f ca="1">SUM(I8:OFFSET(I6,MATCH("PROYECTOS",$A$8:$A$19,0),0))</f>
        <v>105.69349099999999</v>
      </c>
      <c r="J7" s="13">
        <f ca="1">SUM(J8:OFFSET(J6,MATCH("PROYECTOS",$A$8:$A$19,0),0))</f>
        <v>84.703934924604525</v>
      </c>
      <c r="K7" s="13">
        <f ca="1">SUM(K8:OFFSET(K6,MATCH("PROYECTOS",$A$8:$A$19,0),0))</f>
        <v>65.022293024604522</v>
      </c>
      <c r="L7" s="13">
        <f ca="1">SUM(L8:OFFSET(L6,MATCH("PROYECTOS",$A$8:$A$19,0),0))</f>
        <v>9.2459276300000024</v>
      </c>
      <c r="M7" s="13">
        <f ca="1">SUM(M8:OFFSET(M6,MATCH("PROYECTOS",$A$8:$A$19,0),0))</f>
        <v>10.435714269999998</v>
      </c>
      <c r="N7" s="39">
        <f ca="1">IFERROR(K7/I7,0)</f>
        <v>0.61519675818641018</v>
      </c>
      <c r="O7" s="39">
        <f ca="1">IFERROR(SUM(K7,L7)/I7,0)</f>
        <v>0.70267544341594812</v>
      </c>
      <c r="P7" s="40">
        <f ca="1">IFERROR(SUM(K7,L7,M7)/I7,0)</f>
        <v>0.80141108145064976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3.2234869999999995</v>
      </c>
      <c r="I8" s="21">
        <v>4.0523999999999996</v>
      </c>
      <c r="J8" s="21">
        <f t="shared" ref="J8:J18" si="0">SUM(K8,L8,M8)</f>
        <v>3.3314443854417064</v>
      </c>
      <c r="K8" s="21">
        <v>2.4745072354417061</v>
      </c>
      <c r="L8" s="21">
        <v>0.38902897000000008</v>
      </c>
      <c r="M8" s="21">
        <v>0.46790818000000001</v>
      </c>
      <c r="N8" s="22">
        <f t="shared" ref="N8:N19" si="1">IFERROR(K8/I8,0)</f>
        <v>0.61062758746463985</v>
      </c>
      <c r="O8" s="22">
        <f t="shared" ref="O8:O19" si="2">IFERROR(SUM(K8,L8)/I8,0)</f>
        <v>0.70662723458733256</v>
      </c>
      <c r="P8" s="23">
        <f t="shared" ref="P8:P19" si="3">IFERROR(SUM(K8,L8,M8)/I8,0)</f>
        <v>0.82209169515391045</v>
      </c>
      <c r="Q8" s="70">
        <v>24</v>
      </c>
      <c r="R8" s="21">
        <v>24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515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1.608228</v>
      </c>
      <c r="I9" s="21">
        <v>1.2201169999999999</v>
      </c>
      <c r="J9" s="21">
        <f t="shared" si="0"/>
        <v>1.0277617564698018</v>
      </c>
      <c r="K9" s="21">
        <v>0.66544001646980178</v>
      </c>
      <c r="L9" s="21">
        <v>0.26823912999999999</v>
      </c>
      <c r="M9" s="21">
        <v>9.4082610000000011E-2</v>
      </c>
      <c r="N9" s="22">
        <f t="shared" si="1"/>
        <v>0.54539033262367609</v>
      </c>
      <c r="O9" s="22">
        <f t="shared" si="2"/>
        <v>0.76523738827489651</v>
      </c>
      <c r="P9" s="23">
        <f t="shared" si="3"/>
        <v>0.84234688679020286</v>
      </c>
      <c r="Q9" s="70">
        <v>28</v>
      </c>
      <c r="R9" s="21">
        <v>28</v>
      </c>
      <c r="S9" s="23">
        <f t="shared" ref="S9:S18" si="4">IFERROR(R9/Q9,0)</f>
        <v>1</v>
      </c>
    </row>
    <row r="10" spans="1:19" ht="51" x14ac:dyDescent="0.25">
      <c r="A10" s="17"/>
      <c r="B10" s="19">
        <v>5004356</v>
      </c>
      <c r="C10" s="19" t="s">
        <v>1838</v>
      </c>
      <c r="D10" s="68">
        <v>3000589</v>
      </c>
      <c r="E10" s="19" t="s">
        <v>1836</v>
      </c>
      <c r="F10" s="69">
        <v>86</v>
      </c>
      <c r="G10" s="19" t="s">
        <v>502</v>
      </c>
      <c r="H10" s="20">
        <v>20.890357000000005</v>
      </c>
      <c r="I10" s="21">
        <v>15.779461999999997</v>
      </c>
      <c r="J10" s="21">
        <f t="shared" si="0"/>
        <v>13.605233441006229</v>
      </c>
      <c r="K10" s="21">
        <v>10.989954971006227</v>
      </c>
      <c r="L10" s="21">
        <v>1.2020310800000003</v>
      </c>
      <c r="M10" s="21">
        <v>1.4132473900000004</v>
      </c>
      <c r="N10" s="22">
        <f t="shared" si="1"/>
        <v>0.69647209588046977</v>
      </c>
      <c r="O10" s="22">
        <f t="shared" si="2"/>
        <v>0.77264903271139607</v>
      </c>
      <c r="P10" s="23">
        <f t="shared" si="3"/>
        <v>0.86221148991050722</v>
      </c>
      <c r="Q10" s="70">
        <v>4082</v>
      </c>
      <c r="R10" s="21">
        <v>3525</v>
      </c>
      <c r="S10" s="23">
        <f t="shared" si="4"/>
        <v>0.86354728074473297</v>
      </c>
    </row>
    <row r="11" spans="1:19" ht="51" x14ac:dyDescent="0.25">
      <c r="A11" s="17"/>
      <c r="B11" s="19">
        <v>5004358</v>
      </c>
      <c r="C11" s="19" t="s">
        <v>1839</v>
      </c>
      <c r="D11" s="68">
        <v>3000589</v>
      </c>
      <c r="E11" s="19" t="s">
        <v>1836</v>
      </c>
      <c r="F11" s="69">
        <v>86</v>
      </c>
      <c r="G11" s="19" t="s">
        <v>502</v>
      </c>
      <c r="H11" s="20">
        <v>67.432042000000024</v>
      </c>
      <c r="I11" s="21">
        <v>66.592268000000018</v>
      </c>
      <c r="J11" s="21">
        <f t="shared" si="0"/>
        <v>54.354635227503387</v>
      </c>
      <c r="K11" s="21">
        <v>41.695345567503388</v>
      </c>
      <c r="L11" s="21">
        <v>5.956485540000001</v>
      </c>
      <c r="M11" s="21">
        <v>6.7028041199999953</v>
      </c>
      <c r="N11" s="22">
        <f t="shared" si="1"/>
        <v>0.62612893087683053</v>
      </c>
      <c r="O11" s="22">
        <f t="shared" si="2"/>
        <v>0.71557603515626433</v>
      </c>
      <c r="P11" s="23">
        <f t="shared" si="3"/>
        <v>0.81623042524251277</v>
      </c>
      <c r="Q11" s="70">
        <v>2348</v>
      </c>
      <c r="R11" s="21">
        <v>2110</v>
      </c>
      <c r="S11" s="23">
        <f t="shared" si="4"/>
        <v>0.89863713798977851</v>
      </c>
    </row>
    <row r="12" spans="1:19" ht="51" x14ac:dyDescent="0.25">
      <c r="A12" s="17"/>
      <c r="B12" s="19">
        <v>5004951</v>
      </c>
      <c r="C12" s="19" t="s">
        <v>1840</v>
      </c>
      <c r="D12" s="68">
        <v>3000589</v>
      </c>
      <c r="E12" s="19" t="s">
        <v>1836</v>
      </c>
      <c r="F12" s="69">
        <v>86</v>
      </c>
      <c r="G12" s="19" t="s">
        <v>502</v>
      </c>
      <c r="H12" s="20">
        <v>0</v>
      </c>
      <c r="I12" s="21">
        <v>2.4071850000000006</v>
      </c>
      <c r="J12" s="21">
        <f t="shared" si="0"/>
        <v>1.0769439434610744</v>
      </c>
      <c r="K12" s="21">
        <v>0.64011609346107434</v>
      </c>
      <c r="L12" s="21">
        <v>0.20604633</v>
      </c>
      <c r="M12" s="21">
        <v>0.23078151999999999</v>
      </c>
      <c r="N12" s="22">
        <f t="shared" si="1"/>
        <v>0.26591894410320527</v>
      </c>
      <c r="O12" s="22">
        <f t="shared" si="2"/>
        <v>0.35151532743061881</v>
      </c>
      <c r="P12" s="23">
        <f t="shared" si="3"/>
        <v>0.44738727744692414</v>
      </c>
      <c r="Q12" s="70">
        <v>1128</v>
      </c>
      <c r="R12" s="21">
        <v>421</v>
      </c>
      <c r="S12" s="23">
        <f t="shared" si="4"/>
        <v>0.37322695035460995</v>
      </c>
    </row>
    <row r="13" spans="1:19" ht="51" x14ac:dyDescent="0.25">
      <c r="A13" s="17"/>
      <c r="B13" s="19">
        <v>5004952</v>
      </c>
      <c r="C13" s="19" t="s">
        <v>1841</v>
      </c>
      <c r="D13" s="68">
        <v>3000589</v>
      </c>
      <c r="E13" s="19" t="s">
        <v>1836</v>
      </c>
      <c r="F13" s="69">
        <v>86</v>
      </c>
      <c r="G13" s="19" t="s">
        <v>502</v>
      </c>
      <c r="H13" s="20">
        <v>0</v>
      </c>
      <c r="I13" s="21">
        <v>1.0398640000000001</v>
      </c>
      <c r="J13" s="21">
        <f t="shared" si="0"/>
        <v>0.83027385777324003</v>
      </c>
      <c r="K13" s="21">
        <v>0.56978155777323991</v>
      </c>
      <c r="L13" s="21">
        <v>0.12871019</v>
      </c>
      <c r="M13" s="21">
        <v>0.13178211000000001</v>
      </c>
      <c r="N13" s="22">
        <f t="shared" si="1"/>
        <v>0.54793853597512732</v>
      </c>
      <c r="O13" s="22">
        <f t="shared" si="2"/>
        <v>0.67171452014228772</v>
      </c>
      <c r="P13" s="23">
        <f t="shared" si="3"/>
        <v>0.79844465985286528</v>
      </c>
      <c r="Q13" s="70">
        <v>382</v>
      </c>
      <c r="R13" s="21">
        <v>447</v>
      </c>
      <c r="S13" s="23">
        <f t="shared" si="4"/>
        <v>1.1701570680628273</v>
      </c>
    </row>
    <row r="14" spans="1:19" ht="51" x14ac:dyDescent="0.25">
      <c r="A14" s="17"/>
      <c r="B14" s="19">
        <v>5004953</v>
      </c>
      <c r="C14" s="19" t="s">
        <v>1842</v>
      </c>
      <c r="D14" s="68">
        <v>3000589</v>
      </c>
      <c r="E14" s="19" t="s">
        <v>1836</v>
      </c>
      <c r="F14" s="69">
        <v>86</v>
      </c>
      <c r="G14" s="19" t="s">
        <v>502</v>
      </c>
      <c r="H14" s="20">
        <v>0.2001</v>
      </c>
      <c r="I14" s="21">
        <v>0.29275399999999996</v>
      </c>
      <c r="J14" s="21">
        <f t="shared" si="0"/>
        <v>0.25526561077359683</v>
      </c>
      <c r="K14" s="21">
        <v>0.24127928077359684</v>
      </c>
      <c r="L14" s="21">
        <v>9.7863299999999993E-3</v>
      </c>
      <c r="M14" s="21">
        <v>4.1999999999999997E-3</v>
      </c>
      <c r="N14" s="22">
        <f t="shared" si="1"/>
        <v>0.82417073984846279</v>
      </c>
      <c r="O14" s="22">
        <f t="shared" si="2"/>
        <v>0.85759924979196489</v>
      </c>
      <c r="P14" s="23">
        <f t="shared" si="3"/>
        <v>0.87194576597961726</v>
      </c>
      <c r="Q14" s="70">
        <v>347</v>
      </c>
      <c r="R14" s="21">
        <v>342</v>
      </c>
      <c r="S14" s="23">
        <f t="shared" si="4"/>
        <v>0.98559077809798268</v>
      </c>
    </row>
    <row r="15" spans="1:19" ht="51" x14ac:dyDescent="0.25">
      <c r="A15" s="17"/>
      <c r="B15" s="19">
        <v>5004954</v>
      </c>
      <c r="C15" s="19" t="s">
        <v>1843</v>
      </c>
      <c r="D15" s="68">
        <v>3000589</v>
      </c>
      <c r="E15" s="19" t="s">
        <v>1836</v>
      </c>
      <c r="F15" s="69">
        <v>86</v>
      </c>
      <c r="G15" s="19" t="s">
        <v>502</v>
      </c>
      <c r="H15" s="20">
        <v>0</v>
      </c>
      <c r="I15" s="21">
        <v>8.8410670000000007</v>
      </c>
      <c r="J15" s="21">
        <f t="shared" si="0"/>
        <v>7.3044458734119706</v>
      </c>
      <c r="K15" s="21">
        <v>5.740514483411971</v>
      </c>
      <c r="L15" s="21">
        <v>0.66820173999999999</v>
      </c>
      <c r="M15" s="21">
        <v>0.89572965000000004</v>
      </c>
      <c r="N15" s="22">
        <f t="shared" si="1"/>
        <v>0.64930109492575616</v>
      </c>
      <c r="O15" s="22">
        <f t="shared" si="2"/>
        <v>0.72488040452718772</v>
      </c>
      <c r="P15" s="23">
        <f t="shared" si="3"/>
        <v>0.82619505919500102</v>
      </c>
      <c r="Q15" s="70">
        <v>6030</v>
      </c>
      <c r="R15" s="21">
        <v>5296</v>
      </c>
      <c r="S15" s="23">
        <f t="shared" si="4"/>
        <v>0.8782752902155887</v>
      </c>
    </row>
    <row r="16" spans="1:19" ht="51" x14ac:dyDescent="0.25">
      <c r="A16" s="17"/>
      <c r="B16" s="19">
        <v>5004955</v>
      </c>
      <c r="C16" s="19" t="s">
        <v>1844</v>
      </c>
      <c r="D16" s="68">
        <v>3000589</v>
      </c>
      <c r="E16" s="19" t="s">
        <v>1836</v>
      </c>
      <c r="F16" s="69">
        <v>86</v>
      </c>
      <c r="G16" s="19" t="s">
        <v>502</v>
      </c>
      <c r="H16" s="20">
        <v>0.50599000000000005</v>
      </c>
      <c r="I16" s="21">
        <v>2.4158359999999997</v>
      </c>
      <c r="J16" s="21">
        <f t="shared" si="0"/>
        <v>1.2370716984460399</v>
      </c>
      <c r="K16" s="21">
        <v>0.78370352844603985</v>
      </c>
      <c r="L16" s="21">
        <v>0.20064932000000002</v>
      </c>
      <c r="M16" s="21">
        <v>0.25271884999999999</v>
      </c>
      <c r="N16" s="22">
        <f t="shared" si="1"/>
        <v>0.32440262023003213</v>
      </c>
      <c r="O16" s="22">
        <f t="shared" si="2"/>
        <v>0.40745847335913532</v>
      </c>
      <c r="P16" s="23">
        <f t="shared" si="3"/>
        <v>0.51206774733303095</v>
      </c>
      <c r="Q16" s="70">
        <v>1720</v>
      </c>
      <c r="R16" s="21">
        <v>1462</v>
      </c>
      <c r="S16" s="23">
        <f t="shared" si="4"/>
        <v>0.85</v>
      </c>
    </row>
    <row r="17" spans="1:19" ht="38.25" x14ac:dyDescent="0.25">
      <c r="A17" s="17"/>
      <c r="B17" s="19">
        <v>5004956</v>
      </c>
      <c r="C17" s="19" t="s">
        <v>1845</v>
      </c>
      <c r="D17" s="68">
        <v>3000636</v>
      </c>
      <c r="E17" s="19" t="s">
        <v>1837</v>
      </c>
      <c r="F17" s="69">
        <v>86</v>
      </c>
      <c r="G17" s="19" t="s">
        <v>502</v>
      </c>
      <c r="H17" s="20">
        <v>0.55000000000000004</v>
      </c>
      <c r="I17" s="21">
        <v>0.54999999999999993</v>
      </c>
      <c r="J17" s="21">
        <f t="shared" si="0"/>
        <v>0.41356999594688415</v>
      </c>
      <c r="K17" s="21">
        <v>0.31049999594688416</v>
      </c>
      <c r="L17" s="21">
        <v>8.2986000000000004E-2</v>
      </c>
      <c r="M17" s="21">
        <v>2.0084000000000001E-2</v>
      </c>
      <c r="N17" s="22">
        <f t="shared" si="1"/>
        <v>0.56454544717615307</v>
      </c>
      <c r="O17" s="22">
        <f t="shared" si="2"/>
        <v>0.71542908353978951</v>
      </c>
      <c r="P17" s="23">
        <f t="shared" si="3"/>
        <v>0.75194544717615308</v>
      </c>
      <c r="Q17" s="70">
        <v>200</v>
      </c>
      <c r="R17" s="21">
        <v>236</v>
      </c>
      <c r="S17" s="23">
        <f t="shared" si="4"/>
        <v>1.18</v>
      </c>
    </row>
    <row r="18" spans="1:19" ht="38.25" x14ac:dyDescent="0.25">
      <c r="A18" s="17"/>
      <c r="B18" s="19">
        <v>5004957</v>
      </c>
      <c r="C18" s="19" t="s">
        <v>1846</v>
      </c>
      <c r="D18" s="68">
        <v>3000636</v>
      </c>
      <c r="E18" s="19" t="s">
        <v>1837</v>
      </c>
      <c r="F18" s="69">
        <v>86</v>
      </c>
      <c r="G18" s="19" t="s">
        <v>502</v>
      </c>
      <c r="H18" s="20">
        <v>3.05124</v>
      </c>
      <c r="I18" s="21">
        <v>2.5025379999999999</v>
      </c>
      <c r="J18" s="21">
        <f t="shared" si="0"/>
        <v>1.2672891343706001</v>
      </c>
      <c r="K18" s="21">
        <v>0.91115029437060002</v>
      </c>
      <c r="L18" s="21">
        <v>0.13376299999999999</v>
      </c>
      <c r="M18" s="21">
        <v>0.22237583999999999</v>
      </c>
      <c r="N18" s="22">
        <f t="shared" si="1"/>
        <v>0.36409049307966557</v>
      </c>
      <c r="O18" s="22">
        <f t="shared" si="2"/>
        <v>0.41754142968881997</v>
      </c>
      <c r="P18" s="23">
        <f t="shared" si="3"/>
        <v>0.50640155488971605</v>
      </c>
      <c r="Q18" s="70">
        <v>4523</v>
      </c>
      <c r="R18" s="21">
        <v>4416</v>
      </c>
      <c r="S18" s="23">
        <f t="shared" si="4"/>
        <v>0.97634313508733139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M19" ca="1" si="5">OFFSET(I19,-MATCH("PROYECTOS",$A$8:$A$19,0)-1,0)-(OFFSET(I19,-MATCH("PROYECTOS",$A$8:$A$19,0),0))</f>
        <v>0.83366500000002475</v>
      </c>
      <c r="J19" s="44">
        <f t="shared" ca="1" si="5"/>
        <v>0</v>
      </c>
      <c r="K19" s="44">
        <f t="shared" ca="1" si="5"/>
        <v>0</v>
      </c>
      <c r="L19" s="44">
        <f t="shared" ca="1" si="5"/>
        <v>0</v>
      </c>
      <c r="M19" s="44">
        <f t="shared" ca="1" si="5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50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1849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113.066823</v>
      </c>
      <c r="E6" s="14">
        <v>163.48575500000001</v>
      </c>
      <c r="F6" s="14">
        <v>116.71309503639898</v>
      </c>
      <c r="G6" s="14">
        <v>99.884030216398969</v>
      </c>
      <c r="H6" s="14">
        <v>12.451918179999998</v>
      </c>
      <c r="I6" s="14">
        <v>4.3771466399999994</v>
      </c>
      <c r="J6" s="15">
        <v>0.61096473033016829</v>
      </c>
      <c r="K6" s="15">
        <v>0.68712988722717128</v>
      </c>
      <c r="L6" s="16">
        <v>0.7139037589935523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112.66281200000005</v>
      </c>
      <c r="E7" s="38">
        <f ca="1">SUM(E8:OFFSET(E6,MATCH("GOBIERNOS REGIONALES",$A$8:$A$50,0),0))</f>
        <v>157.07560399999997</v>
      </c>
      <c r="F7" s="38">
        <f ca="1">SUM(F8:OFFSET(F6,MATCH("GOBIERNOS REGIONALES",$A$8:$A$50,0),0))</f>
        <v>114.17304847014753</v>
      </c>
      <c r="G7" s="38">
        <f ca="1">SUM(G8:OFFSET(G6,MATCH("GOBIERNOS REGIONALES",$A$8:$A$50,0),0))</f>
        <v>98.108792670147523</v>
      </c>
      <c r="H7" s="38">
        <f ca="1">SUM(H8:OFFSET(H6,MATCH("GOBIERNOS REGIONALES",$A$8:$A$50,0),0))</f>
        <v>12.066256500000003</v>
      </c>
      <c r="I7" s="38">
        <f ca="1">SUM(I8:OFFSET(I6,MATCH("GOBIERNOS REGIONALES",$A$8:$A$50,0),0))</f>
        <v>3.9979993000000005</v>
      </c>
      <c r="J7" s="39">
        <f ca="1">IFERROR(G7/E7,0)</f>
        <v>0.62459599181390091</v>
      </c>
      <c r="K7" s="39">
        <f ca="1">IFERROR(SUM(G7,H7)/E7,0)</f>
        <v>0.70141413666088814</v>
      </c>
      <c r="L7" s="40">
        <f ca="1">IFERROR(SUM(G7,H7,I7)/E7,0)</f>
        <v>0.72686684349880049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112.66281200000005</v>
      </c>
      <c r="E8" s="21">
        <v>157.07560399999997</v>
      </c>
      <c r="F8" s="21">
        <f t="shared" ref="F8:F10" si="0">SUM(G8,H8,I8)</f>
        <v>114.17304847014753</v>
      </c>
      <c r="G8" s="21">
        <v>98.108792670147523</v>
      </c>
      <c r="H8" s="21">
        <v>12.066256500000003</v>
      </c>
      <c r="I8" s="21">
        <v>3.9979993000000005</v>
      </c>
      <c r="J8" s="22">
        <f t="shared" ref="J8:J10" si="1">IFERROR(G8/E8,0)</f>
        <v>0.62459599181390091</v>
      </c>
      <c r="K8" s="22">
        <f t="shared" ref="K8:K10" si="2">IFERROR(SUM(G8,H8)/E8,0)</f>
        <v>0.70141413666088814</v>
      </c>
      <c r="L8" s="23">
        <f t="shared" ref="L8:L10" si="3">IFERROR(SUM(G8,H8,I8)/E8,0)</f>
        <v>0.72686684349880049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0.40401100000000001</v>
      </c>
      <c r="E10" s="45">
        <v>6.4101509999999999</v>
      </c>
      <c r="F10" s="45">
        <f t="shared" si="0"/>
        <v>2.5400465662514469</v>
      </c>
      <c r="G10" s="45">
        <v>1.7752375462514465</v>
      </c>
      <c r="H10" s="45">
        <v>0.38566168000000001</v>
      </c>
      <c r="I10" s="45">
        <v>0.37914734000000005</v>
      </c>
      <c r="J10" s="46">
        <f t="shared" si="1"/>
        <v>0.27694161124308092</v>
      </c>
      <c r="K10" s="46">
        <f t="shared" si="2"/>
        <v>0.33710582266337352</v>
      </c>
      <c r="L10" s="47">
        <f t="shared" si="3"/>
        <v>0.3962537803323895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118</v>
      </c>
      <c r="B1" s="51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1850</v>
      </c>
      <c r="N2" s="72" t="s">
        <v>1863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113.066823</v>
      </c>
      <c r="E6" s="14">
        <f ca="1">SUM(E7:OFFSET(E7,50,0))</f>
        <v>163.48575500000001</v>
      </c>
      <c r="F6" s="14">
        <f ca="1">SUM(F7:OFFSET(F7,50,0))</f>
        <v>116.71309503639898</v>
      </c>
      <c r="G6" s="14">
        <f ca="1">SUM(G7:OFFSET(G7,50,0))</f>
        <v>99.884030216398969</v>
      </c>
      <c r="H6" s="14">
        <f ca="1">SUM(H7:OFFSET(H7,50,0))</f>
        <v>12.451918179999998</v>
      </c>
      <c r="I6" s="14">
        <f ca="1">SUM(I7:OFFSET(I7,50,0))</f>
        <v>4.3771466399999994</v>
      </c>
      <c r="J6" s="15">
        <f ca="1">IFERROR(G6/E6,0)</f>
        <v>0.61096473033016829</v>
      </c>
      <c r="K6" s="15">
        <f ca="1">IFERROR(SUM(G6,H6)/E6,0)</f>
        <v>0.68712988722717128</v>
      </c>
      <c r="L6" s="16">
        <f ca="1">IFERROR(SUM(G6,H6,I6)/E6,0)</f>
        <v>0.7139037589935523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5.3876990000000005</v>
      </c>
      <c r="E7" s="21">
        <v>3.4629889999999994</v>
      </c>
      <c r="F7" s="21">
        <f t="shared" ref="F7:F28" si="0">SUM(G7,H7,I7)</f>
        <v>3.3140051377694859</v>
      </c>
      <c r="G7" s="21">
        <v>3.2257677177694859</v>
      </c>
      <c r="H7" s="21">
        <v>5.2698799999999997E-2</v>
      </c>
      <c r="I7" s="21">
        <v>3.553862E-2</v>
      </c>
      <c r="J7" s="22">
        <f t="shared" ref="J7:J28" si="1">IFERROR(G7/E7,0)</f>
        <v>0.93149811269094018</v>
      </c>
      <c r="K7" s="22">
        <f t="shared" ref="K7:K28" si="2">IFERROR(SUM(G7,H7)/E7,0)</f>
        <v>0.94671583356732769</v>
      </c>
      <c r="L7" s="23">
        <f t="shared" ref="L7:L28" si="3">IFERROR(SUM(G7,H7,I7)/E7,0)</f>
        <v>0.95697824560502109</v>
      </c>
      <c r="M7" s="4"/>
      <c r="N7" t="s">
        <v>253</v>
      </c>
      <c r="O7" s="5">
        <v>1.5806875683181532</v>
      </c>
      <c r="P7" s="71">
        <v>0.99910219044348003</v>
      </c>
    </row>
    <row r="8" spans="1:16" x14ac:dyDescent="0.25">
      <c r="A8" s="17"/>
      <c r="B8" s="55">
        <v>2</v>
      </c>
      <c r="C8" s="19" t="s">
        <v>251</v>
      </c>
      <c r="D8" s="20">
        <v>5.4253990000000005</v>
      </c>
      <c r="E8" s="21">
        <v>7.2350460000000014</v>
      </c>
      <c r="F8" s="21">
        <f t="shared" si="0"/>
        <v>6.7998187344598167</v>
      </c>
      <c r="G8" s="21">
        <v>6.5762874544598162</v>
      </c>
      <c r="H8" s="21">
        <v>0.17216327000000001</v>
      </c>
      <c r="I8" s="21">
        <v>5.1368010000000006E-2</v>
      </c>
      <c r="J8" s="22">
        <f t="shared" si="1"/>
        <v>0.90894894855676311</v>
      </c>
      <c r="K8" s="22">
        <f t="shared" si="2"/>
        <v>0.93274468807244837</v>
      </c>
      <c r="L8" s="23">
        <f t="shared" si="3"/>
        <v>0.93984457520516318</v>
      </c>
      <c r="M8" s="4"/>
      <c r="N8" t="s">
        <v>271</v>
      </c>
      <c r="O8" s="5">
        <v>7.9334415909764884</v>
      </c>
      <c r="P8" s="71">
        <v>0.99491566461338377</v>
      </c>
    </row>
    <row r="9" spans="1:16" x14ac:dyDescent="0.25">
      <c r="A9" s="17"/>
      <c r="B9" s="55">
        <v>3</v>
      </c>
      <c r="C9" s="19" t="s">
        <v>252</v>
      </c>
      <c r="D9" s="20">
        <v>3.0777000000000001</v>
      </c>
      <c r="E9" s="21">
        <v>2.8943569999999998</v>
      </c>
      <c r="F9" s="21">
        <f t="shared" si="0"/>
        <v>2.8477922252483578</v>
      </c>
      <c r="G9" s="21">
        <v>1.7288937652483582</v>
      </c>
      <c r="H9" s="21">
        <v>0.21632257999999999</v>
      </c>
      <c r="I9" s="21">
        <v>0.90257587999999989</v>
      </c>
      <c r="J9" s="22">
        <f t="shared" si="1"/>
        <v>0.59733259070956291</v>
      </c>
      <c r="K9" s="22">
        <f t="shared" si="2"/>
        <v>0.67207201642657011</v>
      </c>
      <c r="L9" s="23">
        <f t="shared" si="3"/>
        <v>0.98391187584957829</v>
      </c>
      <c r="M9" s="4"/>
      <c r="N9" t="s">
        <v>254</v>
      </c>
      <c r="O9" s="5">
        <v>7.2803899355886017</v>
      </c>
      <c r="P9" s="71">
        <v>0.98764679241422093</v>
      </c>
    </row>
    <row r="10" spans="1:16" x14ac:dyDescent="0.25">
      <c r="A10" s="17"/>
      <c r="B10" s="55">
        <v>4</v>
      </c>
      <c r="C10" s="19" t="s">
        <v>253</v>
      </c>
      <c r="D10" s="20">
        <v>3.0777000000000001</v>
      </c>
      <c r="E10" s="21">
        <v>1.5821079999999998</v>
      </c>
      <c r="F10" s="21">
        <f t="shared" si="0"/>
        <v>1.5806875683181532</v>
      </c>
      <c r="G10" s="21">
        <v>1.5777634683181532</v>
      </c>
      <c r="H10" s="21">
        <v>1.8341E-3</v>
      </c>
      <c r="I10" s="21">
        <v>1.09E-3</v>
      </c>
      <c r="J10" s="22">
        <f t="shared" si="1"/>
        <v>0.9972539601077508</v>
      </c>
      <c r="K10" s="22">
        <f t="shared" si="2"/>
        <v>0.99841323621279543</v>
      </c>
      <c r="L10" s="23">
        <f t="shared" si="3"/>
        <v>0.99910219044348003</v>
      </c>
      <c r="M10" s="4"/>
      <c r="N10" t="s">
        <v>252</v>
      </c>
      <c r="O10" s="5">
        <v>2.8477922252483578</v>
      </c>
      <c r="P10" s="71">
        <v>0.98391187584957829</v>
      </c>
    </row>
    <row r="11" spans="1:16" x14ac:dyDescent="0.25">
      <c r="A11" s="17"/>
      <c r="B11" s="55">
        <v>5</v>
      </c>
      <c r="C11" s="19" t="s">
        <v>254</v>
      </c>
      <c r="D11" s="20">
        <v>9.1109490000000015</v>
      </c>
      <c r="E11" s="21">
        <v>7.3714510000000004</v>
      </c>
      <c r="F11" s="21">
        <f t="shared" si="0"/>
        <v>7.2803899355886017</v>
      </c>
      <c r="G11" s="21">
        <v>6.9810935755886021</v>
      </c>
      <c r="H11" s="21">
        <v>0.24057927000000001</v>
      </c>
      <c r="I11" s="21">
        <v>5.871709E-2</v>
      </c>
      <c r="J11" s="22">
        <f t="shared" si="1"/>
        <v>0.94704469657176071</v>
      </c>
      <c r="K11" s="22">
        <f t="shared" si="2"/>
        <v>0.9796813199448251</v>
      </c>
      <c r="L11" s="23">
        <f t="shared" si="3"/>
        <v>0.98764679241422093</v>
      </c>
      <c r="M11" s="4"/>
      <c r="N11" t="s">
        <v>263</v>
      </c>
      <c r="O11" s="5">
        <v>1.7493414654258459</v>
      </c>
      <c r="P11" s="71">
        <v>0.97914501638913554</v>
      </c>
    </row>
    <row r="12" spans="1:16" x14ac:dyDescent="0.25">
      <c r="A12" s="17"/>
      <c r="B12" s="55">
        <v>6</v>
      </c>
      <c r="C12" s="19" t="s">
        <v>255</v>
      </c>
      <c r="D12" s="20">
        <v>6.907699</v>
      </c>
      <c r="E12" s="21">
        <v>13.842258000000001</v>
      </c>
      <c r="F12" s="21">
        <f t="shared" si="0"/>
        <v>6.6531710959819756</v>
      </c>
      <c r="G12" s="21">
        <v>4.9658770359819755</v>
      </c>
      <c r="H12" s="21">
        <v>1.62379433</v>
      </c>
      <c r="I12" s="21">
        <v>6.3499730000000004E-2</v>
      </c>
      <c r="J12" s="22">
        <f t="shared" si="1"/>
        <v>0.35874761444137043</v>
      </c>
      <c r="K12" s="22">
        <f t="shared" si="2"/>
        <v>0.47605465567698385</v>
      </c>
      <c r="L12" s="23">
        <f t="shared" si="3"/>
        <v>0.48064203802457484</v>
      </c>
      <c r="M12" s="4"/>
      <c r="N12" t="s">
        <v>274</v>
      </c>
      <c r="O12" s="5">
        <v>1.7254727449341583</v>
      </c>
      <c r="P12" s="71">
        <v>0.9647791316650256</v>
      </c>
    </row>
    <row r="13" spans="1:16" x14ac:dyDescent="0.25">
      <c r="A13" s="17"/>
      <c r="B13" s="55">
        <v>8</v>
      </c>
      <c r="C13" s="19" t="s">
        <v>257</v>
      </c>
      <c r="D13" s="20">
        <v>5.3876989999999996</v>
      </c>
      <c r="E13" s="21">
        <v>5.781337999999999</v>
      </c>
      <c r="F13" s="21">
        <f t="shared" si="0"/>
        <v>5.391171848160317</v>
      </c>
      <c r="G13" s="21">
        <v>3.6057622481603175</v>
      </c>
      <c r="H13" s="21">
        <v>1.60322711</v>
      </c>
      <c r="I13" s="21">
        <v>0.18218249</v>
      </c>
      <c r="J13" s="22">
        <f t="shared" si="1"/>
        <v>0.62368992232599407</v>
      </c>
      <c r="K13" s="22">
        <f t="shared" si="2"/>
        <v>0.90100066077442942</v>
      </c>
      <c r="L13" s="23">
        <f t="shared" si="3"/>
        <v>0.93251282802706192</v>
      </c>
      <c r="M13" s="4"/>
      <c r="N13" t="s">
        <v>261</v>
      </c>
      <c r="O13" s="5">
        <v>9.8345148439359544</v>
      </c>
      <c r="P13" s="71">
        <v>0.96180556915693394</v>
      </c>
    </row>
    <row r="14" spans="1:16" x14ac:dyDescent="0.25">
      <c r="A14" s="17"/>
      <c r="B14" s="55">
        <v>9</v>
      </c>
      <c r="C14" s="19" t="s">
        <v>258</v>
      </c>
      <c r="D14" s="20">
        <v>6.9513990000000003</v>
      </c>
      <c r="E14" s="21">
        <v>10.225395000000001</v>
      </c>
      <c r="F14" s="21">
        <f t="shared" si="0"/>
        <v>7.170360539093223</v>
      </c>
      <c r="G14" s="21">
        <v>6.6059076990932226</v>
      </c>
      <c r="H14" s="21">
        <v>0.38318282000000004</v>
      </c>
      <c r="I14" s="21">
        <v>0.18127002</v>
      </c>
      <c r="J14" s="22">
        <f t="shared" si="1"/>
        <v>0.64602958605444794</v>
      </c>
      <c r="K14" s="22">
        <f t="shared" si="2"/>
        <v>0.68350323083785247</v>
      </c>
      <c r="L14" s="23">
        <f t="shared" si="3"/>
        <v>0.70123066532815825</v>
      </c>
      <c r="M14" s="4"/>
      <c r="N14" t="s">
        <v>250</v>
      </c>
      <c r="O14" s="5">
        <v>3.3140051377694859</v>
      </c>
      <c r="P14" s="71">
        <v>0.95697824560502109</v>
      </c>
    </row>
    <row r="15" spans="1:16" x14ac:dyDescent="0.25">
      <c r="A15" s="17"/>
      <c r="B15" s="55">
        <v>10</v>
      </c>
      <c r="C15" s="19" t="s">
        <v>259</v>
      </c>
      <c r="D15" s="20">
        <v>6.907699</v>
      </c>
      <c r="E15" s="21">
        <v>15.698511999999997</v>
      </c>
      <c r="F15" s="21">
        <f t="shared" si="0"/>
        <v>6.4733146714256913</v>
      </c>
      <c r="G15" s="21">
        <v>6.2431208214256912</v>
      </c>
      <c r="H15" s="21">
        <v>0.15099169000000001</v>
      </c>
      <c r="I15" s="21">
        <v>7.9202160000000008E-2</v>
      </c>
      <c r="J15" s="22">
        <f t="shared" si="1"/>
        <v>0.39768869950385694</v>
      </c>
      <c r="K15" s="22">
        <f t="shared" si="2"/>
        <v>0.40730691618579468</v>
      </c>
      <c r="L15" s="23">
        <f t="shared" si="3"/>
        <v>0.41235211792211213</v>
      </c>
      <c r="M15" s="4"/>
      <c r="N15" t="s">
        <v>251</v>
      </c>
      <c r="O15" s="5">
        <v>6.7998187344598167</v>
      </c>
      <c r="P15" s="71">
        <v>0.93984457520516318</v>
      </c>
    </row>
    <row r="16" spans="1:16" x14ac:dyDescent="0.25">
      <c r="A16" s="17"/>
      <c r="B16" s="55">
        <v>11</v>
      </c>
      <c r="C16" s="19" t="s">
        <v>260</v>
      </c>
      <c r="D16" s="20">
        <v>3.7699999999999997E-2</v>
      </c>
      <c r="E16" s="21">
        <v>0.248477</v>
      </c>
      <c r="F16" s="21">
        <f t="shared" si="0"/>
        <v>0.21570911545475127</v>
      </c>
      <c r="G16" s="21">
        <v>0.16036656545475125</v>
      </c>
      <c r="H16" s="21">
        <v>2.6677940000000001E-2</v>
      </c>
      <c r="I16" s="21">
        <v>2.866461E-2</v>
      </c>
      <c r="J16" s="22">
        <f t="shared" si="1"/>
        <v>0.64539802659703416</v>
      </c>
      <c r="K16" s="22">
        <f t="shared" si="2"/>
        <v>0.75276385924955336</v>
      </c>
      <c r="L16" s="23">
        <f t="shared" si="3"/>
        <v>0.86812507980517817</v>
      </c>
      <c r="M16" s="4"/>
      <c r="N16" t="s">
        <v>257</v>
      </c>
      <c r="O16" s="5">
        <v>5.391171848160317</v>
      </c>
      <c r="P16" s="71">
        <v>0.93251282802706192</v>
      </c>
    </row>
    <row r="17" spans="1:16" x14ac:dyDescent="0.25">
      <c r="A17" s="17"/>
      <c r="B17" s="55">
        <v>12</v>
      </c>
      <c r="C17" s="19" t="s">
        <v>261</v>
      </c>
      <c r="D17" s="20">
        <v>7.3176990000000002</v>
      </c>
      <c r="E17" s="21">
        <v>10.225055000000001</v>
      </c>
      <c r="F17" s="21">
        <f t="shared" si="0"/>
        <v>9.8345148439359544</v>
      </c>
      <c r="G17" s="21">
        <v>7.8412741539359558</v>
      </c>
      <c r="H17" s="21">
        <v>1.9699735499999997</v>
      </c>
      <c r="I17" s="21">
        <v>2.3267140000000002E-2</v>
      </c>
      <c r="J17" s="22">
        <f t="shared" si="1"/>
        <v>0.76686865292518769</v>
      </c>
      <c r="K17" s="22">
        <f t="shared" si="2"/>
        <v>0.95953006648237626</v>
      </c>
      <c r="L17" s="23">
        <f t="shared" si="3"/>
        <v>0.96180556915693394</v>
      </c>
      <c r="M17" s="4"/>
      <c r="N17" t="s">
        <v>262</v>
      </c>
      <c r="O17" s="5">
        <v>4.3237345182249927</v>
      </c>
      <c r="P17" s="71">
        <v>0.92318231306064902</v>
      </c>
    </row>
    <row r="18" spans="1:16" x14ac:dyDescent="0.25">
      <c r="A18" s="17"/>
      <c r="B18" s="55">
        <v>13</v>
      </c>
      <c r="C18" s="19" t="s">
        <v>262</v>
      </c>
      <c r="D18" s="20">
        <v>5.3876990000000005</v>
      </c>
      <c r="E18" s="21">
        <v>4.6835109999999993</v>
      </c>
      <c r="F18" s="21">
        <f t="shared" si="0"/>
        <v>4.3237345182249927</v>
      </c>
      <c r="G18" s="21">
        <v>4.2410263682249933</v>
      </c>
      <c r="H18" s="21">
        <v>2.2664009999999998E-2</v>
      </c>
      <c r="I18" s="21">
        <v>6.0044139999999996E-2</v>
      </c>
      <c r="J18" s="22">
        <f t="shared" si="1"/>
        <v>0.90552287978505741</v>
      </c>
      <c r="K18" s="22">
        <f t="shared" si="2"/>
        <v>0.91036198660043577</v>
      </c>
      <c r="L18" s="23">
        <f t="shared" si="3"/>
        <v>0.92318231306064902</v>
      </c>
      <c r="M18" s="4"/>
      <c r="N18" t="s">
        <v>260</v>
      </c>
      <c r="O18" s="5">
        <v>0.21570911545475127</v>
      </c>
      <c r="P18" s="71">
        <v>0.86812507980517817</v>
      </c>
    </row>
    <row r="19" spans="1:16" x14ac:dyDescent="0.25">
      <c r="A19" s="17"/>
      <c r="B19" s="55">
        <v>14</v>
      </c>
      <c r="C19" s="19" t="s">
        <v>263</v>
      </c>
      <c r="D19" s="20">
        <v>3.0777000000000001</v>
      </c>
      <c r="E19" s="21">
        <v>1.7866009999999999</v>
      </c>
      <c r="F19" s="21">
        <f t="shared" si="0"/>
        <v>1.7493414654258459</v>
      </c>
      <c r="G19" s="21">
        <v>1.654576015425846</v>
      </c>
      <c r="H19" s="21">
        <v>6.5692860000000006E-2</v>
      </c>
      <c r="I19" s="21">
        <v>2.9072590000000002E-2</v>
      </c>
      <c r="J19" s="22">
        <f t="shared" si="1"/>
        <v>0.92610270308023224</v>
      </c>
      <c r="K19" s="22">
        <f t="shared" si="2"/>
        <v>0.96287244629654078</v>
      </c>
      <c r="L19" s="23">
        <f t="shared" si="3"/>
        <v>0.97914501638913554</v>
      </c>
      <c r="M19" s="4"/>
      <c r="N19" t="s">
        <v>268</v>
      </c>
      <c r="O19" s="5">
        <v>3.8506024574504729</v>
      </c>
      <c r="P19" s="71">
        <v>0.76769013805105268</v>
      </c>
    </row>
    <row r="20" spans="1:16" x14ac:dyDescent="0.25">
      <c r="A20" s="17"/>
      <c r="B20" s="55">
        <v>15</v>
      </c>
      <c r="C20" s="19" t="s">
        <v>264</v>
      </c>
      <c r="D20" s="20">
        <v>11.269026</v>
      </c>
      <c r="E20" s="21">
        <v>15.288589</v>
      </c>
      <c r="F20" s="21">
        <f t="shared" si="0"/>
        <v>11.327800073437096</v>
      </c>
      <c r="G20" s="21">
        <v>9.3225189334370953</v>
      </c>
      <c r="H20" s="21">
        <v>0.90202020000000005</v>
      </c>
      <c r="I20" s="21">
        <v>1.10326094</v>
      </c>
      <c r="J20" s="22">
        <f t="shared" si="1"/>
        <v>0.60976973960364134</v>
      </c>
      <c r="K20" s="22">
        <f t="shared" si="2"/>
        <v>0.66876931111413196</v>
      </c>
      <c r="L20" s="23">
        <f t="shared" si="3"/>
        <v>0.74093168921194075</v>
      </c>
      <c r="M20" s="4"/>
      <c r="N20" t="s">
        <v>269</v>
      </c>
      <c r="O20" s="5">
        <v>9.3929233210292846</v>
      </c>
      <c r="P20" s="71">
        <v>0.76032190712513037</v>
      </c>
    </row>
    <row r="21" spans="1:16" x14ac:dyDescent="0.25">
      <c r="A21" s="17"/>
      <c r="B21" s="55">
        <v>16</v>
      </c>
      <c r="C21" s="19" t="s">
        <v>265</v>
      </c>
      <c r="D21" s="20">
        <v>4.6177000000000001</v>
      </c>
      <c r="E21" s="21">
        <v>18.338333000000002</v>
      </c>
      <c r="F21" s="21">
        <f t="shared" si="0"/>
        <v>7.1157692995001947</v>
      </c>
      <c r="G21" s="21">
        <v>6.0716763495001942</v>
      </c>
      <c r="H21" s="21">
        <v>5.7768710000000001E-2</v>
      </c>
      <c r="I21" s="21">
        <v>0.98632423999999996</v>
      </c>
      <c r="J21" s="22">
        <f t="shared" si="1"/>
        <v>0.33109205452317797</v>
      </c>
      <c r="K21" s="22">
        <f t="shared" si="2"/>
        <v>0.33424221599096243</v>
      </c>
      <c r="L21" s="23">
        <f t="shared" si="3"/>
        <v>0.38802705237712687</v>
      </c>
      <c r="M21" s="4"/>
      <c r="N21" t="s">
        <v>264</v>
      </c>
      <c r="O21" s="5">
        <v>11.327800073437096</v>
      </c>
      <c r="P21" s="71">
        <v>0.74093168921194075</v>
      </c>
    </row>
    <row r="22" spans="1:16" x14ac:dyDescent="0.25">
      <c r="A22" s="17"/>
      <c r="B22" s="55">
        <v>18</v>
      </c>
      <c r="C22" s="19" t="s">
        <v>267</v>
      </c>
      <c r="D22" s="20">
        <v>0</v>
      </c>
      <c r="E22" s="21">
        <v>1.2191150000000002</v>
      </c>
      <c r="F22" s="21">
        <f t="shared" si="0"/>
        <v>4.2100618958243727E-2</v>
      </c>
      <c r="G22" s="21">
        <v>2.7486718958243728E-2</v>
      </c>
      <c r="H22" s="21">
        <v>1.4613900000000001E-2</v>
      </c>
      <c r="I22" s="21">
        <v>0</v>
      </c>
      <c r="J22" s="22">
        <f t="shared" si="1"/>
        <v>2.2546452925477682E-2</v>
      </c>
      <c r="K22" s="22">
        <f t="shared" si="2"/>
        <v>3.4533755189825176E-2</v>
      </c>
      <c r="L22" s="23">
        <f t="shared" si="3"/>
        <v>3.4533755189825176E-2</v>
      </c>
      <c r="M22" s="4"/>
      <c r="N22" t="s">
        <v>270</v>
      </c>
      <c r="O22" s="5">
        <v>11.687430731025863</v>
      </c>
      <c r="P22" s="71">
        <v>0.71025293060609163</v>
      </c>
    </row>
    <row r="23" spans="1:16" x14ac:dyDescent="0.25">
      <c r="A23" s="17"/>
      <c r="B23" s="55">
        <v>19</v>
      </c>
      <c r="C23" s="19" t="s">
        <v>268</v>
      </c>
      <c r="D23" s="20">
        <v>3.0777000000000001</v>
      </c>
      <c r="E23" s="21">
        <v>5.0158289999999992</v>
      </c>
      <c r="F23" s="21">
        <f t="shared" si="0"/>
        <v>3.8506024574504729</v>
      </c>
      <c r="G23" s="21">
        <v>3.5633699174504727</v>
      </c>
      <c r="H23" s="21">
        <v>0.20684044999999998</v>
      </c>
      <c r="I23" s="21">
        <v>8.0392089999999999E-2</v>
      </c>
      <c r="J23" s="22">
        <f t="shared" si="1"/>
        <v>0.71042492027748017</v>
      </c>
      <c r="K23" s="22">
        <f t="shared" si="2"/>
        <v>0.75166246047273011</v>
      </c>
      <c r="L23" s="23">
        <f t="shared" si="3"/>
        <v>0.76769013805105268</v>
      </c>
      <c r="M23" s="4"/>
      <c r="N23" t="s">
        <v>258</v>
      </c>
      <c r="O23" s="5">
        <v>7.170360539093223</v>
      </c>
      <c r="P23" s="71">
        <v>0.70123066532815825</v>
      </c>
    </row>
    <row r="24" spans="1:16" x14ac:dyDescent="0.25">
      <c r="A24" s="17"/>
      <c r="B24" s="55">
        <v>20</v>
      </c>
      <c r="C24" s="19" t="s">
        <v>269</v>
      </c>
      <c r="D24" s="20">
        <v>5.3876990000000005</v>
      </c>
      <c r="E24" s="21">
        <v>12.353877000000001</v>
      </c>
      <c r="F24" s="21">
        <f t="shared" si="0"/>
        <v>9.3929233210292846</v>
      </c>
      <c r="G24" s="21">
        <v>4.9505586710292846</v>
      </c>
      <c r="H24" s="21">
        <v>4.2848712200000003</v>
      </c>
      <c r="I24" s="21">
        <v>0.15749342999999999</v>
      </c>
      <c r="J24" s="22">
        <f t="shared" si="1"/>
        <v>0.40072915336855663</v>
      </c>
      <c r="K24" s="22">
        <f t="shared" si="2"/>
        <v>0.7475734047723871</v>
      </c>
      <c r="L24" s="23">
        <f t="shared" si="3"/>
        <v>0.76032190712513037</v>
      </c>
      <c r="M24" s="4"/>
      <c r="N24" t="s">
        <v>255</v>
      </c>
      <c r="O24" s="5">
        <v>6.6531710959819756</v>
      </c>
      <c r="P24" s="71">
        <v>0.48064203802457484</v>
      </c>
    </row>
    <row r="25" spans="1:16" x14ac:dyDescent="0.25">
      <c r="A25" s="17"/>
      <c r="B25" s="55">
        <v>21</v>
      </c>
      <c r="C25" s="19" t="s">
        <v>270</v>
      </c>
      <c r="D25" s="20">
        <v>12.192446</v>
      </c>
      <c r="E25" s="21">
        <v>16.455307999999999</v>
      </c>
      <c r="F25" s="21">
        <f t="shared" si="0"/>
        <v>11.687430731025863</v>
      </c>
      <c r="G25" s="21">
        <v>11.218352681025863</v>
      </c>
      <c r="H25" s="21">
        <v>0.17840975000000001</v>
      </c>
      <c r="I25" s="21">
        <v>0.29066830000000005</v>
      </c>
      <c r="J25" s="22">
        <f t="shared" si="1"/>
        <v>0.68174674585403472</v>
      </c>
      <c r="K25" s="22">
        <f t="shared" si="2"/>
        <v>0.69258882489625007</v>
      </c>
      <c r="L25" s="23">
        <f t="shared" si="3"/>
        <v>0.71025293060609163</v>
      </c>
      <c r="M25" s="4"/>
      <c r="N25" t="s">
        <v>259</v>
      </c>
      <c r="O25" s="5">
        <v>6.4733146714256913</v>
      </c>
      <c r="P25" s="71">
        <v>0.41235211792211213</v>
      </c>
    </row>
    <row r="26" spans="1:16" x14ac:dyDescent="0.25">
      <c r="A26" s="17"/>
      <c r="B26" s="55">
        <v>22</v>
      </c>
      <c r="C26" s="19" t="s">
        <v>271</v>
      </c>
      <c r="D26" s="20">
        <v>5.3898109999999999</v>
      </c>
      <c r="E26" s="21">
        <v>7.9739839999999997</v>
      </c>
      <c r="F26" s="21">
        <f t="shared" si="0"/>
        <v>7.9334415909764884</v>
      </c>
      <c r="G26" s="21">
        <v>7.6653771409764886</v>
      </c>
      <c r="H26" s="21">
        <v>0.23503262</v>
      </c>
      <c r="I26" s="21">
        <v>3.3031829999999998E-2</v>
      </c>
      <c r="J26" s="22">
        <f t="shared" si="1"/>
        <v>0.96129828464372247</v>
      </c>
      <c r="K26" s="22">
        <f t="shared" si="2"/>
        <v>0.99077321461599233</v>
      </c>
      <c r="L26" s="23">
        <f t="shared" si="3"/>
        <v>0.99491566461338377</v>
      </c>
      <c r="M26" s="4"/>
      <c r="N26" t="s">
        <v>265</v>
      </c>
      <c r="O26" s="5">
        <v>7.1157692995001947</v>
      </c>
      <c r="P26" s="71">
        <v>0.38802705237712687</v>
      </c>
    </row>
    <row r="27" spans="1:16" x14ac:dyDescent="0.25">
      <c r="A27" s="17"/>
      <c r="B27" s="55">
        <v>23</v>
      </c>
      <c r="C27" s="19" t="s">
        <v>272</v>
      </c>
      <c r="D27" s="20">
        <v>0</v>
      </c>
      <c r="E27" s="21">
        <v>1.5158E-2</v>
      </c>
      <c r="F27" s="21">
        <f t="shared" si="0"/>
        <v>3.5424999999999996E-3</v>
      </c>
      <c r="G27" s="21">
        <v>0</v>
      </c>
      <c r="H27" s="21">
        <v>3.2499999999999999E-3</v>
      </c>
      <c r="I27" s="21">
        <v>2.9250000000000001E-4</v>
      </c>
      <c r="J27" s="22">
        <f t="shared" si="1"/>
        <v>0</v>
      </c>
      <c r="K27" s="22">
        <f t="shared" si="2"/>
        <v>0.21440823327615779</v>
      </c>
      <c r="L27" s="23">
        <f t="shared" si="3"/>
        <v>0.233704974271012</v>
      </c>
      <c r="M27" s="4"/>
      <c r="N27" t="s">
        <v>272</v>
      </c>
      <c r="O27" s="5">
        <v>3.5424999999999996E-3</v>
      </c>
      <c r="P27" s="71">
        <v>0.233704974271012</v>
      </c>
    </row>
    <row r="28" spans="1:16" ht="15.75" thickBot="1" x14ac:dyDescent="0.3">
      <c r="A28" s="24"/>
      <c r="B28" s="56">
        <v>25</v>
      </c>
      <c r="C28" s="26" t="s">
        <v>274</v>
      </c>
      <c r="D28" s="27">
        <v>3.0777000000000001</v>
      </c>
      <c r="E28" s="28">
        <v>1.7884639999999998</v>
      </c>
      <c r="F28" s="28">
        <f t="shared" si="0"/>
        <v>1.7254727449341583</v>
      </c>
      <c r="G28" s="28">
        <v>1.6569729149341583</v>
      </c>
      <c r="H28" s="28">
        <v>3.9309000000000004E-2</v>
      </c>
      <c r="I28" s="28">
        <v>2.9190829999999997E-2</v>
      </c>
      <c r="J28" s="29">
        <f t="shared" si="1"/>
        <v>0.92647820416522697</v>
      </c>
      <c r="K28" s="29">
        <f t="shared" si="2"/>
        <v>0.94845739972074283</v>
      </c>
      <c r="L28" s="30">
        <f t="shared" si="3"/>
        <v>0.9647791316650256</v>
      </c>
      <c r="M28" s="4"/>
      <c r="N28" t="s">
        <v>267</v>
      </c>
      <c r="O28" s="5">
        <v>4.2100618958243727E-2</v>
      </c>
      <c r="P28" s="71">
        <v>3.4533755189825176E-2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49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1851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113.066823</v>
      </c>
      <c r="E6" s="14">
        <v>163.48575500000001</v>
      </c>
      <c r="F6" s="14">
        <v>116.71309503639898</v>
      </c>
      <c r="G6" s="14">
        <v>99.884030216398969</v>
      </c>
      <c r="H6" s="14">
        <v>12.451918179999998</v>
      </c>
      <c r="I6" s="14">
        <v>4.3771466399999994</v>
      </c>
      <c r="J6" s="15">
        <v>0.61096473033016829</v>
      </c>
      <c r="K6" s="15">
        <v>0.68712988722717128</v>
      </c>
      <c r="L6" s="16">
        <v>0.7139037589935523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113.03682299999997</v>
      </c>
      <c r="E7" s="38">
        <f ca="1">SUM(E8:OFFSET(E6,MATCH("PROYECTOS",$A$8:$A$50,0),0))</f>
        <v>158.82069200000007</v>
      </c>
      <c r="F7" s="38">
        <f ca="1">SUM(F8:OFFSET(F6,MATCH("PROYECTOS",$A$8:$A$50,0),0))</f>
        <v>115.22844027310134</v>
      </c>
      <c r="G7" s="38">
        <f ca="1">SUM(G8:OFFSET(G6,MATCH("PROYECTOS",$A$8:$A$50,0),0))</f>
        <v>98.920538723101345</v>
      </c>
      <c r="H7" s="38">
        <f ca="1">SUM(H8:OFFSET(H6,MATCH("PROYECTOS",$A$8:$A$50,0),0))</f>
        <v>12.150902250000001</v>
      </c>
      <c r="I7" s="38">
        <f ca="1">SUM(I8:OFFSET(I6,MATCH("PROYECTOS",$A$8:$A$50,0),0))</f>
        <v>4.1569993000000007</v>
      </c>
      <c r="J7" s="39">
        <f ca="1">IFERROR(G7/E7,0)</f>
        <v>0.62284414881595718</v>
      </c>
      <c r="K7" s="39">
        <f ca="1">IFERROR(SUM(G7,H7)/E7,0)</f>
        <v>0.69935119646186472</v>
      </c>
      <c r="L7" s="40">
        <f ca="1">IFERROR(SUM(G7,H7,I7)/E7,0)</f>
        <v>0.72552536336449969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13.376061999999994</v>
      </c>
      <c r="E8" s="21">
        <v>19.823812000000004</v>
      </c>
      <c r="F8" s="21">
        <f t="shared" ref="F8:F10" si="0">SUM(G8,H8,I8)</f>
        <v>15.063136807684311</v>
      </c>
      <c r="G8" s="21">
        <v>11.963165277684311</v>
      </c>
      <c r="H8" s="21">
        <v>1.4439548600000001</v>
      </c>
      <c r="I8" s="21">
        <v>1.6560166700000001</v>
      </c>
      <c r="J8" s="22">
        <f t="shared" ref="J8:J11" si="1">IFERROR(G8/E8,0)</f>
        <v>0.60347451225245219</v>
      </c>
      <c r="K8" s="22">
        <f t="shared" ref="K8:K11" si="2">IFERROR(SUM(G8,H8)/E8,0)</f>
        <v>0.67631392679088709</v>
      </c>
      <c r="L8" s="23">
        <f t="shared" ref="L8:L11" si="3">IFERROR(SUM(G8,H8,I8)/E8,0)</f>
        <v>0.75985066886652819</v>
      </c>
      <c r="M8" s="4"/>
    </row>
    <row r="9" spans="1:13" ht="63.75" x14ac:dyDescent="0.25">
      <c r="A9" s="17"/>
      <c r="B9" s="19">
        <v>3000591</v>
      </c>
      <c r="C9" s="19" t="s">
        <v>1853</v>
      </c>
      <c r="D9" s="20">
        <v>70.75571699999999</v>
      </c>
      <c r="E9" s="21">
        <v>102.06718600000004</v>
      </c>
      <c r="F9" s="21">
        <f t="shared" si="0"/>
        <v>74.002791296369224</v>
      </c>
      <c r="G9" s="21">
        <v>64.810187006369233</v>
      </c>
      <c r="H9" s="21">
        <v>7.4422575200000018</v>
      </c>
      <c r="I9" s="21">
        <v>1.7503467700000002</v>
      </c>
      <c r="J9" s="22">
        <f t="shared" si="1"/>
        <v>0.63497574045363814</v>
      </c>
      <c r="K9" s="22">
        <f t="shared" si="2"/>
        <v>0.70789102117863034</v>
      </c>
      <c r="L9" s="23">
        <f t="shared" si="3"/>
        <v>0.72503998784064838</v>
      </c>
      <c r="M9" s="4"/>
    </row>
    <row r="10" spans="1:13" ht="63.75" x14ac:dyDescent="0.25">
      <c r="A10" s="17"/>
      <c r="B10" s="19">
        <v>3000592</v>
      </c>
      <c r="C10" s="19" t="s">
        <v>1854</v>
      </c>
      <c r="D10" s="20">
        <v>28.905043999999982</v>
      </c>
      <c r="E10" s="21">
        <v>36.929694000000012</v>
      </c>
      <c r="F10" s="21">
        <f t="shared" si="0"/>
        <v>26.162512169047801</v>
      </c>
      <c r="G10" s="21">
        <v>22.1471864390478</v>
      </c>
      <c r="H10" s="21">
        <v>3.2646898700000002</v>
      </c>
      <c r="I10" s="21">
        <v>0.75063586000000015</v>
      </c>
      <c r="J10" s="22">
        <f t="shared" si="1"/>
        <v>0.59971215680930889</v>
      </c>
      <c r="K10" s="22">
        <f t="shared" si="2"/>
        <v>0.68811499789431763</v>
      </c>
      <c r="L10" s="23">
        <f t="shared" si="3"/>
        <v>0.70844107641530396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3.0000000000029559E-2</v>
      </c>
      <c r="E11" s="45">
        <f t="shared" ref="E11:I11" ca="1" si="4">OFFSET(E11,-MATCH("PROYECTOS",$A$8:$A$50,0)-1,0)-(OFFSET(E11,-MATCH("PROYECTOS",$A$8:$A$50,0),0))</f>
        <v>4.6650629999999467</v>
      </c>
      <c r="F11" s="45">
        <f t="shared" ca="1" si="4"/>
        <v>1.484654763297641</v>
      </c>
      <c r="G11" s="45">
        <f t="shared" ca="1" si="4"/>
        <v>0.9634914932976244</v>
      </c>
      <c r="H11" s="45">
        <f t="shared" ca="1" si="4"/>
        <v>0.3010159299999966</v>
      </c>
      <c r="I11" s="45">
        <f t="shared" ca="1" si="4"/>
        <v>0.22014733999999869</v>
      </c>
      <c r="J11" s="46">
        <f t="shared" ca="1" si="1"/>
        <v>0.20653343658973852</v>
      </c>
      <c r="K11" s="46">
        <f t="shared" ca="1" si="2"/>
        <v>0.27105902391835557</v>
      </c>
      <c r="L11" s="47">
        <f t="shared" ca="1" si="3"/>
        <v>0.31824967064702808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1864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118</v>
      </c>
      <c r="B1" s="49" t="s">
        <v>78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1852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113.066823</v>
      </c>
      <c r="I6" s="14">
        <v>163.48575500000001</v>
      </c>
      <c r="J6" s="14">
        <v>116.71309503639898</v>
      </c>
      <c r="K6" s="14">
        <v>99.884030216398969</v>
      </c>
      <c r="L6" s="14">
        <v>12.451918179999998</v>
      </c>
      <c r="M6" s="14">
        <v>4.3771466399999994</v>
      </c>
      <c r="N6" s="15">
        <v>0.61096473033016829</v>
      </c>
      <c r="O6" s="15">
        <v>0.68712988722717128</v>
      </c>
      <c r="P6" s="16">
        <v>0.7139037589935523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SUM(H8:OFFSET(H6,MATCH("PROYECTOS",$A$8:$A$15,0),0))</f>
        <v>113.03682299999998</v>
      </c>
      <c r="I7" s="13">
        <f ca="1">SUM(I8:OFFSET(I6,MATCH("PROYECTOS",$A$8:$A$15,0),0))</f>
        <v>158.82069199999998</v>
      </c>
      <c r="J7" s="13">
        <f ca="1">SUM(J8:OFFSET(J6,MATCH("PROYECTOS",$A$8:$A$15,0),0))</f>
        <v>115.22844027310136</v>
      </c>
      <c r="K7" s="13">
        <f ca="1">SUM(K8:OFFSET(K6,MATCH("PROYECTOS",$A$8:$A$15,0),0))</f>
        <v>98.920538723101345</v>
      </c>
      <c r="L7" s="13">
        <f ca="1">SUM(L8:OFFSET(L6,MATCH("PROYECTOS",$A$8:$A$15,0),0))</f>
        <v>12.150902250000001</v>
      </c>
      <c r="M7" s="13">
        <f ca="1">SUM(M8:OFFSET(M6,MATCH("PROYECTOS",$A$8:$A$15,0),0))</f>
        <v>4.1569992999999998</v>
      </c>
      <c r="N7" s="39">
        <f ca="1">IFERROR(K7/I7,0)</f>
        <v>0.62284414881595751</v>
      </c>
      <c r="O7" s="39">
        <f ca="1">IFERROR(SUM(K7,L7)/I7,0)</f>
        <v>0.69935119646186505</v>
      </c>
      <c r="P7" s="40">
        <f ca="1">IFERROR(SUM(K7,L7,M7)/I7,0)</f>
        <v>0.72552536336450013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13.376061999999989</v>
      </c>
      <c r="I8" s="21">
        <v>19.823811999999997</v>
      </c>
      <c r="J8" s="21">
        <f t="shared" ref="J8:J14" si="0">SUM(K8,L8,M8)</f>
        <v>15.063136807684311</v>
      </c>
      <c r="K8" s="21">
        <v>11.963165277684311</v>
      </c>
      <c r="L8" s="21">
        <v>1.4439548599999996</v>
      </c>
      <c r="M8" s="21">
        <v>1.6560166699999999</v>
      </c>
      <c r="N8" s="22">
        <f t="shared" ref="N8:N15" si="1">IFERROR(K8/I8,0)</f>
        <v>0.60347451225245241</v>
      </c>
      <c r="O8" s="22">
        <f t="shared" ref="O8:O15" si="2">IFERROR(SUM(K8,L8)/I8,0)</f>
        <v>0.67631392679088731</v>
      </c>
      <c r="P8" s="23">
        <f t="shared" ref="P8:P15" si="3">IFERROR(SUM(K8,L8,M8)/I8,0)</f>
        <v>0.75985066886652841</v>
      </c>
      <c r="Q8" s="70">
        <v>288</v>
      </c>
      <c r="R8" s="21">
        <v>162</v>
      </c>
      <c r="S8" s="23">
        <f>IFERROR(R8/Q8,0)</f>
        <v>0.5625</v>
      </c>
    </row>
    <row r="9" spans="1:19" ht="63.75" x14ac:dyDescent="0.25">
      <c r="A9" s="17"/>
      <c r="B9" s="19">
        <v>5004362</v>
      </c>
      <c r="C9" s="19" t="s">
        <v>1855</v>
      </c>
      <c r="D9" s="68">
        <v>3000591</v>
      </c>
      <c r="E9" s="19" t="s">
        <v>1853</v>
      </c>
      <c r="F9" s="69">
        <v>194</v>
      </c>
      <c r="G9" s="19" t="s">
        <v>1183</v>
      </c>
      <c r="H9" s="20">
        <v>0.04</v>
      </c>
      <c r="I9" s="21">
        <v>0.36282300000000001</v>
      </c>
      <c r="J9" s="21">
        <f t="shared" si="0"/>
        <v>0.35446609492070674</v>
      </c>
      <c r="K9" s="21">
        <v>0.33169289492070675</v>
      </c>
      <c r="L9" s="21">
        <v>2.27732E-2</v>
      </c>
      <c r="M9" s="21">
        <v>0</v>
      </c>
      <c r="N9" s="22">
        <f t="shared" si="1"/>
        <v>0.91420029854972462</v>
      </c>
      <c r="O9" s="22">
        <f t="shared" si="2"/>
        <v>0.9769669919511903</v>
      </c>
      <c r="P9" s="23">
        <f t="shared" si="3"/>
        <v>0.9769669919511903</v>
      </c>
      <c r="Q9" s="70">
        <v>0</v>
      </c>
      <c r="R9" s="21">
        <v>0</v>
      </c>
      <c r="S9" s="23">
        <f t="shared" ref="S9:S14" si="4">IFERROR(R9/Q9,0)</f>
        <v>0</v>
      </c>
    </row>
    <row r="10" spans="1:19" ht="63.75" x14ac:dyDescent="0.25">
      <c r="A10" s="17"/>
      <c r="B10" s="19">
        <v>5004363</v>
      </c>
      <c r="C10" s="19" t="s">
        <v>1856</v>
      </c>
      <c r="D10" s="68">
        <v>3000591</v>
      </c>
      <c r="E10" s="19" t="s">
        <v>1853</v>
      </c>
      <c r="F10" s="69">
        <v>227</v>
      </c>
      <c r="G10" s="19" t="s">
        <v>776</v>
      </c>
      <c r="H10" s="20">
        <v>3.197533</v>
      </c>
      <c r="I10" s="21">
        <v>4.4355289999999981</v>
      </c>
      <c r="J10" s="21">
        <f t="shared" si="0"/>
        <v>3.7338175675967502</v>
      </c>
      <c r="K10" s="21">
        <v>3.2004182375967503</v>
      </c>
      <c r="L10" s="21">
        <v>0</v>
      </c>
      <c r="M10" s="21">
        <v>0.53339932999999995</v>
      </c>
      <c r="N10" s="22">
        <f t="shared" si="1"/>
        <v>0.72154149766504772</v>
      </c>
      <c r="O10" s="22">
        <f t="shared" si="2"/>
        <v>0.72154149766504772</v>
      </c>
      <c r="P10" s="23">
        <f t="shared" si="3"/>
        <v>0.8417975776050054</v>
      </c>
      <c r="Q10" s="70">
        <v>256</v>
      </c>
      <c r="R10" s="21">
        <v>226</v>
      </c>
      <c r="S10" s="23">
        <f t="shared" si="4"/>
        <v>0.8828125</v>
      </c>
    </row>
    <row r="11" spans="1:19" ht="63.75" x14ac:dyDescent="0.25">
      <c r="A11" s="17"/>
      <c r="B11" s="19">
        <v>5004364</v>
      </c>
      <c r="C11" s="19" t="s">
        <v>1857</v>
      </c>
      <c r="D11" s="68">
        <v>3000591</v>
      </c>
      <c r="E11" s="19" t="s">
        <v>1853</v>
      </c>
      <c r="F11" s="69">
        <v>217</v>
      </c>
      <c r="G11" s="19" t="s">
        <v>858</v>
      </c>
      <c r="H11" s="20">
        <v>67.518184000000005</v>
      </c>
      <c r="I11" s="21">
        <v>97.268833999999998</v>
      </c>
      <c r="J11" s="21">
        <f t="shared" si="0"/>
        <v>69.914507633851784</v>
      </c>
      <c r="K11" s="21">
        <v>61.278075873851776</v>
      </c>
      <c r="L11" s="21">
        <v>7.4194843200000022</v>
      </c>
      <c r="M11" s="21">
        <v>1.2169474400000002</v>
      </c>
      <c r="N11" s="22">
        <f t="shared" si="1"/>
        <v>0.62998674245289887</v>
      </c>
      <c r="O11" s="22">
        <f t="shared" si="2"/>
        <v>0.70626486788000142</v>
      </c>
      <c r="P11" s="23">
        <f t="shared" si="3"/>
        <v>0.71877604324784838</v>
      </c>
      <c r="Q11" s="70">
        <v>0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5004365</v>
      </c>
      <c r="C12" s="19" t="s">
        <v>1858</v>
      </c>
      <c r="D12" s="68">
        <v>3000592</v>
      </c>
      <c r="E12" s="19" t="s">
        <v>1854</v>
      </c>
      <c r="F12" s="69">
        <v>591</v>
      </c>
      <c r="G12" s="19" t="s">
        <v>1861</v>
      </c>
      <c r="H12" s="20">
        <v>1.4044110000000001</v>
      </c>
      <c r="I12" s="21">
        <v>0.8064960000000001</v>
      </c>
      <c r="J12" s="21">
        <f t="shared" si="0"/>
        <v>0.55585199043995148</v>
      </c>
      <c r="K12" s="21">
        <v>0.52742599043995142</v>
      </c>
      <c r="L12" s="21">
        <v>1.8200999999999998E-2</v>
      </c>
      <c r="M12" s="21">
        <v>1.0225000000000001E-2</v>
      </c>
      <c r="N12" s="22">
        <f t="shared" si="1"/>
        <v>0.65397223351380707</v>
      </c>
      <c r="O12" s="22">
        <f t="shared" si="2"/>
        <v>0.676540231371205</v>
      </c>
      <c r="P12" s="23">
        <f t="shared" si="3"/>
        <v>0.68921853355745277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5004366</v>
      </c>
      <c r="C13" s="19" t="s">
        <v>1859</v>
      </c>
      <c r="D13" s="68">
        <v>3000592</v>
      </c>
      <c r="E13" s="19" t="s">
        <v>1854</v>
      </c>
      <c r="F13" s="69">
        <v>418</v>
      </c>
      <c r="G13" s="19" t="s">
        <v>1862</v>
      </c>
      <c r="H13" s="20">
        <v>26.049961</v>
      </c>
      <c r="I13" s="21">
        <v>33.181868000000001</v>
      </c>
      <c r="J13" s="21">
        <f t="shared" si="0"/>
        <v>23.545665367065343</v>
      </c>
      <c r="K13" s="21">
        <v>19.72411694706534</v>
      </c>
      <c r="L13" s="21">
        <v>3.1015836399999994</v>
      </c>
      <c r="M13" s="21">
        <v>0.71996477999999997</v>
      </c>
      <c r="N13" s="22">
        <f t="shared" si="1"/>
        <v>0.59442454978922044</v>
      </c>
      <c r="O13" s="22">
        <f t="shared" si="2"/>
        <v>0.68789679312404417</v>
      </c>
      <c r="P13" s="23">
        <f t="shared" si="3"/>
        <v>0.70959432926034616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5004367</v>
      </c>
      <c r="C14" s="19" t="s">
        <v>1860</v>
      </c>
      <c r="D14" s="68">
        <v>3000592</v>
      </c>
      <c r="E14" s="19" t="s">
        <v>1854</v>
      </c>
      <c r="F14" s="69">
        <v>117</v>
      </c>
      <c r="G14" s="19" t="s">
        <v>689</v>
      </c>
      <c r="H14" s="20">
        <v>1.450672</v>
      </c>
      <c r="I14" s="21">
        <v>2.9413299999999993</v>
      </c>
      <c r="J14" s="21">
        <f t="shared" si="0"/>
        <v>2.0609948115425087</v>
      </c>
      <c r="K14" s="21">
        <v>1.8956435015425086</v>
      </c>
      <c r="L14" s="21">
        <v>0.14490523000000002</v>
      </c>
      <c r="M14" s="21">
        <v>2.0446080000000002E-2</v>
      </c>
      <c r="N14" s="22">
        <f t="shared" si="1"/>
        <v>0.64448514839970661</v>
      </c>
      <c r="O14" s="22">
        <f t="shared" si="2"/>
        <v>0.69375035495592441</v>
      </c>
      <c r="P14" s="23">
        <f t="shared" si="3"/>
        <v>0.70070165929783779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3.0000000000015348E-2</v>
      </c>
      <c r="I15" s="44">
        <f t="shared" ref="I15:M15" ca="1" si="5">OFFSET(I15,-MATCH("PROYECTOS",$A$8:$A$15,0)-1,0)-(OFFSET(I15,-MATCH("PROYECTOS",$A$8:$A$15,0),0))</f>
        <v>4.6650630000000319</v>
      </c>
      <c r="J15" s="44">
        <f t="shared" ca="1" si="5"/>
        <v>1.4846547632976268</v>
      </c>
      <c r="K15" s="44">
        <f t="shared" ca="1" si="5"/>
        <v>0.9634914932976244</v>
      </c>
      <c r="L15" s="44">
        <f t="shared" ca="1" si="5"/>
        <v>0.3010159299999966</v>
      </c>
      <c r="M15" s="44">
        <f t="shared" ca="1" si="5"/>
        <v>0.22014733999999958</v>
      </c>
      <c r="N15" s="46">
        <f t="shared" ca="1" si="1"/>
        <v>0.20653343658973475</v>
      </c>
      <c r="O15" s="46">
        <f t="shared" ca="1" si="2"/>
        <v>0.27105902391835057</v>
      </c>
      <c r="P15" s="47">
        <f t="shared" ca="1" si="3"/>
        <v>0.31824967064702242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50" t="s">
        <v>1865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2.8535939999999997</v>
      </c>
      <c r="E6" s="14">
        <v>11.063523999999999</v>
      </c>
      <c r="F6" s="14">
        <v>9.8254421828492617</v>
      </c>
      <c r="G6" s="14">
        <v>8.0770998028492613</v>
      </c>
      <c r="H6" s="14">
        <v>0.77862273999999998</v>
      </c>
      <c r="I6" s="14">
        <v>0.9697196400000001</v>
      </c>
      <c r="J6" s="15">
        <v>0.73006573699747579</v>
      </c>
      <c r="K6" s="15">
        <v>0.80044319900686811</v>
      </c>
      <c r="L6" s="16">
        <v>0.88809335821473001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2.8535940000000002</v>
      </c>
      <c r="E7" s="38">
        <f ca="1">SUM(E8:OFFSET(E6,MATCH("GOBIERNOS REGIONALES",$A$8:$A$50,0),0))</f>
        <v>11.063524000000001</v>
      </c>
      <c r="F7" s="38">
        <f ca="1">SUM(F8:OFFSET(F6,MATCH("GOBIERNOS REGIONALES",$A$8:$A$50,0),0))</f>
        <v>9.8254421828492617</v>
      </c>
      <c r="G7" s="38">
        <f ca="1">SUM(G8:OFFSET(G6,MATCH("GOBIERNOS REGIONALES",$A$8:$A$50,0),0))</f>
        <v>8.0770998028492613</v>
      </c>
      <c r="H7" s="38">
        <f ca="1">SUM(H8:OFFSET(H6,MATCH("GOBIERNOS REGIONALES",$A$8:$A$50,0),0))</f>
        <v>0.77862274000000009</v>
      </c>
      <c r="I7" s="38">
        <f ca="1">SUM(I8:OFFSET(I6,MATCH("GOBIERNOS REGIONALES",$A$8:$A$50,0),0))</f>
        <v>0.9697196400000001</v>
      </c>
      <c r="J7" s="39">
        <f ca="1">IFERROR(G7/E7,0)</f>
        <v>0.73006573699747568</v>
      </c>
      <c r="K7" s="39">
        <f ca="1">IFERROR(SUM(G7,H7)/E7,0)</f>
        <v>0.800443199006868</v>
      </c>
      <c r="L7" s="40">
        <f ca="1">IFERROR(SUM(G7,H7,I7)/E7,0)</f>
        <v>0.8880933582147299</v>
      </c>
      <c r="M7" s="4"/>
    </row>
    <row r="8" spans="1:13" x14ac:dyDescent="0.25">
      <c r="A8" s="17"/>
      <c r="B8" s="18">
        <v>4</v>
      </c>
      <c r="C8" s="19" t="s">
        <v>103</v>
      </c>
      <c r="D8" s="20">
        <v>2.8535940000000002</v>
      </c>
      <c r="E8" s="21">
        <v>11.063524000000001</v>
      </c>
      <c r="F8" s="21">
        <f t="shared" ref="F8:F10" si="0">SUM(G8,H8,I8)</f>
        <v>9.8254421828492617</v>
      </c>
      <c r="G8" s="21">
        <v>8.0770998028492613</v>
      </c>
      <c r="H8" s="21">
        <v>0.77862274000000009</v>
      </c>
      <c r="I8" s="21">
        <v>0.9697196400000001</v>
      </c>
      <c r="J8" s="22">
        <f t="shared" ref="J8:J10" si="1">IFERROR(G8/E8,0)</f>
        <v>0.73006573699747568</v>
      </c>
      <c r="K8" s="22">
        <f t="shared" ref="K8:K10" si="2">IFERROR(SUM(G8,H8)/E8,0)</f>
        <v>0.800443199006868</v>
      </c>
      <c r="L8" s="23">
        <f t="shared" ref="L8:L10" si="3">IFERROR(SUM(G8,H8,I8)/E8,0)</f>
        <v>0.8880933582147299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119</v>
      </c>
      <c r="B1" s="51" t="s">
        <v>1865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1867</v>
      </c>
      <c r="N2" s="72" t="s">
        <v>1879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2.8535939999999997</v>
      </c>
      <c r="E6" s="14">
        <f ca="1">SUM(E7:OFFSET(E7,50,0))</f>
        <v>11.063523999999999</v>
      </c>
      <c r="F6" s="14">
        <f ca="1">SUM(F7:OFFSET(F7,50,0))</f>
        <v>9.8254421828492617</v>
      </c>
      <c r="G6" s="14">
        <f ca="1">SUM(G7:OFFSET(G7,50,0))</f>
        <v>8.0770998028492613</v>
      </c>
      <c r="H6" s="14">
        <f ca="1">SUM(H7:OFFSET(H7,50,0))</f>
        <v>0.77862273999999998</v>
      </c>
      <c r="I6" s="14">
        <f ca="1">SUM(I7:OFFSET(I7,50,0))</f>
        <v>0.9697196400000001</v>
      </c>
      <c r="J6" s="15">
        <f ca="1">IFERROR(G6/E6,0)</f>
        <v>0.73006573699747579</v>
      </c>
      <c r="K6" s="15">
        <f ca="1">IFERROR(SUM(G6,H6)/E6,0)</f>
        <v>0.80044319900686811</v>
      </c>
      <c r="L6" s="16">
        <f ca="1">IFERROR(SUM(G6,H6,I6)/E6,0)</f>
        <v>0.88809335821473001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2.8535939999999997</v>
      </c>
      <c r="E7" s="28">
        <v>11.063523999999999</v>
      </c>
      <c r="F7" s="28">
        <f>SUM(G7,H7,I7)</f>
        <v>9.8254421828492617</v>
      </c>
      <c r="G7" s="28">
        <v>8.0770998028492613</v>
      </c>
      <c r="H7" s="28">
        <v>0.77862273999999998</v>
      </c>
      <c r="I7" s="28">
        <v>0.9697196400000001</v>
      </c>
      <c r="J7" s="29">
        <f>IFERROR(G7/E7,0)</f>
        <v>0.73006573699747579</v>
      </c>
      <c r="K7" s="29">
        <f>IFERROR(SUM(G7,H7)/E7,0)</f>
        <v>0.80044319900686811</v>
      </c>
      <c r="L7" s="30">
        <f>IFERROR(SUM(G7,H7,I7)/E7,0)</f>
        <v>0.88809335821473001</v>
      </c>
      <c r="M7" s="4"/>
      <c r="N7" t="s">
        <v>264</v>
      </c>
      <c r="O7" s="5">
        <v>9.8254421828492617</v>
      </c>
      <c r="P7" s="71">
        <v>0.88809335821473001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1406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49" t="s">
        <v>1865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2.8535939999999997</v>
      </c>
      <c r="E6" s="14">
        <v>11.063523999999999</v>
      </c>
      <c r="F6" s="14">
        <v>9.8254421828492617</v>
      </c>
      <c r="G6" s="14">
        <v>8.0770998028492613</v>
      </c>
      <c r="H6" s="14">
        <v>0.77862273999999998</v>
      </c>
      <c r="I6" s="14">
        <v>0.9697196400000001</v>
      </c>
      <c r="J6" s="15">
        <v>0.73006573699747579</v>
      </c>
      <c r="K6" s="15">
        <v>0.80044319900686811</v>
      </c>
      <c r="L6" s="16">
        <v>0.88809335821473001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2.8535939999999997</v>
      </c>
      <c r="E7" s="38">
        <f ca="1">SUM(E8:OFFSET(E6,MATCH("PROYECTOS",$A$8:$A$50,0),0))</f>
        <v>11.063524000000003</v>
      </c>
      <c r="F7" s="38">
        <f ca="1">SUM(F8:OFFSET(F6,MATCH("PROYECTOS",$A$8:$A$50,0),0))</f>
        <v>9.8254421828492635</v>
      </c>
      <c r="G7" s="38">
        <f ca="1">SUM(G8:OFFSET(G6,MATCH("PROYECTOS",$A$8:$A$50,0),0))</f>
        <v>8.0770998028492613</v>
      </c>
      <c r="H7" s="38">
        <f ca="1">SUM(H8:OFFSET(H6,MATCH("PROYECTOS",$A$8:$A$50,0),0))</f>
        <v>0.77862273999999998</v>
      </c>
      <c r="I7" s="38">
        <f ca="1">SUM(I8:OFFSET(I6,MATCH("PROYECTOS",$A$8:$A$50,0),0))</f>
        <v>0.9697196400000001</v>
      </c>
      <c r="J7" s="39">
        <f ca="1">IFERROR(G7/E7,0)</f>
        <v>0.73006573699747557</v>
      </c>
      <c r="K7" s="39">
        <f ca="1">IFERROR(SUM(G7,H7)/E7,0)</f>
        <v>0.80044319900686789</v>
      </c>
      <c r="L7" s="40">
        <f ca="1">IFERROR(SUM(G7,H7,I7)/E7,0)</f>
        <v>0.88809335821472968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0.67775000000000007</v>
      </c>
      <c r="E8" s="21">
        <v>0.483877</v>
      </c>
      <c r="F8" s="21">
        <f t="shared" ref="F8:F12" si="0">SUM(G8,H8,I8)</f>
        <v>0.42744333651935051</v>
      </c>
      <c r="G8" s="21">
        <v>0.35624533651935053</v>
      </c>
      <c r="H8" s="21">
        <v>3.6505739999999995E-2</v>
      </c>
      <c r="I8" s="21">
        <v>3.4692259999999996E-2</v>
      </c>
      <c r="J8" s="22">
        <f t="shared" ref="J8:J13" si="1">IFERROR(G8/E8,0)</f>
        <v>0.7362311837912332</v>
      </c>
      <c r="K8" s="22">
        <f t="shared" ref="K8:K13" si="2">IFERROR(SUM(G8,H8)/E8,0)</f>
        <v>0.81167543925284846</v>
      </c>
      <c r="L8" s="23">
        <f t="shared" ref="L8:L13" si="3">IFERROR(SUM(G8,H8,I8)/E8,0)</f>
        <v>0.88337188277051915</v>
      </c>
      <c r="M8" s="4"/>
    </row>
    <row r="9" spans="1:13" ht="25.5" x14ac:dyDescent="0.25">
      <c r="A9" s="17"/>
      <c r="B9" s="19">
        <v>3000512</v>
      </c>
      <c r="C9" s="19" t="s">
        <v>1096</v>
      </c>
      <c r="D9" s="20">
        <v>0.40215000000000001</v>
      </c>
      <c r="E9" s="21">
        <v>0.184473</v>
      </c>
      <c r="F9" s="21">
        <f t="shared" si="0"/>
        <v>0.15275299972537904</v>
      </c>
      <c r="G9" s="21">
        <v>0.11935299972537905</v>
      </c>
      <c r="H9" s="21">
        <v>0</v>
      </c>
      <c r="I9" s="21">
        <v>3.3399999999999999E-2</v>
      </c>
      <c r="J9" s="22">
        <f t="shared" si="1"/>
        <v>0.64699440961755406</v>
      </c>
      <c r="K9" s="22">
        <f t="shared" si="2"/>
        <v>0.64699440961755406</v>
      </c>
      <c r="L9" s="23">
        <f t="shared" si="3"/>
        <v>0.82805071596048763</v>
      </c>
      <c r="M9" s="4"/>
    </row>
    <row r="10" spans="1:13" ht="25.5" x14ac:dyDescent="0.25">
      <c r="A10" s="17"/>
      <c r="B10" s="19">
        <v>3000513</v>
      </c>
      <c r="C10" s="19" t="s">
        <v>1097</v>
      </c>
      <c r="D10" s="20">
        <v>0.24899399999999999</v>
      </c>
      <c r="E10" s="21">
        <v>0.51909899999999998</v>
      </c>
      <c r="F10" s="21">
        <f t="shared" si="0"/>
        <v>5.5967699811026457E-2</v>
      </c>
      <c r="G10" s="21">
        <v>2.7968699811026454E-2</v>
      </c>
      <c r="H10" s="21">
        <v>2.7999000000000003E-2</v>
      </c>
      <c r="I10" s="21">
        <v>0</v>
      </c>
      <c r="J10" s="22">
        <f t="shared" si="1"/>
        <v>5.3879317453947043E-2</v>
      </c>
      <c r="K10" s="22">
        <f t="shared" si="2"/>
        <v>0.10781700564059353</v>
      </c>
      <c r="L10" s="23">
        <f t="shared" si="3"/>
        <v>0.10781700564059353</v>
      </c>
      <c r="M10" s="4"/>
    </row>
    <row r="11" spans="1:13" x14ac:dyDescent="0.25">
      <c r="A11" s="17"/>
      <c r="B11" s="19">
        <v>3000593</v>
      </c>
      <c r="C11" s="19" t="s">
        <v>1870</v>
      </c>
      <c r="D11" s="20">
        <v>1.1228</v>
      </c>
      <c r="E11" s="21">
        <v>9.3489770000000014</v>
      </c>
      <c r="F11" s="21">
        <f t="shared" si="0"/>
        <v>9.034652033480846</v>
      </c>
      <c r="G11" s="21">
        <v>7.4767119534808444</v>
      </c>
      <c r="H11" s="21">
        <v>0.68524035000000005</v>
      </c>
      <c r="I11" s="21">
        <v>0.87269973000000012</v>
      </c>
      <c r="J11" s="22">
        <f t="shared" si="1"/>
        <v>0.79973583777998847</v>
      </c>
      <c r="K11" s="22">
        <f t="shared" si="2"/>
        <v>0.8730315951660641</v>
      </c>
      <c r="L11" s="23">
        <f t="shared" si="3"/>
        <v>0.96637867795383869</v>
      </c>
      <c r="M11" s="4"/>
    </row>
    <row r="12" spans="1:13" x14ac:dyDescent="0.25">
      <c r="A12" s="17"/>
      <c r="B12" s="19">
        <v>3000594</v>
      </c>
      <c r="C12" s="19" t="s">
        <v>1871</v>
      </c>
      <c r="D12" s="20">
        <v>0.40190000000000003</v>
      </c>
      <c r="E12" s="21">
        <v>0.52709800000000007</v>
      </c>
      <c r="F12" s="21">
        <f t="shared" si="0"/>
        <v>0.15462611331266091</v>
      </c>
      <c r="G12" s="21">
        <v>9.6820813312660903E-2</v>
      </c>
      <c r="H12" s="21">
        <v>2.8877650000000001E-2</v>
      </c>
      <c r="I12" s="21">
        <v>2.8927649999999999E-2</v>
      </c>
      <c r="J12" s="22">
        <f t="shared" si="1"/>
        <v>0.18368655034293602</v>
      </c>
      <c r="K12" s="22">
        <f t="shared" si="2"/>
        <v>0.2384726622234592</v>
      </c>
      <c r="L12" s="23">
        <f t="shared" si="3"/>
        <v>0.29335363312450602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1880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90"/>
      <c r="B18" s="91"/>
      <c r="C18" s="91"/>
      <c r="D18" s="93"/>
    </row>
    <row r="19" spans="1:4" ht="25.5" x14ac:dyDescent="0.25">
      <c r="A19" s="17"/>
      <c r="B19" s="19">
        <v>3000513</v>
      </c>
      <c r="C19" s="19" t="s">
        <v>1097</v>
      </c>
      <c r="D19" s="23">
        <v>0.10781700564059353</v>
      </c>
    </row>
    <row r="20" spans="1:4" ht="15.75" thickBot="1" x14ac:dyDescent="0.3">
      <c r="A20" s="24"/>
      <c r="B20" s="26">
        <v>3000594</v>
      </c>
      <c r="C20" s="26" t="s">
        <v>1871</v>
      </c>
      <c r="D20" s="30">
        <v>0.29335363312450602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50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4209.262185999999</v>
      </c>
      <c r="E6" s="14">
        <v>4862.3676760000017</v>
      </c>
      <c r="F6" s="14">
        <v>4009.3907074990339</v>
      </c>
      <c r="G6" s="14">
        <v>3411.3532648390337</v>
      </c>
      <c r="H6" s="14">
        <v>325.71519210000002</v>
      </c>
      <c r="I6" s="14">
        <v>272.32225055999999</v>
      </c>
      <c r="J6" s="15">
        <v>0.70158274572221646</v>
      </c>
      <c r="K6" s="15">
        <v>0.76856969812972087</v>
      </c>
      <c r="L6" s="16">
        <v>0.82457579818343474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3724.9501799999985</v>
      </c>
      <c r="E7" s="38">
        <f ca="1">SUM(E8:OFFSET(E6,MATCH("GOBIERNOS REGIONALES",$A$8:$A$50,0),0))</f>
        <v>4054.8605709999983</v>
      </c>
      <c r="F7" s="38">
        <f ca="1">SUM(F8:OFFSET(F6,MATCH("GOBIERNOS REGIONALES",$A$8:$A$50,0),0))</f>
        <v>3474.2527235980538</v>
      </c>
      <c r="G7" s="38">
        <f ca="1">SUM(G8:OFFSET(G6,MATCH("GOBIERNOS REGIONALES",$A$8:$A$50,0),0))</f>
        <v>2978.8437558880541</v>
      </c>
      <c r="H7" s="38">
        <f ca="1">SUM(H8:OFFSET(H6,MATCH("GOBIERNOS REGIONALES",$A$8:$A$50,0),0))</f>
        <v>273.03211785999997</v>
      </c>
      <c r="I7" s="38">
        <f ca="1">SUM(I8:OFFSET(I6,MATCH("GOBIERNOS REGIONALES",$A$8:$A$50,0),0))</f>
        <v>222.37684984999999</v>
      </c>
      <c r="J7" s="39">
        <f ca="1">IFERROR(G7/E7,0)</f>
        <v>0.73463531081499556</v>
      </c>
      <c r="K7" s="39">
        <f ca="1">IFERROR(SUM(G7,H7)/E7,0)</f>
        <v>0.80196983763268714</v>
      </c>
      <c r="L7" s="40">
        <f ca="1">IFERROR(SUM(G7,H7,I7)/E7,0)</f>
        <v>0.85681188360596161</v>
      </c>
      <c r="M7" s="4"/>
    </row>
    <row r="8" spans="1:13" x14ac:dyDescent="0.25">
      <c r="A8" s="17"/>
      <c r="B8" s="18">
        <v>7</v>
      </c>
      <c r="C8" s="19" t="s">
        <v>107</v>
      </c>
      <c r="D8" s="20">
        <v>3724.9501799999985</v>
      </c>
      <c r="E8" s="21">
        <v>4054.8605709999983</v>
      </c>
      <c r="F8" s="21">
        <f t="shared" ref="F8:F18" si="0">SUM(G8,H8,I8)</f>
        <v>3474.2527235980538</v>
      </c>
      <c r="G8" s="21">
        <v>2978.8437558880541</v>
      </c>
      <c r="H8" s="21">
        <v>273.03211785999997</v>
      </c>
      <c r="I8" s="21">
        <v>222.37684984999999</v>
      </c>
      <c r="J8" s="22">
        <f t="shared" ref="J8:J18" si="1">IFERROR(G8/E8,0)</f>
        <v>0.73463531081499556</v>
      </c>
      <c r="K8" s="22">
        <f t="shared" ref="K8:K18" si="2">IFERROR(SUM(G8,H8)/E8,0)</f>
        <v>0.80196983763268714</v>
      </c>
      <c r="L8" s="23">
        <f t="shared" ref="L8:L18" si="3">IFERROR(SUM(G8,H8,I8)/E8,0)</f>
        <v>0.85681188360596161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4.1156139999999999</v>
      </c>
      <c r="E9" s="38">
        <f ca="1">SUM(E10:OFFSET(E8,(MATCH("GOBIERNOS LOCALES",$A$8:$A$50,0)-MATCH("GOBIERNOS REGIONALES",$A$8:$A$50,0)),0))</f>
        <v>24.286003999999998</v>
      </c>
      <c r="F9" s="38">
        <f ca="1">SUM(F10:OFFSET(F8,(MATCH("GOBIERNOS LOCALES",$A$8:$A$50,0)-MATCH("GOBIERNOS REGIONALES",$A$8:$A$50,0)),0))</f>
        <v>11.210581329714767</v>
      </c>
      <c r="G9" s="38">
        <f ca="1">SUM(G10:OFFSET(G8,(MATCH("GOBIERNOS LOCALES",$A$8:$A$50,0)-MATCH("GOBIERNOS REGIONALES",$A$8:$A$50,0)),0))</f>
        <v>10.744059019714769</v>
      </c>
      <c r="H9" s="38">
        <f ca="1">SUM(H10:OFFSET(H8,(MATCH("GOBIERNOS LOCALES",$A$8:$A$50,0)-MATCH("GOBIERNOS REGIONALES",$A$8:$A$50,0)),0))</f>
        <v>0.30776098000000002</v>
      </c>
      <c r="I9" s="38">
        <f ca="1">SUM(I10:OFFSET(I8,(MATCH("GOBIERNOS LOCALES",$A$8:$A$50,0)-MATCH("GOBIERNOS REGIONALES",$A$8:$A$50,0)),0))</f>
        <v>0.15876133000000001</v>
      </c>
      <c r="J9" s="39">
        <f t="shared" ca="1" si="1"/>
        <v>0.44239715268575142</v>
      </c>
      <c r="K9" s="39">
        <f t="shared" ca="1" si="2"/>
        <v>0.45506951245313015</v>
      </c>
      <c r="L9" s="40">
        <f t="shared" ca="1" si="3"/>
        <v>0.46160666570403142</v>
      </c>
      <c r="M9" s="4"/>
    </row>
    <row r="10" spans="1:13" x14ac:dyDescent="0.25">
      <c r="A10" s="17"/>
      <c r="B10" s="18">
        <v>445</v>
      </c>
      <c r="C10" s="19" t="s">
        <v>212</v>
      </c>
      <c r="D10" s="20">
        <v>0.27495700000000006</v>
      </c>
      <c r="E10" s="21">
        <v>0.22045899999999996</v>
      </c>
      <c r="F10" s="21">
        <f t="shared" si="0"/>
        <v>0.16783127917695498</v>
      </c>
      <c r="G10" s="21">
        <v>0.12877388917695498</v>
      </c>
      <c r="H10" s="21">
        <v>1.404642E-2</v>
      </c>
      <c r="I10" s="21">
        <v>2.501097E-2</v>
      </c>
      <c r="J10" s="22">
        <f t="shared" si="1"/>
        <v>0.58411717905349747</v>
      </c>
      <c r="K10" s="22">
        <f t="shared" si="2"/>
        <v>0.64783161121548682</v>
      </c>
      <c r="L10" s="23">
        <f t="shared" si="3"/>
        <v>0.76128114151363746</v>
      </c>
      <c r="M10" s="4"/>
    </row>
    <row r="11" spans="1:13" x14ac:dyDescent="0.25">
      <c r="A11" s="17"/>
      <c r="B11" s="18">
        <v>448</v>
      </c>
      <c r="C11" s="19" t="s">
        <v>215</v>
      </c>
      <c r="D11" s="20">
        <v>0</v>
      </c>
      <c r="E11" s="21">
        <v>2.0465460000000002</v>
      </c>
      <c r="F11" s="21">
        <f t="shared" si="0"/>
        <v>2.0308607268691361</v>
      </c>
      <c r="G11" s="21">
        <v>2.0251927268691361</v>
      </c>
      <c r="H11" s="21">
        <v>0</v>
      </c>
      <c r="I11" s="21">
        <v>5.6680000000000003E-3</v>
      </c>
      <c r="J11" s="22">
        <f t="shared" si="1"/>
        <v>0.98956618950619035</v>
      </c>
      <c r="K11" s="22">
        <f t="shared" si="2"/>
        <v>0.98956618950619035</v>
      </c>
      <c r="L11" s="23">
        <f t="shared" si="3"/>
        <v>0.99233573389952434</v>
      </c>
      <c r="M11" s="4"/>
    </row>
    <row r="12" spans="1:13" x14ac:dyDescent="0.25">
      <c r="A12" s="17"/>
      <c r="B12" s="18">
        <v>451</v>
      </c>
      <c r="C12" s="19" t="s">
        <v>218</v>
      </c>
      <c r="D12" s="20">
        <v>0.59054399999999996</v>
      </c>
      <c r="E12" s="21">
        <v>10.453836000000001</v>
      </c>
      <c r="F12" s="21">
        <f t="shared" si="0"/>
        <v>0.27731207590305329</v>
      </c>
      <c r="G12" s="21">
        <v>0.14212645590305328</v>
      </c>
      <c r="H12" s="21">
        <v>0.13518562000000001</v>
      </c>
      <c r="I12" s="21">
        <v>0</v>
      </c>
      <c r="J12" s="22">
        <f t="shared" si="1"/>
        <v>1.3595627088759884E-2</v>
      </c>
      <c r="K12" s="22">
        <f t="shared" si="2"/>
        <v>2.6527303078320078E-2</v>
      </c>
      <c r="L12" s="23">
        <f t="shared" si="3"/>
        <v>2.6527303078320078E-2</v>
      </c>
      <c r="M12" s="4"/>
    </row>
    <row r="13" spans="1:13" x14ac:dyDescent="0.25">
      <c r="A13" s="17"/>
      <c r="B13" s="18">
        <v>452</v>
      </c>
      <c r="C13" s="19" t="s">
        <v>219</v>
      </c>
      <c r="D13" s="20">
        <v>0</v>
      </c>
      <c r="E13" s="21">
        <v>10.364286999999997</v>
      </c>
      <c r="F13" s="21">
        <f t="shared" si="0"/>
        <v>7.9331542329187243</v>
      </c>
      <c r="G13" s="21">
        <v>7.9226512329187244</v>
      </c>
      <c r="H13" s="21">
        <v>0</v>
      </c>
      <c r="I13" s="21">
        <v>1.0503E-2</v>
      </c>
      <c r="J13" s="22">
        <f t="shared" si="1"/>
        <v>0.76441835631517407</v>
      </c>
      <c r="K13" s="22">
        <f t="shared" si="2"/>
        <v>0.76441835631517407</v>
      </c>
      <c r="L13" s="23">
        <f t="shared" si="3"/>
        <v>0.76543174006265224</v>
      </c>
      <c r="M13" s="4"/>
    </row>
    <row r="14" spans="1:13" x14ac:dyDescent="0.25">
      <c r="A14" s="17"/>
      <c r="B14" s="18">
        <v>456</v>
      </c>
      <c r="C14" s="19" t="s">
        <v>223</v>
      </c>
      <c r="D14" s="20">
        <v>0</v>
      </c>
      <c r="E14" s="21">
        <v>8.9690000000000013E-3</v>
      </c>
      <c r="F14" s="21">
        <f t="shared" si="0"/>
        <v>7.9223000454157599E-3</v>
      </c>
      <c r="G14" s="21">
        <v>6.9623000454157591E-3</v>
      </c>
      <c r="H14" s="21">
        <v>0</v>
      </c>
      <c r="I14" s="21">
        <v>9.6000000000000002E-4</v>
      </c>
      <c r="J14" s="22">
        <f t="shared" si="1"/>
        <v>0.77626268763694484</v>
      </c>
      <c r="K14" s="22">
        <f t="shared" si="2"/>
        <v>0.77626268763694484</v>
      </c>
      <c r="L14" s="23">
        <f t="shared" si="3"/>
        <v>0.8832980315994825</v>
      </c>
      <c r="M14" s="4"/>
    </row>
    <row r="15" spans="1:13" x14ac:dyDescent="0.25">
      <c r="A15" s="17"/>
      <c r="B15" s="18">
        <v>458</v>
      </c>
      <c r="C15" s="19" t="s">
        <v>225</v>
      </c>
      <c r="D15" s="20">
        <v>3.2201129999999996</v>
      </c>
      <c r="E15" s="21">
        <v>0.795875</v>
      </c>
      <c r="F15" s="21">
        <f t="shared" si="0"/>
        <v>0.51339832003993535</v>
      </c>
      <c r="G15" s="21">
        <v>0.33986199003993534</v>
      </c>
      <c r="H15" s="21">
        <v>0.10815630000000001</v>
      </c>
      <c r="I15" s="21">
        <v>6.5380030000000006E-2</v>
      </c>
      <c r="J15" s="22">
        <f t="shared" si="1"/>
        <v>0.4270293576754331</v>
      </c>
      <c r="K15" s="22">
        <f t="shared" si="2"/>
        <v>0.56292544688542212</v>
      </c>
      <c r="L15" s="23">
        <f t="shared" si="3"/>
        <v>0.64507406318823357</v>
      </c>
      <c r="M15" s="4"/>
    </row>
    <row r="16" spans="1:13" x14ac:dyDescent="0.25">
      <c r="A16" s="17"/>
      <c r="B16" s="18">
        <v>461</v>
      </c>
      <c r="C16" s="19" t="s">
        <v>228</v>
      </c>
      <c r="D16" s="20">
        <v>0.03</v>
      </c>
      <c r="E16" s="21">
        <v>0.38553199999999999</v>
      </c>
      <c r="F16" s="21">
        <f t="shared" si="0"/>
        <v>0.26960239490310967</v>
      </c>
      <c r="G16" s="21">
        <v>0.16799042490310967</v>
      </c>
      <c r="H16" s="21">
        <v>5.0372640000000003E-2</v>
      </c>
      <c r="I16" s="21">
        <v>5.123933E-2</v>
      </c>
      <c r="J16" s="22">
        <f t="shared" si="1"/>
        <v>0.43573665714677295</v>
      </c>
      <c r="K16" s="22">
        <f t="shared" si="2"/>
        <v>0.56639413823783669</v>
      </c>
      <c r="L16" s="23">
        <f t="shared" si="3"/>
        <v>0.69929965580836262</v>
      </c>
      <c r="M16" s="4"/>
    </row>
    <row r="17" spans="1:13" x14ac:dyDescent="0.25">
      <c r="A17" s="17"/>
      <c r="B17" s="18">
        <v>463</v>
      </c>
      <c r="C17" s="19" t="s">
        <v>230</v>
      </c>
      <c r="D17" s="20">
        <v>0</v>
      </c>
      <c r="E17" s="21">
        <v>1.0500000000000001E-2</v>
      </c>
      <c r="F17" s="21">
        <f t="shared" si="0"/>
        <v>1.0499999858438969E-2</v>
      </c>
      <c r="G17" s="21">
        <v>1.0499999858438969E-2</v>
      </c>
      <c r="H17" s="21">
        <v>0</v>
      </c>
      <c r="I17" s="21">
        <v>0</v>
      </c>
      <c r="J17" s="22">
        <f t="shared" si="1"/>
        <v>0.99999998651799693</v>
      </c>
      <c r="K17" s="22">
        <f t="shared" si="2"/>
        <v>0.99999998651799693</v>
      </c>
      <c r="L17" s="23">
        <f t="shared" si="3"/>
        <v>0.99999998651799693</v>
      </c>
      <c r="M17" s="4"/>
    </row>
    <row r="18" spans="1:13" ht="15.75" thickBot="1" x14ac:dyDescent="0.3">
      <c r="A18" s="41" t="s">
        <v>233</v>
      </c>
      <c r="B18" s="58"/>
      <c r="C18" s="43"/>
      <c r="D18" s="44">
        <v>480.19639200000017</v>
      </c>
      <c r="E18" s="45">
        <v>783.22110099999929</v>
      </c>
      <c r="F18" s="45">
        <f t="shared" si="0"/>
        <v>523.92740257126491</v>
      </c>
      <c r="G18" s="45">
        <v>421.76544993126492</v>
      </c>
      <c r="H18" s="45">
        <v>52.375313260000041</v>
      </c>
      <c r="I18" s="45">
        <v>49.786639379999933</v>
      </c>
      <c r="J18" s="46">
        <f t="shared" si="1"/>
        <v>0.53850113255728704</v>
      </c>
      <c r="K18" s="46">
        <f t="shared" si="2"/>
        <v>0.60537281565306733</v>
      </c>
      <c r="L18" s="47">
        <f t="shared" si="3"/>
        <v>0.6689393351409022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2"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119</v>
      </c>
      <c r="B1" s="49" t="s">
        <v>1865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1869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2.8535939999999997</v>
      </c>
      <c r="I6" s="14">
        <v>11.063523999999999</v>
      </c>
      <c r="J6" s="14">
        <v>9.8254421828492617</v>
      </c>
      <c r="K6" s="14">
        <v>8.0770998028492613</v>
      </c>
      <c r="L6" s="14">
        <v>0.77862273999999998</v>
      </c>
      <c r="M6" s="14">
        <v>0.9697196400000001</v>
      </c>
      <c r="N6" s="15">
        <v>0.73006573699747579</v>
      </c>
      <c r="O6" s="15">
        <v>0.80044319900686811</v>
      </c>
      <c r="P6" s="16">
        <v>0.88809335821473001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2.8535939999999997</v>
      </c>
      <c r="I7" s="13">
        <f ca="1">SUM(I8:OFFSET(I6,MATCH("PROYECTOS",$A$8:$A$18,0),0))</f>
        <v>11.063523999999999</v>
      </c>
      <c r="J7" s="13">
        <f ca="1">SUM(J8:OFFSET(J6,MATCH("PROYECTOS",$A$8:$A$18,0),0))</f>
        <v>9.8254421828492617</v>
      </c>
      <c r="K7" s="13">
        <f ca="1">SUM(K8:OFFSET(K6,MATCH("PROYECTOS",$A$8:$A$18,0),0))</f>
        <v>8.0770998028492613</v>
      </c>
      <c r="L7" s="13">
        <f ca="1">SUM(L8:OFFSET(L6,MATCH("PROYECTOS",$A$8:$A$18,0),0))</f>
        <v>0.77862273999999998</v>
      </c>
      <c r="M7" s="13">
        <f ca="1">SUM(M8:OFFSET(M6,MATCH("PROYECTOS",$A$8:$A$18,0),0))</f>
        <v>0.96971963999999999</v>
      </c>
      <c r="N7" s="39">
        <f ca="1">IFERROR(K7/I7,0)</f>
        <v>0.73006573699747579</v>
      </c>
      <c r="O7" s="39">
        <f ca="1">IFERROR(SUM(K7,L7)/I7,0)</f>
        <v>0.80044319900686811</v>
      </c>
      <c r="P7" s="40">
        <f ca="1">IFERROR(SUM(K7,L7,M7)/I7,0)</f>
        <v>0.88809335821472979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0.67775000000000007</v>
      </c>
      <c r="I8" s="21">
        <v>0.483877</v>
      </c>
      <c r="J8" s="21">
        <f t="shared" ref="J8:J17" si="0">SUM(K8,L8,M8)</f>
        <v>0.42744333651935051</v>
      </c>
      <c r="K8" s="21">
        <v>0.35624533651935053</v>
      </c>
      <c r="L8" s="21">
        <v>3.6505739999999995E-2</v>
      </c>
      <c r="M8" s="21">
        <v>3.4692259999999996E-2</v>
      </c>
      <c r="N8" s="22">
        <f t="shared" ref="N8:N18" si="1">IFERROR(K8/I8,0)</f>
        <v>0.7362311837912332</v>
      </c>
      <c r="O8" s="22">
        <f t="shared" ref="O8:O18" si="2">IFERROR(SUM(K8,L8)/I8,0)</f>
        <v>0.81167543925284846</v>
      </c>
      <c r="P8" s="23">
        <f t="shared" ref="P8:P18" si="3">IFERROR(SUM(K8,L8,M8)/I8,0)</f>
        <v>0.88337188277051915</v>
      </c>
      <c r="Q8" s="70">
        <v>2</v>
      </c>
      <c r="R8" s="21">
        <v>2</v>
      </c>
      <c r="S8" s="23">
        <f>IFERROR(R8/Q8,0)</f>
        <v>1</v>
      </c>
    </row>
    <row r="9" spans="1:19" ht="25.5" x14ac:dyDescent="0.25">
      <c r="A9" s="17"/>
      <c r="B9" s="19">
        <v>5002360</v>
      </c>
      <c r="C9" s="19" t="s">
        <v>1099</v>
      </c>
      <c r="D9" s="68">
        <v>3000593</v>
      </c>
      <c r="E9" s="19" t="s">
        <v>1870</v>
      </c>
      <c r="F9" s="69">
        <v>105</v>
      </c>
      <c r="G9" s="19" t="s">
        <v>664</v>
      </c>
      <c r="H9" s="20">
        <v>0</v>
      </c>
      <c r="I9" s="21">
        <v>8.1822850000000003</v>
      </c>
      <c r="J9" s="21">
        <f t="shared" si="0"/>
        <v>8.1774823892193282</v>
      </c>
      <c r="K9" s="21">
        <v>7.0405905092193279</v>
      </c>
      <c r="L9" s="21">
        <v>0.56684575000000004</v>
      </c>
      <c r="M9" s="21">
        <v>0.57004613000000004</v>
      </c>
      <c r="N9" s="22">
        <f t="shared" si="1"/>
        <v>0.86046752334089172</v>
      </c>
      <c r="O9" s="22">
        <f t="shared" si="2"/>
        <v>0.92974471791429014</v>
      </c>
      <c r="P9" s="23">
        <f t="shared" si="3"/>
        <v>0.99941304772680595</v>
      </c>
      <c r="Q9" s="70">
        <v>5978</v>
      </c>
      <c r="R9" s="21">
        <v>6812</v>
      </c>
      <c r="S9" s="23">
        <f t="shared" ref="S9:S17" si="4">IFERROR(R9/Q9,0)</f>
        <v>1.1395115423218467</v>
      </c>
    </row>
    <row r="10" spans="1:19" ht="25.5" x14ac:dyDescent="0.25">
      <c r="A10" s="17"/>
      <c r="B10" s="19">
        <v>5004132</v>
      </c>
      <c r="C10" s="19" t="s">
        <v>1105</v>
      </c>
      <c r="D10" s="68">
        <v>3000513</v>
      </c>
      <c r="E10" s="19" t="s">
        <v>1097</v>
      </c>
      <c r="F10" s="69">
        <v>538</v>
      </c>
      <c r="G10" s="19" t="s">
        <v>1107</v>
      </c>
      <c r="H10" s="20">
        <v>0.24899399999999999</v>
      </c>
      <c r="I10" s="21">
        <v>0.51909899999999998</v>
      </c>
      <c r="J10" s="21">
        <f t="shared" si="0"/>
        <v>5.5967699811026457E-2</v>
      </c>
      <c r="K10" s="21">
        <v>2.7968699811026454E-2</v>
      </c>
      <c r="L10" s="21">
        <v>2.7999000000000003E-2</v>
      </c>
      <c r="M10" s="21">
        <v>0</v>
      </c>
      <c r="N10" s="22">
        <f t="shared" si="1"/>
        <v>5.3879317453947043E-2</v>
      </c>
      <c r="O10" s="22">
        <f t="shared" si="2"/>
        <v>0.10781700564059353</v>
      </c>
      <c r="P10" s="23">
        <f t="shared" si="3"/>
        <v>0.10781700564059353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5004147</v>
      </c>
      <c r="C11" s="19" t="s">
        <v>1583</v>
      </c>
      <c r="D11" s="68">
        <v>3000512</v>
      </c>
      <c r="E11" s="19" t="s">
        <v>1096</v>
      </c>
      <c r="F11" s="69">
        <v>117</v>
      </c>
      <c r="G11" s="19" t="s">
        <v>689</v>
      </c>
      <c r="H11" s="20">
        <v>7.2999999999999995E-2</v>
      </c>
      <c r="I11" s="21">
        <v>5.0415999999999996E-2</v>
      </c>
      <c r="J11" s="21">
        <f t="shared" si="0"/>
        <v>5.0415999838151038E-2</v>
      </c>
      <c r="K11" s="21">
        <v>5.0415999838151038E-2</v>
      </c>
      <c r="L11" s="21">
        <v>0</v>
      </c>
      <c r="M11" s="21">
        <v>0</v>
      </c>
      <c r="N11" s="22">
        <f t="shared" si="1"/>
        <v>0.99999999678973028</v>
      </c>
      <c r="O11" s="22">
        <f t="shared" si="2"/>
        <v>0.99999999678973028</v>
      </c>
      <c r="P11" s="23">
        <f t="shared" si="3"/>
        <v>0.99999999678973028</v>
      </c>
      <c r="Q11" s="70">
        <v>1</v>
      </c>
      <c r="R11" s="21">
        <v>1</v>
      </c>
      <c r="S11" s="23">
        <f t="shared" si="4"/>
        <v>1</v>
      </c>
    </row>
    <row r="12" spans="1:19" ht="25.5" x14ac:dyDescent="0.25">
      <c r="A12" s="17"/>
      <c r="B12" s="19">
        <v>5004368</v>
      </c>
      <c r="C12" s="19" t="s">
        <v>1872</v>
      </c>
      <c r="D12" s="68">
        <v>3000593</v>
      </c>
      <c r="E12" s="19" t="s">
        <v>1870</v>
      </c>
      <c r="F12" s="69">
        <v>470</v>
      </c>
      <c r="G12" s="19" t="s">
        <v>1878</v>
      </c>
      <c r="H12" s="20">
        <v>0.33840000000000003</v>
      </c>
      <c r="I12" s="21">
        <v>0.38288300000000003</v>
      </c>
      <c r="J12" s="21">
        <f t="shared" si="0"/>
        <v>0.28547027408689263</v>
      </c>
      <c r="K12" s="21">
        <v>0.2830602740868926</v>
      </c>
      <c r="L12" s="21">
        <v>2.4099999999999998E-3</v>
      </c>
      <c r="M12" s="21">
        <v>0</v>
      </c>
      <c r="N12" s="22">
        <f t="shared" si="1"/>
        <v>0.73928660736280427</v>
      </c>
      <c r="O12" s="22">
        <f t="shared" si="2"/>
        <v>0.74558095837864991</v>
      </c>
      <c r="P12" s="23">
        <f t="shared" si="3"/>
        <v>0.74558095837864991</v>
      </c>
      <c r="Q12" s="70">
        <v>250</v>
      </c>
      <c r="R12" s="21">
        <v>229</v>
      </c>
      <c r="S12" s="23">
        <f t="shared" si="4"/>
        <v>0.91600000000000004</v>
      </c>
    </row>
    <row r="13" spans="1:19" ht="25.5" x14ac:dyDescent="0.25">
      <c r="A13" s="17"/>
      <c r="B13" s="19">
        <v>5004369</v>
      </c>
      <c r="C13" s="19" t="s">
        <v>1873</v>
      </c>
      <c r="D13" s="68">
        <v>3000593</v>
      </c>
      <c r="E13" s="19" t="s">
        <v>1870</v>
      </c>
      <c r="F13" s="69">
        <v>51</v>
      </c>
      <c r="G13" s="19" t="s">
        <v>1827</v>
      </c>
      <c r="H13" s="20">
        <v>0.35980000000000001</v>
      </c>
      <c r="I13" s="21">
        <v>0.486759</v>
      </c>
      <c r="J13" s="21">
        <f t="shared" si="0"/>
        <v>0.44519121051588806</v>
      </c>
      <c r="K13" s="21">
        <v>6.1908810515888035E-2</v>
      </c>
      <c r="L13" s="21">
        <v>0.1042767</v>
      </c>
      <c r="M13" s="21">
        <v>0.27900570000000002</v>
      </c>
      <c r="N13" s="22">
        <f t="shared" si="1"/>
        <v>0.12718575417380681</v>
      </c>
      <c r="O13" s="22">
        <f t="shared" si="2"/>
        <v>0.34141230160282199</v>
      </c>
      <c r="P13" s="23">
        <f t="shared" si="3"/>
        <v>0.91460293598246367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5004370</v>
      </c>
      <c r="C14" s="19" t="s">
        <v>1874</v>
      </c>
      <c r="D14" s="68">
        <v>3000593</v>
      </c>
      <c r="E14" s="19" t="s">
        <v>1870</v>
      </c>
      <c r="F14" s="69">
        <v>152</v>
      </c>
      <c r="G14" s="19" t="s">
        <v>1082</v>
      </c>
      <c r="H14" s="20">
        <v>0.42459999999999998</v>
      </c>
      <c r="I14" s="21">
        <v>0.29704999999999998</v>
      </c>
      <c r="J14" s="21">
        <f t="shared" si="0"/>
        <v>0.1265081596587358</v>
      </c>
      <c r="K14" s="21">
        <v>9.1152359658735804E-2</v>
      </c>
      <c r="L14" s="21">
        <v>1.17079E-2</v>
      </c>
      <c r="M14" s="21">
        <v>2.3647899999999999E-2</v>
      </c>
      <c r="N14" s="22">
        <f t="shared" si="1"/>
        <v>0.30685864217719511</v>
      </c>
      <c r="O14" s="22">
        <f t="shared" si="2"/>
        <v>0.34627254556046388</v>
      </c>
      <c r="P14" s="23">
        <f t="shared" si="3"/>
        <v>0.42588170226808891</v>
      </c>
      <c r="Q14" s="70">
        <v>600</v>
      </c>
      <c r="R14" s="21">
        <v>754</v>
      </c>
      <c r="S14" s="23">
        <f t="shared" si="4"/>
        <v>1.2566666666666666</v>
      </c>
    </row>
    <row r="15" spans="1:19" ht="25.5" x14ac:dyDescent="0.25">
      <c r="A15" s="17"/>
      <c r="B15" s="19">
        <v>5004371</v>
      </c>
      <c r="C15" s="19" t="s">
        <v>1875</v>
      </c>
      <c r="D15" s="68">
        <v>3000594</v>
      </c>
      <c r="E15" s="19" t="s">
        <v>1871</v>
      </c>
      <c r="F15" s="69">
        <v>6</v>
      </c>
      <c r="G15" s="19" t="s">
        <v>636</v>
      </c>
      <c r="H15" s="20">
        <v>0.1134</v>
      </c>
      <c r="I15" s="21">
        <v>0.10684099999999999</v>
      </c>
      <c r="J15" s="21">
        <f t="shared" si="0"/>
        <v>1.4679569925647229E-2</v>
      </c>
      <c r="K15" s="21">
        <v>1.4679569925647229E-2</v>
      </c>
      <c r="L15" s="21">
        <v>0</v>
      </c>
      <c r="M15" s="21">
        <v>0</v>
      </c>
      <c r="N15" s="22">
        <f t="shared" si="1"/>
        <v>0.13739641079405127</v>
      </c>
      <c r="O15" s="22">
        <f t="shared" si="2"/>
        <v>0.13739641079405127</v>
      </c>
      <c r="P15" s="23">
        <f t="shared" si="3"/>
        <v>0.13739641079405127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5004372</v>
      </c>
      <c r="C16" s="19" t="s">
        <v>1876</v>
      </c>
      <c r="D16" s="68">
        <v>3000594</v>
      </c>
      <c r="E16" s="19" t="s">
        <v>1871</v>
      </c>
      <c r="F16" s="69">
        <v>533</v>
      </c>
      <c r="G16" s="19" t="s">
        <v>909</v>
      </c>
      <c r="H16" s="20">
        <v>0.28850000000000003</v>
      </c>
      <c r="I16" s="21">
        <v>0.42025700000000005</v>
      </c>
      <c r="J16" s="21">
        <f t="shared" si="0"/>
        <v>0.13994654338701368</v>
      </c>
      <c r="K16" s="21">
        <v>8.2141243387013674E-2</v>
      </c>
      <c r="L16" s="21">
        <v>2.8877650000000001E-2</v>
      </c>
      <c r="M16" s="21">
        <v>2.8927649999999999E-2</v>
      </c>
      <c r="N16" s="22">
        <f t="shared" si="1"/>
        <v>0.1954547893003892</v>
      </c>
      <c r="O16" s="22">
        <f t="shared" si="2"/>
        <v>0.26416905223949549</v>
      </c>
      <c r="P16" s="23">
        <f t="shared" si="3"/>
        <v>0.33300228999639186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5004373</v>
      </c>
      <c r="C17" s="19" t="s">
        <v>1877</v>
      </c>
      <c r="D17" s="68">
        <v>3000512</v>
      </c>
      <c r="E17" s="19" t="s">
        <v>1096</v>
      </c>
      <c r="F17" s="69">
        <v>86</v>
      </c>
      <c r="G17" s="19" t="s">
        <v>502</v>
      </c>
      <c r="H17" s="20">
        <v>0.32915</v>
      </c>
      <c r="I17" s="21">
        <v>0.13405700000000001</v>
      </c>
      <c r="J17" s="21">
        <f t="shared" si="0"/>
        <v>0.10233699988722801</v>
      </c>
      <c r="K17" s="21">
        <v>6.8936999887228012E-2</v>
      </c>
      <c r="L17" s="21">
        <v>0</v>
      </c>
      <c r="M17" s="21">
        <v>3.3399999999999999E-2</v>
      </c>
      <c r="N17" s="22">
        <f t="shared" si="1"/>
        <v>0.51423648065545258</v>
      </c>
      <c r="O17" s="22">
        <f t="shared" si="2"/>
        <v>0.51423648065545258</v>
      </c>
      <c r="P17" s="23">
        <f t="shared" si="3"/>
        <v>0.76338423123915944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50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1881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6.27</v>
      </c>
      <c r="E6" s="14">
        <v>7.0145</v>
      </c>
      <c r="F6" s="14">
        <v>0.79984701926787671</v>
      </c>
      <c r="G6" s="14">
        <v>0.69920859926787671</v>
      </c>
      <c r="H6" s="14">
        <v>2.849753E-2</v>
      </c>
      <c r="I6" s="14">
        <v>7.2140889999999999E-2</v>
      </c>
      <c r="J6" s="15">
        <v>9.9680461795976436E-2</v>
      </c>
      <c r="K6" s="15">
        <v>0.10374312199983986</v>
      </c>
      <c r="L6" s="16">
        <v>0.114027659743086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6.2700000000000005</v>
      </c>
      <c r="E7" s="38">
        <f ca="1">SUM(E8:OFFSET(E6,MATCH("GOBIERNOS REGIONALES",$A$8:$A$50,0),0))</f>
        <v>7.0145</v>
      </c>
      <c r="F7" s="38">
        <f ca="1">SUM(F8:OFFSET(F6,MATCH("GOBIERNOS REGIONALES",$A$8:$A$50,0),0))</f>
        <v>0.79984701926787671</v>
      </c>
      <c r="G7" s="38">
        <f ca="1">SUM(G8:OFFSET(G6,MATCH("GOBIERNOS REGIONALES",$A$8:$A$50,0),0))</f>
        <v>0.69920859926787671</v>
      </c>
      <c r="H7" s="38">
        <f ca="1">SUM(H8:OFFSET(H6,MATCH("GOBIERNOS REGIONALES",$A$8:$A$50,0),0))</f>
        <v>2.849753E-2</v>
      </c>
      <c r="I7" s="38">
        <f ca="1">SUM(I8:OFFSET(I6,MATCH("GOBIERNOS REGIONALES",$A$8:$A$50,0),0))</f>
        <v>7.2140889999999999E-2</v>
      </c>
      <c r="J7" s="39">
        <f ca="1">IFERROR(G7/E7,0)</f>
        <v>9.9680461795976436E-2</v>
      </c>
      <c r="K7" s="39">
        <f ca="1">IFERROR(SUM(G7,H7)/E7,0)</f>
        <v>0.10374312199983986</v>
      </c>
      <c r="L7" s="40">
        <f ca="1">IFERROR(SUM(G7,H7,I7)/E7,0)</f>
        <v>0.114027659743086</v>
      </c>
      <c r="M7" s="4"/>
    </row>
    <row r="8" spans="1:13" x14ac:dyDescent="0.25">
      <c r="A8" s="17"/>
      <c r="B8" s="18">
        <v>16</v>
      </c>
      <c r="C8" s="19" t="s">
        <v>115</v>
      </c>
      <c r="D8" s="20">
        <v>6.2700000000000005</v>
      </c>
      <c r="E8" s="21">
        <v>7.0145</v>
      </c>
      <c r="F8" s="21">
        <f t="shared" ref="F8:F10" si="0">SUM(G8,H8,I8)</f>
        <v>0.79984701926787671</v>
      </c>
      <c r="G8" s="21">
        <v>0.69920859926787671</v>
      </c>
      <c r="H8" s="21">
        <v>2.849753E-2</v>
      </c>
      <c r="I8" s="21">
        <v>7.2140889999999999E-2</v>
      </c>
      <c r="J8" s="22">
        <f t="shared" ref="J8:J10" si="1">IFERROR(G8/E8,0)</f>
        <v>9.9680461795976436E-2</v>
      </c>
      <c r="K8" s="22">
        <f t="shared" ref="K8:K10" si="2">IFERROR(SUM(G8,H8)/E8,0)</f>
        <v>0.10374312199983986</v>
      </c>
      <c r="L8" s="23">
        <f t="shared" ref="L8:L10" si="3">IFERROR(SUM(G8,H8,I8)/E8,0)</f>
        <v>0.114027659743086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120</v>
      </c>
      <c r="B1" s="51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1882</v>
      </c>
      <c r="N2" s="72" t="s">
        <v>1891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6.27</v>
      </c>
      <c r="E6" s="14">
        <f ca="1">SUM(E7:OFFSET(E7,50,0))</f>
        <v>7.0145</v>
      </c>
      <c r="F6" s="14">
        <f ca="1">SUM(F7:OFFSET(F7,50,0))</f>
        <v>0.79984701926787671</v>
      </c>
      <c r="G6" s="14">
        <f ca="1">SUM(G7:OFFSET(G7,50,0))</f>
        <v>0.69920859926787671</v>
      </c>
      <c r="H6" s="14">
        <f ca="1">SUM(H7:OFFSET(H7,50,0))</f>
        <v>2.849753E-2</v>
      </c>
      <c r="I6" s="14">
        <f ca="1">SUM(I7:OFFSET(I7,50,0))</f>
        <v>7.2140889999999999E-2</v>
      </c>
      <c r="J6" s="15">
        <f ca="1">IFERROR(G6/E6,0)</f>
        <v>9.9680461795976436E-2</v>
      </c>
      <c r="K6" s="15">
        <f ca="1">IFERROR(SUM(G6,H6)/E6,0)</f>
        <v>0.10374312199983986</v>
      </c>
      <c r="L6" s="16">
        <f ca="1">IFERROR(SUM(G6,H6,I6)/E6,0)</f>
        <v>0.114027659743086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0.14099999999999999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272</v>
      </c>
      <c r="O7" s="5">
        <v>5.5500000715255737E-2</v>
      </c>
      <c r="P7" s="71">
        <v>0.42857143409463888</v>
      </c>
    </row>
    <row r="8" spans="1:16" x14ac:dyDescent="0.25">
      <c r="A8" s="17"/>
      <c r="B8" s="55">
        <v>6</v>
      </c>
      <c r="C8" s="19" t="s">
        <v>255</v>
      </c>
      <c r="D8" s="20">
        <v>0</v>
      </c>
      <c r="E8" s="21">
        <v>0.16800000000000001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270</v>
      </c>
      <c r="O8" s="5">
        <v>0.36457375795399605</v>
      </c>
      <c r="P8" s="71">
        <v>0.15353764573291542</v>
      </c>
    </row>
    <row r="9" spans="1:16" x14ac:dyDescent="0.25">
      <c r="A9" s="17"/>
      <c r="B9" s="55">
        <v>15</v>
      </c>
      <c r="C9" s="19" t="s">
        <v>264</v>
      </c>
      <c r="D9" s="20">
        <v>4.6638699999999993</v>
      </c>
      <c r="E9" s="21">
        <v>4.2015089999999997</v>
      </c>
      <c r="F9" s="21">
        <f t="shared" si="0"/>
        <v>0.37977326059862493</v>
      </c>
      <c r="G9" s="21">
        <v>0.27776789059862494</v>
      </c>
      <c r="H9" s="21">
        <v>2.9864479999999999E-2</v>
      </c>
      <c r="I9" s="21">
        <v>7.2140889999999999E-2</v>
      </c>
      <c r="J9" s="22">
        <f t="shared" si="1"/>
        <v>6.6111459144470461E-2</v>
      </c>
      <c r="K9" s="22">
        <f t="shared" si="2"/>
        <v>7.3219495804632315E-2</v>
      </c>
      <c r="L9" s="23">
        <f t="shared" si="3"/>
        <v>9.0389729166027E-2</v>
      </c>
      <c r="M9" s="4"/>
      <c r="N9" t="s">
        <v>264</v>
      </c>
      <c r="O9" s="5">
        <v>0.37977326059862493</v>
      </c>
      <c r="P9" s="71">
        <v>9.0389729166027E-2</v>
      </c>
    </row>
    <row r="10" spans="1:16" x14ac:dyDescent="0.25">
      <c r="A10" s="17"/>
      <c r="B10" s="55">
        <v>21</v>
      </c>
      <c r="C10" s="19" t="s">
        <v>270</v>
      </c>
      <c r="D10" s="20">
        <v>1.6061300000000001</v>
      </c>
      <c r="E10" s="21">
        <v>2.3744909999999999</v>
      </c>
      <c r="F10" s="21">
        <f t="shared" si="0"/>
        <v>0.36457375795399605</v>
      </c>
      <c r="G10" s="21">
        <v>0.36594070795399603</v>
      </c>
      <c r="H10" s="21">
        <v>-1.36695E-3</v>
      </c>
      <c r="I10" s="21">
        <v>0</v>
      </c>
      <c r="J10" s="22">
        <f t="shared" si="1"/>
        <v>0.15411332700523861</v>
      </c>
      <c r="K10" s="22">
        <f t="shared" si="2"/>
        <v>0.15353764573291542</v>
      </c>
      <c r="L10" s="23">
        <f t="shared" si="3"/>
        <v>0.15353764573291542</v>
      </c>
      <c r="M10" s="4"/>
      <c r="N10" t="s">
        <v>251</v>
      </c>
      <c r="O10" s="5">
        <v>0</v>
      </c>
      <c r="P10" s="71">
        <v>0</v>
      </c>
    </row>
    <row r="11" spans="1:16" ht="15.75" thickBot="1" x14ac:dyDescent="0.3">
      <c r="A11" s="24"/>
      <c r="B11" s="56">
        <v>23</v>
      </c>
      <c r="C11" s="26" t="s">
        <v>272</v>
      </c>
      <c r="D11" s="27">
        <v>0</v>
      </c>
      <c r="E11" s="28">
        <v>0.1295</v>
      </c>
      <c r="F11" s="28">
        <f t="shared" si="0"/>
        <v>5.5500000715255737E-2</v>
      </c>
      <c r="G11" s="28">
        <v>5.5500000715255737E-2</v>
      </c>
      <c r="H11" s="28">
        <v>0</v>
      </c>
      <c r="I11" s="28">
        <v>0</v>
      </c>
      <c r="J11" s="29">
        <f t="shared" si="1"/>
        <v>0.42857143409463888</v>
      </c>
      <c r="K11" s="29">
        <f t="shared" si="2"/>
        <v>0.42857143409463888</v>
      </c>
      <c r="L11" s="30">
        <f t="shared" si="3"/>
        <v>0.42857143409463888</v>
      </c>
      <c r="M11" s="4"/>
      <c r="N11" t="s">
        <v>255</v>
      </c>
      <c r="O11" s="5">
        <v>0</v>
      </c>
      <c r="P11" s="71">
        <v>0</v>
      </c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.285156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49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1883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6.27</v>
      </c>
      <c r="E6" s="14">
        <v>7.0145</v>
      </c>
      <c r="F6" s="14">
        <v>0.79984701926787671</v>
      </c>
      <c r="G6" s="14">
        <v>0.69920859926787671</v>
      </c>
      <c r="H6" s="14">
        <v>2.849753E-2</v>
      </c>
      <c r="I6" s="14">
        <v>7.2140889999999999E-2</v>
      </c>
      <c r="J6" s="15">
        <v>9.9680461795976436E-2</v>
      </c>
      <c r="K6" s="15">
        <v>0.10374312199983986</v>
      </c>
      <c r="L6" s="16">
        <v>0.114027659743086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6.27</v>
      </c>
      <c r="E7" s="38">
        <f ca="1">SUM(E8:OFFSET(E6,MATCH("PROYECTOS",$A$8:$A$50,0),0))</f>
        <v>5.6921389999999992</v>
      </c>
      <c r="F7" s="38">
        <f ca="1">SUM(F8:OFFSET(F6,MATCH("PROYECTOS",$A$8:$A$50,0),0))</f>
        <v>0.52841492871721563</v>
      </c>
      <c r="G7" s="38">
        <f ca="1">SUM(G8:OFFSET(G6,MATCH("PROYECTOS",$A$8:$A$50,0),0))</f>
        <v>0.42777650871721562</v>
      </c>
      <c r="H7" s="38">
        <f ca="1">SUM(H8:OFFSET(H6,MATCH("PROYECTOS",$A$8:$A$50,0),0))</f>
        <v>2.849753E-2</v>
      </c>
      <c r="I7" s="38">
        <f ca="1">SUM(I8:OFFSET(I6,MATCH("PROYECTOS",$A$8:$A$50,0),0))</f>
        <v>7.2140889999999999E-2</v>
      </c>
      <c r="J7" s="39">
        <f ca="1">IFERROR(G7/E7,0)</f>
        <v>7.5152154351328326E-2</v>
      </c>
      <c r="K7" s="39">
        <f ca="1">IFERROR(SUM(G7,H7)/E7,0)</f>
        <v>8.0158625556616889E-2</v>
      </c>
      <c r="L7" s="40">
        <f ca="1">IFERROR(SUM(G7,H7,I7)/E7,0)</f>
        <v>9.2832400740251717E-2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2.9837099999999994</v>
      </c>
      <c r="E8" s="21">
        <v>2.9287099999999993</v>
      </c>
      <c r="F8" s="21">
        <f t="shared" ref="F8:F10" si="0">SUM(G8,H8,I8)</f>
        <v>0.37977326059862493</v>
      </c>
      <c r="G8" s="21">
        <v>0.27776789059862494</v>
      </c>
      <c r="H8" s="21">
        <v>2.9864479999999999E-2</v>
      </c>
      <c r="I8" s="21">
        <v>7.2140889999999999E-2</v>
      </c>
      <c r="J8" s="22">
        <f t="shared" ref="J8:J11" si="1">IFERROR(G8/E8,0)</f>
        <v>9.4843084702351893E-2</v>
      </c>
      <c r="K8" s="22">
        <f t="shared" ref="K8:K11" si="2">IFERROR(SUM(G8,H8)/E8,0)</f>
        <v>0.10504022952037757</v>
      </c>
      <c r="L8" s="23">
        <f t="shared" ref="L8:L11" si="3">IFERROR(SUM(G8,H8,I8)/E8,0)</f>
        <v>0.12967253862575162</v>
      </c>
      <c r="M8" s="4"/>
    </row>
    <row r="9" spans="1:13" ht="25.5" x14ac:dyDescent="0.25">
      <c r="A9" s="17"/>
      <c r="B9" s="19">
        <v>3000517</v>
      </c>
      <c r="C9" s="19" t="s">
        <v>1885</v>
      </c>
      <c r="D9" s="20">
        <v>1.5806300000000002</v>
      </c>
      <c r="E9" s="21">
        <v>1.012769</v>
      </c>
      <c r="F9" s="21">
        <f t="shared" si="0"/>
        <v>8.9312759843243467E-2</v>
      </c>
      <c r="G9" s="21">
        <v>9.0679709843243472E-2</v>
      </c>
      <c r="H9" s="21">
        <v>-1.36695E-3</v>
      </c>
      <c r="I9" s="21">
        <v>0</v>
      </c>
      <c r="J9" s="22">
        <f t="shared" si="1"/>
        <v>8.9536419305136186E-2</v>
      </c>
      <c r="K9" s="22">
        <f t="shared" si="2"/>
        <v>8.8186703822138571E-2</v>
      </c>
      <c r="L9" s="23">
        <f t="shared" si="3"/>
        <v>8.8186703822138571E-2</v>
      </c>
      <c r="M9" s="4"/>
    </row>
    <row r="10" spans="1:13" ht="51" x14ac:dyDescent="0.25">
      <c r="A10" s="17"/>
      <c r="B10" s="19">
        <v>3000518</v>
      </c>
      <c r="C10" s="19" t="s">
        <v>1886</v>
      </c>
      <c r="D10" s="20">
        <v>1.70566</v>
      </c>
      <c r="E10" s="21">
        <v>1.7506600000000003</v>
      </c>
      <c r="F10" s="21">
        <f t="shared" si="0"/>
        <v>5.9328908275347203E-2</v>
      </c>
      <c r="G10" s="21">
        <v>5.9328908275347203E-2</v>
      </c>
      <c r="H10" s="21">
        <v>0</v>
      </c>
      <c r="I10" s="21">
        <v>0</v>
      </c>
      <c r="J10" s="22">
        <f t="shared" si="1"/>
        <v>3.3889452135393044E-2</v>
      </c>
      <c r="K10" s="22">
        <f t="shared" si="2"/>
        <v>3.3889452135393044E-2</v>
      </c>
      <c r="L10" s="23">
        <f t="shared" si="3"/>
        <v>3.3889452135393044E-2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1.3223610000000008</v>
      </c>
      <c r="F11" s="45">
        <f t="shared" ca="1" si="4"/>
        <v>0.27143209055066109</v>
      </c>
      <c r="G11" s="45">
        <f t="shared" ca="1" si="4"/>
        <v>0.27143209055066109</v>
      </c>
      <c r="H11" s="45">
        <f t="shared" ca="1" si="4"/>
        <v>0</v>
      </c>
      <c r="I11" s="45">
        <f t="shared" ca="1" si="4"/>
        <v>0</v>
      </c>
      <c r="J11" s="46">
        <f t="shared" ca="1" si="1"/>
        <v>0.20526323035136465</v>
      </c>
      <c r="K11" s="46">
        <f t="shared" ca="1" si="2"/>
        <v>0.20526323035136465</v>
      </c>
      <c r="L11" s="47">
        <f t="shared" ca="1" si="3"/>
        <v>0.20526323035136465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1892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276</v>
      </c>
      <c r="D17" s="23">
        <v>0.12967253862575162</v>
      </c>
    </row>
    <row r="18" spans="1:4" ht="25.5" x14ac:dyDescent="0.25">
      <c r="A18" s="17"/>
      <c r="B18" s="19">
        <v>3000517</v>
      </c>
      <c r="C18" s="19" t="s">
        <v>1885</v>
      </c>
      <c r="D18" s="23">
        <v>8.8186703822138571E-2</v>
      </c>
    </row>
    <row r="19" spans="1:4" ht="51.75" thickBot="1" x14ac:dyDescent="0.3">
      <c r="A19" s="24"/>
      <c r="B19" s="26">
        <v>3000518</v>
      </c>
      <c r="C19" s="26" t="s">
        <v>1886</v>
      </c>
      <c r="D19" s="30">
        <v>3.3889452135393044E-2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120</v>
      </c>
      <c r="B1" s="49" t="s">
        <v>80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1884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6.27</v>
      </c>
      <c r="I6" s="14">
        <v>7.0145</v>
      </c>
      <c r="J6" s="14">
        <v>0.79984701926787671</v>
      </c>
      <c r="K6" s="14">
        <v>0.69920859926787671</v>
      </c>
      <c r="L6" s="14">
        <v>2.849753E-2</v>
      </c>
      <c r="M6" s="14">
        <v>7.2140889999999999E-2</v>
      </c>
      <c r="N6" s="15">
        <v>9.9680461795976436E-2</v>
      </c>
      <c r="O6" s="15">
        <v>0.10374312199983986</v>
      </c>
      <c r="P6" s="16">
        <v>0.114027659743086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SUM(H8:OFFSET(H6,MATCH("PROYECTOS",$A$8:$A$14,0),0))</f>
        <v>6.27</v>
      </c>
      <c r="I7" s="13">
        <f ca="1">SUM(I8:OFFSET(I6,MATCH("PROYECTOS",$A$8:$A$14,0),0))</f>
        <v>5.6921390000000001</v>
      </c>
      <c r="J7" s="13">
        <f ca="1">SUM(J8:OFFSET(J6,MATCH("PROYECTOS",$A$8:$A$14,0),0))</f>
        <v>0.52841492871721563</v>
      </c>
      <c r="K7" s="13">
        <f ca="1">SUM(K8:OFFSET(K6,MATCH("PROYECTOS",$A$8:$A$14,0),0))</f>
        <v>0.42777650871721562</v>
      </c>
      <c r="L7" s="13">
        <f ca="1">SUM(L8:OFFSET(L6,MATCH("PROYECTOS",$A$8:$A$14,0),0))</f>
        <v>2.849753E-2</v>
      </c>
      <c r="M7" s="13">
        <f ca="1">SUM(M8:OFFSET(M6,MATCH("PROYECTOS",$A$8:$A$14,0),0))</f>
        <v>7.2140889999999999E-2</v>
      </c>
      <c r="N7" s="39">
        <f ca="1">IFERROR(K7/I7,0)</f>
        <v>7.5152154351328312E-2</v>
      </c>
      <c r="O7" s="39">
        <f ca="1">IFERROR(SUM(K7,L7)/I7,0)</f>
        <v>8.0158625556616875E-2</v>
      </c>
      <c r="P7" s="40">
        <f ca="1">IFERROR(SUM(K7,L7,M7)/I7,0)</f>
        <v>9.2832400740251703E-2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2.9837099999999994</v>
      </c>
      <c r="I8" s="21">
        <v>2.9287099999999993</v>
      </c>
      <c r="J8" s="21">
        <f t="shared" ref="J8:J13" si="0">SUM(K8,L8,M8)</f>
        <v>0.37977326059862493</v>
      </c>
      <c r="K8" s="21">
        <v>0.27776789059862494</v>
      </c>
      <c r="L8" s="21">
        <v>2.9864479999999999E-2</v>
      </c>
      <c r="M8" s="21">
        <v>7.2140889999999999E-2</v>
      </c>
      <c r="N8" s="22">
        <f t="shared" ref="N8:N14" si="1">IFERROR(K8/I8,0)</f>
        <v>9.4843084702351893E-2</v>
      </c>
      <c r="O8" s="22">
        <f t="shared" ref="O8:O14" si="2">IFERROR(SUM(K8,L8)/I8,0)</f>
        <v>0.10504022952037757</v>
      </c>
      <c r="P8" s="23">
        <f t="shared" ref="P8:P14" si="3">IFERROR(SUM(K8,L8,M8)/I8,0)</f>
        <v>0.12967253862575162</v>
      </c>
      <c r="Q8" s="70">
        <v>6</v>
      </c>
      <c r="R8" s="21">
        <v>5</v>
      </c>
      <c r="S8" s="23">
        <f>IFERROR(R8/Q8,0)</f>
        <v>0.83333333333333337</v>
      </c>
    </row>
    <row r="9" spans="1:19" ht="25.5" x14ac:dyDescent="0.25">
      <c r="A9" s="17"/>
      <c r="B9" s="19">
        <v>5004349</v>
      </c>
      <c r="C9" s="19" t="s">
        <v>1887</v>
      </c>
      <c r="D9" s="68">
        <v>3000517</v>
      </c>
      <c r="E9" s="19" t="s">
        <v>1885</v>
      </c>
      <c r="F9" s="69">
        <v>60</v>
      </c>
      <c r="G9" s="19" t="s">
        <v>310</v>
      </c>
      <c r="H9" s="20">
        <v>0.20855000000000001</v>
      </c>
      <c r="I9" s="21">
        <v>0.20855000000000001</v>
      </c>
      <c r="J9" s="21">
        <f t="shared" si="0"/>
        <v>8.9312759843243467E-2</v>
      </c>
      <c r="K9" s="21">
        <v>9.0679709843243472E-2</v>
      </c>
      <c r="L9" s="21">
        <v>-1.36695E-3</v>
      </c>
      <c r="M9" s="21">
        <v>0</v>
      </c>
      <c r="N9" s="22">
        <f t="shared" si="1"/>
        <v>0.43481040442696461</v>
      </c>
      <c r="O9" s="22">
        <f t="shared" si="2"/>
        <v>0.42825586115197056</v>
      </c>
      <c r="P9" s="23">
        <f t="shared" si="3"/>
        <v>0.42825586115197056</v>
      </c>
      <c r="Q9" s="70">
        <v>71</v>
      </c>
      <c r="R9" s="21">
        <v>32</v>
      </c>
      <c r="S9" s="23">
        <f t="shared" ref="S9:S13" si="4">IFERROR(R9/Q9,0)</f>
        <v>0.45070422535211269</v>
      </c>
    </row>
    <row r="10" spans="1:19" ht="38.25" x14ac:dyDescent="0.25">
      <c r="A10" s="17"/>
      <c r="B10" s="19">
        <v>5004375</v>
      </c>
      <c r="C10" s="19" t="s">
        <v>788</v>
      </c>
      <c r="D10" s="68">
        <v>3000517</v>
      </c>
      <c r="E10" s="19" t="s">
        <v>1885</v>
      </c>
      <c r="F10" s="69">
        <v>120</v>
      </c>
      <c r="G10" s="19" t="s">
        <v>691</v>
      </c>
      <c r="H10" s="20">
        <v>1.1200000000000001</v>
      </c>
      <c r="I10" s="21">
        <v>0.55213900000000005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2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5004376</v>
      </c>
      <c r="C11" s="19" t="s">
        <v>1888</v>
      </c>
      <c r="D11" s="68">
        <v>3000517</v>
      </c>
      <c r="E11" s="19" t="s">
        <v>1885</v>
      </c>
      <c r="F11" s="69">
        <v>60</v>
      </c>
      <c r="G11" s="19" t="s">
        <v>310</v>
      </c>
      <c r="H11" s="20">
        <v>0.25207999999999997</v>
      </c>
      <c r="I11" s="21">
        <v>0.25207999999999997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5004377</v>
      </c>
      <c r="C12" s="19" t="s">
        <v>1889</v>
      </c>
      <c r="D12" s="68">
        <v>3000518</v>
      </c>
      <c r="E12" s="19" t="s">
        <v>1886</v>
      </c>
      <c r="F12" s="69">
        <v>86</v>
      </c>
      <c r="G12" s="19" t="s">
        <v>502</v>
      </c>
      <c r="H12" s="20">
        <v>1.39758</v>
      </c>
      <c r="I12" s="21">
        <v>1.4425800000000002</v>
      </c>
      <c r="J12" s="21">
        <f t="shared" si="0"/>
        <v>5.9328908275347203E-2</v>
      </c>
      <c r="K12" s="21">
        <v>5.9328908275347203E-2</v>
      </c>
      <c r="L12" s="21">
        <v>0</v>
      </c>
      <c r="M12" s="21">
        <v>0</v>
      </c>
      <c r="N12" s="22">
        <f t="shared" si="1"/>
        <v>4.1126944970363649E-2</v>
      </c>
      <c r="O12" s="22">
        <f t="shared" si="2"/>
        <v>4.1126944970363649E-2</v>
      </c>
      <c r="P12" s="23">
        <f t="shared" si="3"/>
        <v>4.1126944970363649E-2</v>
      </c>
      <c r="Q12" s="70">
        <v>441</v>
      </c>
      <c r="R12" s="21">
        <v>208</v>
      </c>
      <c r="S12" s="23">
        <f t="shared" si="4"/>
        <v>0.47165532879818595</v>
      </c>
    </row>
    <row r="13" spans="1:19" ht="51" x14ac:dyDescent="0.25">
      <c r="A13" s="17"/>
      <c r="B13" s="19">
        <v>5004378</v>
      </c>
      <c r="C13" s="19" t="s">
        <v>1890</v>
      </c>
      <c r="D13" s="68">
        <v>3000518</v>
      </c>
      <c r="E13" s="19" t="s">
        <v>1886</v>
      </c>
      <c r="F13" s="69">
        <v>60</v>
      </c>
      <c r="G13" s="19" t="s">
        <v>310</v>
      </c>
      <c r="H13" s="20">
        <v>0.30808000000000002</v>
      </c>
      <c r="I13" s="21">
        <v>0.30808000000000002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2</v>
      </c>
      <c r="R13" s="21">
        <v>1</v>
      </c>
      <c r="S13" s="23">
        <f t="shared" si="4"/>
        <v>0.5</v>
      </c>
    </row>
    <row r="14" spans="1:19" ht="15.75" thickBot="1" x14ac:dyDescent="0.3">
      <c r="A14" s="41" t="s">
        <v>294</v>
      </c>
      <c r="B14" s="43"/>
      <c r="C14" s="43"/>
      <c r="D14" s="65"/>
      <c r="E14" s="43"/>
      <c r="F14" s="66"/>
      <c r="G14" s="43"/>
      <c r="H14" s="44">
        <f ca="1">OFFSET(H14,-MATCH("PROYECTOS",$A$8:$A$14,0)-1,0)-(OFFSET(H14,-MATCH("PROYECTOS",$A$8:$A$14,0),0))</f>
        <v>0</v>
      </c>
      <c r="I14" s="44">
        <f t="shared" ref="I14:M14" ca="1" si="5">OFFSET(I14,-MATCH("PROYECTOS",$A$8:$A$14,0)-1,0)-(OFFSET(I14,-MATCH("PROYECTOS",$A$8:$A$14,0),0))</f>
        <v>1.3223609999999999</v>
      </c>
      <c r="J14" s="44">
        <f t="shared" ca="1" si="5"/>
        <v>0.27143209055066109</v>
      </c>
      <c r="K14" s="44">
        <f t="shared" ca="1" si="5"/>
        <v>0.27143209055066109</v>
      </c>
      <c r="L14" s="44">
        <f t="shared" ca="1" si="5"/>
        <v>0</v>
      </c>
      <c r="M14" s="44">
        <f t="shared" ca="1" si="5"/>
        <v>0</v>
      </c>
      <c r="N14" s="46">
        <f t="shared" ca="1" si="1"/>
        <v>0.20526323035136479</v>
      </c>
      <c r="O14" s="46">
        <f t="shared" ca="1" si="2"/>
        <v>0.20526323035136479</v>
      </c>
      <c r="P14" s="47">
        <f t="shared" ca="1" si="3"/>
        <v>0.20526323035136479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10" workbookViewId="0">
      <selection activeCell="D10" sqref="D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50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363.91547000000003</v>
      </c>
      <c r="E6" s="14">
        <v>548.22264300000006</v>
      </c>
      <c r="F6" s="14">
        <v>476.70660244340769</v>
      </c>
      <c r="G6" s="14">
        <v>438.49662443340776</v>
      </c>
      <c r="H6" s="14">
        <v>15.596301830000002</v>
      </c>
      <c r="I6" s="14">
        <v>22.613676179999999</v>
      </c>
      <c r="J6" s="15">
        <v>0.79985135607287883</v>
      </c>
      <c r="K6" s="15">
        <v>0.82830020259379855</v>
      </c>
      <c r="L6" s="16">
        <v>0.86954927624798539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322.14326300000005</v>
      </c>
      <c r="E7" s="38">
        <f ca="1">SUM(E8:OFFSET(E6,MATCH("GOBIERNOS REGIONALES",$A$8:$A$50,0),0))</f>
        <v>495.50741300000038</v>
      </c>
      <c r="F7" s="38">
        <f ca="1">SUM(F8:OFFSET(F6,MATCH("GOBIERNOS REGIONALES",$A$8:$A$50,0),0))</f>
        <v>438.68639420470373</v>
      </c>
      <c r="G7" s="38">
        <f ca="1">SUM(G8:OFFSET(G6,MATCH("GOBIERNOS REGIONALES",$A$8:$A$50,0),0))</f>
        <v>409.23316468470375</v>
      </c>
      <c r="H7" s="38">
        <f ca="1">SUM(H8:OFFSET(H6,MATCH("GOBIERNOS REGIONALES",$A$8:$A$50,0),0))</f>
        <v>10.957096929999997</v>
      </c>
      <c r="I7" s="38">
        <f ca="1">SUM(I8:OFFSET(I6,MATCH("GOBIERNOS REGIONALES",$A$8:$A$50,0),0))</f>
        <v>18.496132589999998</v>
      </c>
      <c r="J7" s="39">
        <f ca="1">IFERROR(G7/E7,0)</f>
        <v>0.8258870683831796</v>
      </c>
      <c r="K7" s="39">
        <f ca="1">IFERROR(SUM(G7,H7)/E7,0)</f>
        <v>0.84799995033515962</v>
      </c>
      <c r="L7" s="40">
        <f ca="1">IFERROR(SUM(G7,H7,I7)/E7,0)</f>
        <v>0.88532761104162006</v>
      </c>
      <c r="M7" s="4"/>
    </row>
    <row r="8" spans="1:13" x14ac:dyDescent="0.25">
      <c r="A8" s="17"/>
      <c r="B8" s="18">
        <v>13</v>
      </c>
      <c r="C8" s="19" t="s">
        <v>114</v>
      </c>
      <c r="D8" s="20">
        <v>298.70002100000005</v>
      </c>
      <c r="E8" s="21">
        <v>461.32951300000036</v>
      </c>
      <c r="F8" s="21">
        <f t="shared" ref="F8:F37" si="0">SUM(G8,H8,I8)</f>
        <v>409.05008067034663</v>
      </c>
      <c r="G8" s="21">
        <v>382.32251637034665</v>
      </c>
      <c r="H8" s="21">
        <v>9.9334089499999969</v>
      </c>
      <c r="I8" s="21">
        <v>16.794155349999997</v>
      </c>
      <c r="J8" s="22">
        <f t="shared" ref="J8:J37" si="1">IFERROR(G8/E8,0)</f>
        <v>0.82874064111815526</v>
      </c>
      <c r="K8" s="22">
        <f t="shared" ref="K8:K37" si="2">IFERROR(SUM(G8,H8)/E8,0)</f>
        <v>0.85027277524372546</v>
      </c>
      <c r="L8" s="23">
        <f t="shared" ref="L8:L37" si="3">IFERROR(SUM(G8,H8,I8)/E8,0)</f>
        <v>0.88667659263834331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23.443242000000005</v>
      </c>
      <c r="E9" s="21">
        <v>34.177899999999994</v>
      </c>
      <c r="F9" s="21">
        <f t="shared" si="0"/>
        <v>29.636313534357104</v>
      </c>
      <c r="G9" s="21">
        <v>26.910648314357104</v>
      </c>
      <c r="H9" s="21">
        <v>1.0236879799999998</v>
      </c>
      <c r="I9" s="21">
        <v>1.7019772400000004</v>
      </c>
      <c r="J9" s="22">
        <f t="shared" si="1"/>
        <v>0.78736985930549008</v>
      </c>
      <c r="K9" s="22">
        <f t="shared" si="2"/>
        <v>0.81732161116853597</v>
      </c>
      <c r="L9" s="23">
        <f t="shared" si="3"/>
        <v>0.86711920669078879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38.286427000000003</v>
      </c>
      <c r="E10" s="38">
        <f ca="1">SUM(E11:OFFSET(E9,(MATCH("GOBIERNOS LOCALES",$A$8:$A$50,0)-MATCH("GOBIERNOS REGIONALES",$A$8:$A$50,0)),0))</f>
        <v>41.363779999999991</v>
      </c>
      <c r="F10" s="38">
        <f ca="1">SUM(F11:OFFSET(F9,(MATCH("GOBIERNOS LOCALES",$A$8:$A$50,0)-MATCH("GOBIERNOS REGIONALES",$A$8:$A$50,0)),0))</f>
        <v>31.733217238797469</v>
      </c>
      <c r="G10" s="38">
        <f ca="1">SUM(G11:OFFSET(G9,(MATCH("GOBIERNOS LOCALES",$A$8:$A$50,0)-MATCH("GOBIERNOS REGIONALES",$A$8:$A$50,0)),0))</f>
        <v>24.754708568797469</v>
      </c>
      <c r="H10" s="38">
        <f ca="1">SUM(H11:OFFSET(H9,(MATCH("GOBIERNOS LOCALES",$A$8:$A$50,0)-MATCH("GOBIERNOS REGIONALES",$A$8:$A$50,0)),0))</f>
        <v>3.7851772099999996</v>
      </c>
      <c r="I10" s="38">
        <f ca="1">SUM(I11:OFFSET(I9,(MATCH("GOBIERNOS LOCALES",$A$8:$A$50,0)-MATCH("GOBIERNOS REGIONALES",$A$8:$A$50,0)),0))</f>
        <v>3.1933314600000005</v>
      </c>
      <c r="J10" s="39">
        <f t="shared" ca="1" si="1"/>
        <v>0.59846340370240514</v>
      </c>
      <c r="K10" s="39">
        <f t="shared" ca="1" si="2"/>
        <v>0.6899728646365848</v>
      </c>
      <c r="L10" s="40">
        <f t="shared" ca="1" si="3"/>
        <v>0.76717401646555217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4.0801999999999998E-2</v>
      </c>
      <c r="E11" s="21">
        <v>0.62713099999999999</v>
      </c>
      <c r="F11" s="21">
        <f t="shared" si="0"/>
        <v>0.62328152008805138</v>
      </c>
      <c r="G11" s="21">
        <v>2.7518520088051446E-2</v>
      </c>
      <c r="H11" s="21">
        <v>0.43698042999999998</v>
      </c>
      <c r="I11" s="21">
        <v>0.15878256999999998</v>
      </c>
      <c r="J11" s="22">
        <f t="shared" si="1"/>
        <v>4.3880018828684031E-2</v>
      </c>
      <c r="K11" s="22">
        <f t="shared" si="2"/>
        <v>0.74067292174689403</v>
      </c>
      <c r="L11" s="23">
        <f t="shared" si="3"/>
        <v>0.99386176108030277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5.8636000000000001E-2</v>
      </c>
      <c r="E12" s="21">
        <v>5.8635999999999994E-2</v>
      </c>
      <c r="F12" s="21">
        <f t="shared" si="0"/>
        <v>5.121545817528389E-2</v>
      </c>
      <c r="G12" s="21">
        <v>3.7863498175283894E-2</v>
      </c>
      <c r="H12" s="21">
        <v>9.4549999999999999E-3</v>
      </c>
      <c r="I12" s="21">
        <v>3.8969599999999997E-3</v>
      </c>
      <c r="J12" s="22">
        <f t="shared" si="1"/>
        <v>0.64573808198519511</v>
      </c>
      <c r="K12" s="22">
        <f t="shared" si="2"/>
        <v>0.80698714399488192</v>
      </c>
      <c r="L12" s="23">
        <f t="shared" si="3"/>
        <v>0.873447339096867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2.4456130000000003</v>
      </c>
      <c r="E13" s="21">
        <v>2.9418739999999999</v>
      </c>
      <c r="F13" s="21">
        <f t="shared" si="0"/>
        <v>2.3600283446580677</v>
      </c>
      <c r="G13" s="21">
        <v>2.0384916646580677</v>
      </c>
      <c r="H13" s="21">
        <v>0.16157075999999998</v>
      </c>
      <c r="I13" s="21">
        <v>0.15996592000000001</v>
      </c>
      <c r="J13" s="22">
        <f t="shared" si="1"/>
        <v>0.6929228324048099</v>
      </c>
      <c r="K13" s="22">
        <f t="shared" si="2"/>
        <v>0.74784386573254591</v>
      </c>
      <c r="L13" s="23">
        <f t="shared" si="3"/>
        <v>0.8022193828349099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5.9177999999999994E-2</v>
      </c>
      <c r="E14" s="21">
        <v>5.9177999999999994E-2</v>
      </c>
      <c r="F14" s="21">
        <f t="shared" si="0"/>
        <v>3.7278000144788999E-2</v>
      </c>
      <c r="G14" s="21">
        <v>2.6541000144788995E-2</v>
      </c>
      <c r="H14" s="21">
        <v>7.3159999999999996E-3</v>
      </c>
      <c r="I14" s="21">
        <v>3.4209999999999996E-3</v>
      </c>
      <c r="J14" s="22">
        <f t="shared" si="1"/>
        <v>0.44849437535552061</v>
      </c>
      <c r="K14" s="22">
        <f t="shared" si="2"/>
        <v>0.57212139891157188</v>
      </c>
      <c r="L14" s="23">
        <f t="shared" si="3"/>
        <v>0.62993004401617159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4.2719230000000001</v>
      </c>
      <c r="E15" s="21">
        <v>4.1848729999999996</v>
      </c>
      <c r="F15" s="21">
        <f t="shared" si="0"/>
        <v>3.2759805850715082</v>
      </c>
      <c r="G15" s="21">
        <v>1.8483406350715086</v>
      </c>
      <c r="H15" s="21">
        <v>0.94649761999999993</v>
      </c>
      <c r="I15" s="21">
        <v>0.48114233000000006</v>
      </c>
      <c r="J15" s="22">
        <f t="shared" si="1"/>
        <v>0.44167185839845291</v>
      </c>
      <c r="K15" s="22">
        <f t="shared" si="2"/>
        <v>0.66784302775054549</v>
      </c>
      <c r="L15" s="23">
        <f t="shared" si="3"/>
        <v>0.78281481542486675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11.571581999999999</v>
      </c>
      <c r="E16" s="21">
        <v>8.4490489999999987</v>
      </c>
      <c r="F16" s="21">
        <f t="shared" si="0"/>
        <v>6.9491326500188375</v>
      </c>
      <c r="G16" s="21">
        <v>5.5675850900188379</v>
      </c>
      <c r="H16" s="21">
        <v>0.62453966999999988</v>
      </c>
      <c r="I16" s="21">
        <v>0.75700789000000013</v>
      </c>
      <c r="J16" s="22">
        <f t="shared" si="1"/>
        <v>0.65895997171028819</v>
      </c>
      <c r="K16" s="22">
        <f t="shared" si="2"/>
        <v>0.73287831092219236</v>
      </c>
      <c r="L16" s="23">
        <f t="shared" si="3"/>
        <v>0.82247512708457937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2.5658259999999999</v>
      </c>
      <c r="E17" s="21">
        <v>3.7365270000000002</v>
      </c>
      <c r="F17" s="21">
        <f t="shared" si="0"/>
        <v>3.4242868950008076</v>
      </c>
      <c r="G17" s="21">
        <v>3.7129258950008079</v>
      </c>
      <c r="H17" s="21">
        <v>-0.29378304</v>
      </c>
      <c r="I17" s="21">
        <v>5.144039999999999E-3</v>
      </c>
      <c r="J17" s="22">
        <f t="shared" si="1"/>
        <v>0.99368367872112462</v>
      </c>
      <c r="K17" s="22">
        <f t="shared" si="2"/>
        <v>0.91505905216282601</v>
      </c>
      <c r="L17" s="23">
        <f t="shared" si="3"/>
        <v>0.91643574233527747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0.18534100000000001</v>
      </c>
      <c r="E18" s="21">
        <v>0.18534100000000001</v>
      </c>
      <c r="F18" s="21">
        <f t="shared" si="0"/>
        <v>0.13890877909515911</v>
      </c>
      <c r="G18" s="21">
        <v>0.10014699909515912</v>
      </c>
      <c r="H18" s="21">
        <v>2.5489100000000001E-2</v>
      </c>
      <c r="I18" s="21">
        <v>1.327268E-2</v>
      </c>
      <c r="J18" s="22">
        <f t="shared" si="1"/>
        <v>0.54033915374989405</v>
      </c>
      <c r="K18" s="22">
        <f t="shared" si="2"/>
        <v>0.67786457985636794</v>
      </c>
      <c r="L18" s="23">
        <f t="shared" si="3"/>
        <v>0.74947679733658024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2.6372570000000004</v>
      </c>
      <c r="E19" s="21">
        <v>2.6372570000000004</v>
      </c>
      <c r="F19" s="21">
        <f t="shared" si="0"/>
        <v>2.2613522877366723</v>
      </c>
      <c r="G19" s="21">
        <v>1.8107488077366725</v>
      </c>
      <c r="H19" s="21">
        <v>0.19730282999999998</v>
      </c>
      <c r="I19" s="21">
        <v>0.25330065000000002</v>
      </c>
      <c r="J19" s="22">
        <f t="shared" si="1"/>
        <v>0.68660309091479221</v>
      </c>
      <c r="K19" s="22">
        <f t="shared" si="2"/>
        <v>0.76141674388831737</v>
      </c>
      <c r="L19" s="23">
        <f t="shared" si="3"/>
        <v>0.85746375409627196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0.86020600000000003</v>
      </c>
      <c r="E20" s="21">
        <v>0.87242600000000003</v>
      </c>
      <c r="F20" s="21">
        <f t="shared" si="0"/>
        <v>0.67250147343991307</v>
      </c>
      <c r="G20" s="21">
        <v>0.5088159434399131</v>
      </c>
      <c r="H20" s="21">
        <v>7.7227339999999992E-2</v>
      </c>
      <c r="I20" s="21">
        <v>8.6458190000000004E-2</v>
      </c>
      <c r="J20" s="22">
        <f t="shared" si="1"/>
        <v>0.5832196007912569</v>
      </c>
      <c r="K20" s="22">
        <f t="shared" si="2"/>
        <v>0.67173981912496084</v>
      </c>
      <c r="L20" s="23">
        <f t="shared" si="3"/>
        <v>0.77084070561848572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0.54825500000000005</v>
      </c>
      <c r="E21" s="21">
        <v>0.54825500000000005</v>
      </c>
      <c r="F21" s="21">
        <f t="shared" si="0"/>
        <v>0.4998687885184141</v>
      </c>
      <c r="G21" s="21">
        <v>0.36116794851841405</v>
      </c>
      <c r="H21" s="21">
        <v>4.6367870000000012E-2</v>
      </c>
      <c r="I21" s="21">
        <v>9.233297E-2</v>
      </c>
      <c r="J21" s="22">
        <f t="shared" si="1"/>
        <v>0.65875906014247754</v>
      </c>
      <c r="K21" s="22">
        <f t="shared" si="2"/>
        <v>0.74333260712335325</v>
      </c>
      <c r="L21" s="23">
        <f t="shared" si="3"/>
        <v>0.91174506118213983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2.8226330000000006</v>
      </c>
      <c r="E22" s="21">
        <v>4.3641640000000015</v>
      </c>
      <c r="F22" s="21">
        <f t="shared" si="0"/>
        <v>3.5937917785858891</v>
      </c>
      <c r="G22" s="21">
        <v>2.8379337385858889</v>
      </c>
      <c r="H22" s="21">
        <v>0.48511946000000006</v>
      </c>
      <c r="I22" s="21">
        <v>0.27073858000000001</v>
      </c>
      <c r="J22" s="22">
        <f t="shared" si="1"/>
        <v>0.65028118525928169</v>
      </c>
      <c r="K22" s="22">
        <f t="shared" si="2"/>
        <v>0.76144095377393872</v>
      </c>
      <c r="L22" s="23">
        <f t="shared" si="3"/>
        <v>0.82347771041278184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1.7267100000000002</v>
      </c>
      <c r="E23" s="21">
        <v>2.0271509999999999</v>
      </c>
      <c r="F23" s="21">
        <f t="shared" si="0"/>
        <v>1.9085678251425837</v>
      </c>
      <c r="G23" s="21">
        <v>1.4528073751425836</v>
      </c>
      <c r="H23" s="21">
        <v>0.26256651999999997</v>
      </c>
      <c r="I23" s="21">
        <v>0.19319393000000001</v>
      </c>
      <c r="J23" s="22">
        <f t="shared" si="1"/>
        <v>0.71667447325955669</v>
      </c>
      <c r="K23" s="22">
        <f t="shared" si="2"/>
        <v>0.8461993680503247</v>
      </c>
      <c r="L23" s="23">
        <f t="shared" si="3"/>
        <v>0.94150254477470297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2.2250550000000002</v>
      </c>
      <c r="E24" s="21">
        <v>2.3809260000000001</v>
      </c>
      <c r="F24" s="21">
        <f t="shared" si="0"/>
        <v>2.009992657805423</v>
      </c>
      <c r="G24" s="21">
        <v>1.6709159978054231</v>
      </c>
      <c r="H24" s="21">
        <v>0.18605260999999998</v>
      </c>
      <c r="I24" s="21">
        <v>0.15302404999999999</v>
      </c>
      <c r="J24" s="22">
        <f t="shared" si="1"/>
        <v>0.70179249493912155</v>
      </c>
      <c r="K24" s="22">
        <f t="shared" si="2"/>
        <v>0.77993545696314082</v>
      </c>
      <c r="L24" s="23">
        <f t="shared" si="3"/>
        <v>0.84420627008375015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0.89753800000000006</v>
      </c>
      <c r="E25" s="21">
        <v>3.37181</v>
      </c>
      <c r="F25" s="21">
        <f t="shared" si="0"/>
        <v>1.6078038913403097</v>
      </c>
      <c r="G25" s="21">
        <v>1.3747348013403098</v>
      </c>
      <c r="H25" s="21">
        <v>0.11377617999999998</v>
      </c>
      <c r="I25" s="21">
        <v>0.11929291</v>
      </c>
      <c r="J25" s="22">
        <f t="shared" si="1"/>
        <v>0.40771419544408188</v>
      </c>
      <c r="K25" s="22">
        <f t="shared" si="2"/>
        <v>0.44145754990355618</v>
      </c>
      <c r="L25" s="23">
        <f t="shared" si="3"/>
        <v>0.47683703747847883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7.1594000000000005E-2</v>
      </c>
      <c r="E26" s="21">
        <v>7.1594000000000019E-2</v>
      </c>
      <c r="F26" s="21">
        <f t="shared" si="0"/>
        <v>4.3509260042164224E-2</v>
      </c>
      <c r="G26" s="21">
        <v>2.7251870042164228E-2</v>
      </c>
      <c r="H26" s="21">
        <v>1.0106749999999998E-2</v>
      </c>
      <c r="I26" s="21">
        <v>6.1506400000000006E-3</v>
      </c>
      <c r="J26" s="22">
        <f t="shared" si="1"/>
        <v>0.38064460767891473</v>
      </c>
      <c r="K26" s="22">
        <f t="shared" si="2"/>
        <v>0.52181216361935656</v>
      </c>
      <c r="L26" s="23">
        <f t="shared" si="3"/>
        <v>0.607722156076825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3.1106000000000002E-2</v>
      </c>
      <c r="E27" s="21">
        <v>3.1106000000000002E-2</v>
      </c>
      <c r="F27" s="21">
        <f t="shared" si="0"/>
        <v>2.314899999786867E-2</v>
      </c>
      <c r="G27" s="21">
        <v>1.6198999997868668E-2</v>
      </c>
      <c r="H27" s="21">
        <v>5.888E-3</v>
      </c>
      <c r="I27" s="21">
        <v>1.062E-3</v>
      </c>
      <c r="J27" s="22">
        <f t="shared" si="1"/>
        <v>0.52076769748179341</v>
      </c>
      <c r="K27" s="22">
        <f t="shared" si="2"/>
        <v>0.71005593769268527</v>
      </c>
      <c r="L27" s="23">
        <f t="shared" si="3"/>
        <v>0.74419726091007099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3.4114180000000003</v>
      </c>
      <c r="E28" s="21">
        <v>2.7409699999999999</v>
      </c>
      <c r="F28" s="21">
        <f t="shared" si="0"/>
        <v>0.66334037127584522</v>
      </c>
      <c r="G28" s="21">
        <v>0.17093107127584517</v>
      </c>
      <c r="H28" s="21">
        <v>0.30978565000000002</v>
      </c>
      <c r="I28" s="21">
        <v>0.18262365</v>
      </c>
      <c r="J28" s="22">
        <f t="shared" si="1"/>
        <v>6.2361525764909935E-2</v>
      </c>
      <c r="K28" s="22">
        <f t="shared" si="2"/>
        <v>0.17538197108171386</v>
      </c>
      <c r="L28" s="23">
        <f t="shared" si="3"/>
        <v>0.24200935116978486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1.1976800000000003</v>
      </c>
      <c r="E29" s="21">
        <v>1.1976800000000001</v>
      </c>
      <c r="F29" s="21">
        <f t="shared" si="0"/>
        <v>0.9529198335785205</v>
      </c>
      <c r="G29" s="21">
        <v>0.62764009357852046</v>
      </c>
      <c r="H29" s="21">
        <v>0.12919205</v>
      </c>
      <c r="I29" s="21">
        <v>0.19608769000000001</v>
      </c>
      <c r="J29" s="22">
        <f t="shared" si="1"/>
        <v>0.52404656801359328</v>
      </c>
      <c r="K29" s="22">
        <f t="shared" si="2"/>
        <v>0.63191515561629186</v>
      </c>
      <c r="L29" s="23">
        <f t="shared" si="3"/>
        <v>0.7956380949657007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6.3323000000000004E-2</v>
      </c>
      <c r="E30" s="21">
        <v>6.3323000000000004E-2</v>
      </c>
      <c r="F30" s="21">
        <f t="shared" si="0"/>
        <v>6.1810333039963652E-2</v>
      </c>
      <c r="G30" s="21">
        <v>5.6186373039963655E-2</v>
      </c>
      <c r="H30" s="21">
        <v>1.214E-3</v>
      </c>
      <c r="I30" s="21">
        <v>4.4099600000000001E-3</v>
      </c>
      <c r="J30" s="22">
        <f t="shared" si="1"/>
        <v>0.88729802820402781</v>
      </c>
      <c r="K30" s="22">
        <f t="shared" si="2"/>
        <v>0.90646957724623989</v>
      </c>
      <c r="L30" s="23">
        <f t="shared" si="3"/>
        <v>0.9761118873073551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2.7441E-2</v>
      </c>
      <c r="E31" s="21">
        <v>2.7440999999999997E-2</v>
      </c>
      <c r="F31" s="21">
        <f t="shared" si="0"/>
        <v>2.7441001554001122E-2</v>
      </c>
      <c r="G31" s="21">
        <v>2.6921001554001123E-2</v>
      </c>
      <c r="H31" s="21">
        <v>5.1999999999999995E-4</v>
      </c>
      <c r="I31" s="21">
        <v>0</v>
      </c>
      <c r="J31" s="22">
        <f t="shared" si="1"/>
        <v>0.98105030990128372</v>
      </c>
      <c r="K31" s="22">
        <f t="shared" si="2"/>
        <v>1.0000000566306302</v>
      </c>
      <c r="L31" s="23">
        <f t="shared" si="3"/>
        <v>1.0000000566306302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1.9626999999999999E-2</v>
      </c>
      <c r="E32" s="21">
        <v>1.9627000000000002E-2</v>
      </c>
      <c r="F32" s="21">
        <f t="shared" si="0"/>
        <v>1.5310080728407019E-2</v>
      </c>
      <c r="G32" s="21">
        <v>1.2492080728407018E-2</v>
      </c>
      <c r="H32" s="21">
        <v>9.6000000000000002E-4</v>
      </c>
      <c r="I32" s="21">
        <v>1.8579999999999998E-3</v>
      </c>
      <c r="J32" s="22">
        <f t="shared" si="1"/>
        <v>0.63647428177546317</v>
      </c>
      <c r="K32" s="22">
        <f t="shared" si="2"/>
        <v>0.6853864945435888</v>
      </c>
      <c r="L32" s="23">
        <f t="shared" si="3"/>
        <v>0.78005200633856508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0.45059099999999996</v>
      </c>
      <c r="E33" s="21">
        <v>0.670184</v>
      </c>
      <c r="F33" s="21">
        <f t="shared" si="0"/>
        <v>0.44769641863357484</v>
      </c>
      <c r="G33" s="21">
        <v>0.37442915863357484</v>
      </c>
      <c r="H33" s="21">
        <v>3.4014409999999995E-2</v>
      </c>
      <c r="I33" s="21">
        <v>3.9252850000000006E-2</v>
      </c>
      <c r="J33" s="22">
        <f t="shared" si="1"/>
        <v>0.5586960575507246</v>
      </c>
      <c r="K33" s="22">
        <f t="shared" si="2"/>
        <v>0.60944989530274496</v>
      </c>
      <c r="L33" s="23">
        <f t="shared" si="3"/>
        <v>0.66802015361986389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6.5722000000000003E-2</v>
      </c>
      <c r="E34" s="21">
        <v>6.5722000000000003E-2</v>
      </c>
      <c r="F34" s="21">
        <f t="shared" si="0"/>
        <v>6.24110039895866E-2</v>
      </c>
      <c r="G34" s="21">
        <v>4.8236003989586607E-2</v>
      </c>
      <c r="H34" s="21">
        <v>7.0179999999999999E-3</v>
      </c>
      <c r="I34" s="21">
        <v>7.1569999999999993E-3</v>
      </c>
      <c r="J34" s="22">
        <f t="shared" si="1"/>
        <v>0.73393998949494244</v>
      </c>
      <c r="K34" s="22">
        <f t="shared" si="2"/>
        <v>0.84072310625949609</v>
      </c>
      <c r="L34" s="23">
        <f t="shared" si="3"/>
        <v>0.94962119213637131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3.1650000000000003E-3</v>
      </c>
      <c r="E35" s="21">
        <v>3.3299999999999996E-3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x14ac:dyDescent="0.25">
      <c r="A36" s="17"/>
      <c r="B36" s="18">
        <v>465</v>
      </c>
      <c r="C36" s="19" t="s">
        <v>232</v>
      </c>
      <c r="D36" s="20">
        <v>2.8205000000000001E-2</v>
      </c>
      <c r="E36" s="21">
        <v>2.8205000000000001E-2</v>
      </c>
      <c r="F36" s="21">
        <f t="shared" si="0"/>
        <v>2.1639001135826112E-2</v>
      </c>
      <c r="G36" s="21">
        <v>1.7884001135826111E-2</v>
      </c>
      <c r="H36" s="21">
        <v>0</v>
      </c>
      <c r="I36" s="21">
        <v>3.7550000000000001E-3</v>
      </c>
      <c r="J36" s="22">
        <f t="shared" si="1"/>
        <v>0.63407201332480445</v>
      </c>
      <c r="K36" s="22">
        <f t="shared" si="2"/>
        <v>0.63407201332480445</v>
      </c>
      <c r="L36" s="23">
        <f t="shared" si="3"/>
        <v>0.76720443665400151</v>
      </c>
      <c r="M36" s="4"/>
    </row>
    <row r="37" spans="1:13" ht="15.75" thickBot="1" x14ac:dyDescent="0.3">
      <c r="A37" s="41" t="s">
        <v>233</v>
      </c>
      <c r="B37" s="58"/>
      <c r="C37" s="43"/>
      <c r="D37" s="44">
        <v>3.4857800000000001</v>
      </c>
      <c r="E37" s="45">
        <v>11.351450000000002</v>
      </c>
      <c r="F37" s="45">
        <f t="shared" si="0"/>
        <v>6.2869909999065392</v>
      </c>
      <c r="G37" s="45">
        <v>4.5087511799065396</v>
      </c>
      <c r="H37" s="45">
        <v>0.85402769000000001</v>
      </c>
      <c r="I37" s="45">
        <v>0.92421212999999991</v>
      </c>
      <c r="J37" s="46">
        <f t="shared" si="1"/>
        <v>0.39719605688317694</v>
      </c>
      <c r="K37" s="46">
        <f t="shared" si="2"/>
        <v>0.47243117574464394</v>
      </c>
      <c r="L37" s="47">
        <f t="shared" si="3"/>
        <v>0.55384915582648364</v>
      </c>
      <c r="M37" s="4"/>
    </row>
    <row r="38" spans="1:13" x14ac:dyDescent="0.25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121</v>
      </c>
      <c r="B1" s="51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1894</v>
      </c>
      <c r="N2" s="72" t="s">
        <v>1928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363.91547000000003</v>
      </c>
      <c r="E6" s="14">
        <f ca="1">SUM(E7:OFFSET(E7,50,0))</f>
        <v>548.22264300000006</v>
      </c>
      <c r="F6" s="14">
        <f ca="1">SUM(F7:OFFSET(F7,50,0))</f>
        <v>476.70660244340769</v>
      </c>
      <c r="G6" s="14">
        <f ca="1">SUM(G7:OFFSET(G7,50,0))</f>
        <v>438.49662443340776</v>
      </c>
      <c r="H6" s="14">
        <f ca="1">SUM(H7:OFFSET(H7,50,0))</f>
        <v>15.596301830000002</v>
      </c>
      <c r="I6" s="14">
        <f ca="1">SUM(I7:OFFSET(I7,50,0))</f>
        <v>22.613676179999999</v>
      </c>
      <c r="J6" s="15">
        <f ca="1">IFERROR(G6/E6,0)</f>
        <v>0.79985135607287883</v>
      </c>
      <c r="K6" s="15">
        <f ca="1">IFERROR(SUM(G6,H6)/E6,0)</f>
        <v>0.82830020259379855</v>
      </c>
      <c r="L6" s="16">
        <f ca="1">IFERROR(SUM(G6,H6,I6)/E6,0)</f>
        <v>0.86954927624798539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27.497581</v>
      </c>
      <c r="E7" s="21">
        <v>28.002935999999998</v>
      </c>
      <c r="F7" s="21">
        <f t="shared" ref="F7:F31" si="0">SUM(G7,H7,I7)</f>
        <v>27.456157383380351</v>
      </c>
      <c r="G7" s="21">
        <v>25.758450223380351</v>
      </c>
      <c r="H7" s="21">
        <v>0.86452735999999997</v>
      </c>
      <c r="I7" s="21">
        <v>0.83317980000000014</v>
      </c>
      <c r="J7" s="22">
        <f t="shared" ref="J7:J31" si="1">IFERROR(G7/E7,0)</f>
        <v>0.91984819818108898</v>
      </c>
      <c r="K7" s="22">
        <f t="shared" ref="K7:K31" si="2">IFERROR(SUM(G7,H7)/E7,0)</f>
        <v>0.95072093809664648</v>
      </c>
      <c r="L7" s="23">
        <f t="shared" ref="L7:L31" si="3">IFERROR(SUM(G7,H7,I7)/E7,0)</f>
        <v>0.98047423967902336</v>
      </c>
      <c r="M7" s="4"/>
      <c r="N7" t="s">
        <v>250</v>
      </c>
      <c r="O7" s="5">
        <v>27.456157383380351</v>
      </c>
      <c r="P7" s="71">
        <v>0.98047423967902336</v>
      </c>
    </row>
    <row r="8" spans="1:16" x14ac:dyDescent="0.25">
      <c r="A8" s="17"/>
      <c r="B8" s="55">
        <v>2</v>
      </c>
      <c r="C8" s="19" t="s">
        <v>251</v>
      </c>
      <c r="D8" s="20">
        <v>0.36769600000000002</v>
      </c>
      <c r="E8" s="21">
        <v>0.88563399999999992</v>
      </c>
      <c r="F8" s="21">
        <f t="shared" si="0"/>
        <v>0.85836271648896656</v>
      </c>
      <c r="G8" s="21">
        <v>0.84230306648896658</v>
      </c>
      <c r="H8" s="21">
        <v>1.0617689999999999E-2</v>
      </c>
      <c r="I8" s="21">
        <v>5.4419599999999992E-3</v>
      </c>
      <c r="J8" s="22">
        <f t="shared" si="1"/>
        <v>0.95107354334743999</v>
      </c>
      <c r="K8" s="22">
        <f t="shared" si="2"/>
        <v>0.96306234459039142</v>
      </c>
      <c r="L8" s="23">
        <f t="shared" si="3"/>
        <v>0.96920704996529794</v>
      </c>
      <c r="M8" s="4"/>
      <c r="N8" t="s">
        <v>271</v>
      </c>
      <c r="O8" s="5">
        <v>39.441404511802268</v>
      </c>
      <c r="P8" s="71">
        <v>0.97070379282360575</v>
      </c>
    </row>
    <row r="9" spans="1:16" x14ac:dyDescent="0.25">
      <c r="A9" s="17"/>
      <c r="B9" s="55">
        <v>3</v>
      </c>
      <c r="C9" s="19" t="s">
        <v>252</v>
      </c>
      <c r="D9" s="20">
        <v>9.7280220000000011</v>
      </c>
      <c r="E9" s="21">
        <v>11.069517000000001</v>
      </c>
      <c r="F9" s="21">
        <f t="shared" si="0"/>
        <v>7.2108063995355893</v>
      </c>
      <c r="G9" s="21">
        <v>5.4590070895355893</v>
      </c>
      <c r="H9" s="21">
        <v>0.78556442999999998</v>
      </c>
      <c r="I9" s="21">
        <v>0.96623488000000002</v>
      </c>
      <c r="J9" s="22">
        <f t="shared" si="1"/>
        <v>0.49315675557800659</v>
      </c>
      <c r="K9" s="22">
        <f t="shared" si="2"/>
        <v>0.56412321509019669</v>
      </c>
      <c r="L9" s="23">
        <f t="shared" si="3"/>
        <v>0.65141111392083217</v>
      </c>
      <c r="M9" s="4"/>
      <c r="N9" t="s">
        <v>251</v>
      </c>
      <c r="O9" s="5">
        <v>0.85836271648896656</v>
      </c>
      <c r="P9" s="71">
        <v>0.96920704996529794</v>
      </c>
    </row>
    <row r="10" spans="1:16" x14ac:dyDescent="0.25">
      <c r="A10" s="17"/>
      <c r="B10" s="55">
        <v>4</v>
      </c>
      <c r="C10" s="19" t="s">
        <v>253</v>
      </c>
      <c r="D10" s="20">
        <v>4.622325</v>
      </c>
      <c r="E10" s="21">
        <v>6.7024470000000003</v>
      </c>
      <c r="F10" s="21">
        <f t="shared" si="0"/>
        <v>6.1008921499866142</v>
      </c>
      <c r="G10" s="21">
        <v>6.0094332499866141</v>
      </c>
      <c r="H10" s="21">
        <v>7.9826150000000012E-2</v>
      </c>
      <c r="I10" s="21">
        <v>1.1632750000000001E-2</v>
      </c>
      <c r="J10" s="22">
        <f t="shared" si="1"/>
        <v>0.8966028750375219</v>
      </c>
      <c r="K10" s="22">
        <f t="shared" si="2"/>
        <v>0.90851287596703312</v>
      </c>
      <c r="L10" s="23">
        <f t="shared" si="3"/>
        <v>0.91024847342867676</v>
      </c>
      <c r="M10" s="4"/>
      <c r="N10" t="s">
        <v>273</v>
      </c>
      <c r="O10" s="5">
        <v>2.6069973507250732</v>
      </c>
      <c r="P10" s="71">
        <v>0.962486736987614</v>
      </c>
    </row>
    <row r="11" spans="1:16" x14ac:dyDescent="0.25">
      <c r="A11" s="17"/>
      <c r="B11" s="55">
        <v>5</v>
      </c>
      <c r="C11" s="19" t="s">
        <v>254</v>
      </c>
      <c r="D11" s="20">
        <v>14.456623999999998</v>
      </c>
      <c r="E11" s="21">
        <v>63.425791000000011</v>
      </c>
      <c r="F11" s="21">
        <f t="shared" si="0"/>
        <v>55.745262058533555</v>
      </c>
      <c r="G11" s="21">
        <v>49.589798888533551</v>
      </c>
      <c r="H11" s="21">
        <v>2.8768826800000005</v>
      </c>
      <c r="I11" s="21">
        <v>3.27858049</v>
      </c>
      <c r="J11" s="22">
        <f t="shared" si="1"/>
        <v>0.78185542673852571</v>
      </c>
      <c r="K11" s="22">
        <f t="shared" si="2"/>
        <v>0.82721367351230268</v>
      </c>
      <c r="L11" s="23">
        <f t="shared" si="3"/>
        <v>0.87890527149331954</v>
      </c>
      <c r="M11" s="4"/>
      <c r="N11" t="s">
        <v>257</v>
      </c>
      <c r="O11" s="5">
        <v>40.66632700139612</v>
      </c>
      <c r="P11" s="71">
        <v>0.95510179285289909</v>
      </c>
    </row>
    <row r="12" spans="1:16" x14ac:dyDescent="0.25">
      <c r="A12" s="17"/>
      <c r="B12" s="55">
        <v>6</v>
      </c>
      <c r="C12" s="19" t="s">
        <v>255</v>
      </c>
      <c r="D12" s="20">
        <v>52.729903999999991</v>
      </c>
      <c r="E12" s="21">
        <v>32.149744999999996</v>
      </c>
      <c r="F12" s="21">
        <f t="shared" si="0"/>
        <v>28.685026201572775</v>
      </c>
      <c r="G12" s="21">
        <v>25.391543441572775</v>
      </c>
      <c r="H12" s="21">
        <v>1.4070395</v>
      </c>
      <c r="I12" s="21">
        <v>1.8864432600000005</v>
      </c>
      <c r="J12" s="22">
        <f t="shared" si="1"/>
        <v>0.78978988609622813</v>
      </c>
      <c r="K12" s="22">
        <f t="shared" si="2"/>
        <v>0.83355506992583539</v>
      </c>
      <c r="L12" s="23">
        <f t="shared" si="3"/>
        <v>0.89223184201220818</v>
      </c>
      <c r="M12" s="4"/>
      <c r="N12" t="s">
        <v>274</v>
      </c>
      <c r="O12" s="5">
        <v>9.3967314738112133</v>
      </c>
      <c r="P12" s="71">
        <v>0.94945385128474602</v>
      </c>
    </row>
    <row r="13" spans="1:16" x14ac:dyDescent="0.25">
      <c r="A13" s="17"/>
      <c r="B13" s="55">
        <v>7</v>
      </c>
      <c r="C13" s="19" t="s">
        <v>256</v>
      </c>
      <c r="D13" s="20">
        <v>3.1650000000000003E-3</v>
      </c>
      <c r="E13" s="21">
        <v>3.3299999999999996E-3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260</v>
      </c>
      <c r="O13" s="5">
        <v>4.2398817106543198</v>
      </c>
      <c r="P13" s="71">
        <v>0.93751171052331439</v>
      </c>
    </row>
    <row r="14" spans="1:16" x14ac:dyDescent="0.25">
      <c r="A14" s="17"/>
      <c r="B14" s="55">
        <v>8</v>
      </c>
      <c r="C14" s="19" t="s">
        <v>257</v>
      </c>
      <c r="D14" s="20">
        <v>25.166337000000002</v>
      </c>
      <c r="E14" s="21">
        <v>42.578003000000002</v>
      </c>
      <c r="F14" s="21">
        <f t="shared" si="0"/>
        <v>40.66632700139612</v>
      </c>
      <c r="G14" s="21">
        <v>39.289235531396116</v>
      </c>
      <c r="H14" s="21">
        <v>0.40479468000000007</v>
      </c>
      <c r="I14" s="21">
        <v>0.97229678999999991</v>
      </c>
      <c r="J14" s="22">
        <f t="shared" si="1"/>
        <v>0.92275900143546219</v>
      </c>
      <c r="K14" s="22">
        <f t="shared" si="2"/>
        <v>0.93226613308745632</v>
      </c>
      <c r="L14" s="23">
        <f t="shared" si="3"/>
        <v>0.95510179285289909</v>
      </c>
      <c r="M14" s="4"/>
      <c r="N14" t="s">
        <v>267</v>
      </c>
      <c r="O14" s="5">
        <v>0.90084411614453186</v>
      </c>
      <c r="P14" s="71">
        <v>0.91170249283418736</v>
      </c>
    </row>
    <row r="15" spans="1:16" x14ac:dyDescent="0.25">
      <c r="A15" s="17"/>
      <c r="B15" s="55">
        <v>9</v>
      </c>
      <c r="C15" s="19" t="s">
        <v>258</v>
      </c>
      <c r="D15" s="20">
        <v>6.4602169999999992</v>
      </c>
      <c r="E15" s="21">
        <v>8.7538790000000013</v>
      </c>
      <c r="F15" s="21">
        <f t="shared" si="0"/>
        <v>6.400322404163461</v>
      </c>
      <c r="G15" s="21">
        <v>5.2379758841634612</v>
      </c>
      <c r="H15" s="21">
        <v>0.90955735000000004</v>
      </c>
      <c r="I15" s="21">
        <v>0.25278916999999995</v>
      </c>
      <c r="J15" s="22">
        <f t="shared" si="1"/>
        <v>0.59836055355156959</v>
      </c>
      <c r="K15" s="22">
        <f t="shared" si="2"/>
        <v>0.70226390314093445</v>
      </c>
      <c r="L15" s="23">
        <f t="shared" si="3"/>
        <v>0.73114129223895596</v>
      </c>
      <c r="M15" s="4"/>
      <c r="N15" t="s">
        <v>253</v>
      </c>
      <c r="O15" s="5">
        <v>6.1008921499866142</v>
      </c>
      <c r="P15" s="71">
        <v>0.91024847342867676</v>
      </c>
    </row>
    <row r="16" spans="1:16" x14ac:dyDescent="0.25">
      <c r="A16" s="17"/>
      <c r="B16" s="55">
        <v>10</v>
      </c>
      <c r="C16" s="19" t="s">
        <v>259</v>
      </c>
      <c r="D16" s="20">
        <v>21.354305999999998</v>
      </c>
      <c r="E16" s="21">
        <v>26.100028999999996</v>
      </c>
      <c r="F16" s="21">
        <f t="shared" si="0"/>
        <v>22.530762735849102</v>
      </c>
      <c r="G16" s="21">
        <v>19.098686125849099</v>
      </c>
      <c r="H16" s="21">
        <v>0.28993308000000007</v>
      </c>
      <c r="I16" s="21">
        <v>3.1421435300000002</v>
      </c>
      <c r="J16" s="22">
        <f t="shared" si="1"/>
        <v>0.73174961322261756</v>
      </c>
      <c r="K16" s="22">
        <f t="shared" si="2"/>
        <v>0.74285814800623795</v>
      </c>
      <c r="L16" s="23">
        <f t="shared" si="3"/>
        <v>0.86324665523739863</v>
      </c>
      <c r="M16" s="4"/>
      <c r="N16" t="s">
        <v>262</v>
      </c>
      <c r="O16" s="5">
        <v>7.1698843289689806</v>
      </c>
      <c r="P16" s="71">
        <v>0.89706195945126688</v>
      </c>
    </row>
    <row r="17" spans="1:16" x14ac:dyDescent="0.25">
      <c r="A17" s="17"/>
      <c r="B17" s="55">
        <v>11</v>
      </c>
      <c r="C17" s="19" t="s">
        <v>260</v>
      </c>
      <c r="D17" s="20">
        <v>1.9609359999999998</v>
      </c>
      <c r="E17" s="21">
        <v>4.5224839999999986</v>
      </c>
      <c r="F17" s="21">
        <f t="shared" si="0"/>
        <v>4.2398817106543198</v>
      </c>
      <c r="G17" s="21">
        <v>4.0052523006543197</v>
      </c>
      <c r="H17" s="21">
        <v>0.10453694000000002</v>
      </c>
      <c r="I17" s="21">
        <v>0.13009247000000002</v>
      </c>
      <c r="J17" s="22">
        <f t="shared" si="1"/>
        <v>0.88563106042040629</v>
      </c>
      <c r="K17" s="22">
        <f t="shared" si="2"/>
        <v>0.90874599902494313</v>
      </c>
      <c r="L17" s="23">
        <f t="shared" si="3"/>
        <v>0.93751171052331439</v>
      </c>
      <c r="M17" s="4"/>
      <c r="N17" t="s">
        <v>263</v>
      </c>
      <c r="O17" s="5">
        <v>5.9179016767982464</v>
      </c>
      <c r="P17" s="71">
        <v>0.89369607256459183</v>
      </c>
    </row>
    <row r="18" spans="1:16" x14ac:dyDescent="0.25">
      <c r="A18" s="17"/>
      <c r="B18" s="55">
        <v>12</v>
      </c>
      <c r="C18" s="19" t="s">
        <v>261</v>
      </c>
      <c r="D18" s="20">
        <v>20.064874</v>
      </c>
      <c r="E18" s="21">
        <v>16.197462999999999</v>
      </c>
      <c r="F18" s="21">
        <f t="shared" si="0"/>
        <v>13.797785720693268</v>
      </c>
      <c r="G18" s="21">
        <v>10.839968900693268</v>
      </c>
      <c r="H18" s="21">
        <v>1.4494157000000001</v>
      </c>
      <c r="I18" s="21">
        <v>1.5084011199999996</v>
      </c>
      <c r="J18" s="22">
        <f t="shared" si="1"/>
        <v>0.6692386888423989</v>
      </c>
      <c r="K18" s="22">
        <f t="shared" si="2"/>
        <v>0.75872280743553899</v>
      </c>
      <c r="L18" s="23">
        <f t="shared" si="3"/>
        <v>0.85184857163700689</v>
      </c>
      <c r="M18" s="4"/>
      <c r="N18" t="s">
        <v>255</v>
      </c>
      <c r="O18" s="5">
        <v>28.685026201572775</v>
      </c>
      <c r="P18" s="71">
        <v>0.89223184201220818</v>
      </c>
    </row>
    <row r="19" spans="1:16" x14ac:dyDescent="0.25">
      <c r="A19" s="17"/>
      <c r="B19" s="55">
        <v>13</v>
      </c>
      <c r="C19" s="19" t="s">
        <v>262</v>
      </c>
      <c r="D19" s="20">
        <v>5.6617820000000005</v>
      </c>
      <c r="E19" s="21">
        <v>7.9926300000000019</v>
      </c>
      <c r="F19" s="21">
        <f t="shared" si="0"/>
        <v>7.1698843289689806</v>
      </c>
      <c r="G19" s="21">
        <v>5.987118998968981</v>
      </c>
      <c r="H19" s="21">
        <v>0.52778033999999996</v>
      </c>
      <c r="I19" s="21">
        <v>0.65498498999999988</v>
      </c>
      <c r="J19" s="22">
        <f t="shared" si="1"/>
        <v>0.74907996478868399</v>
      </c>
      <c r="K19" s="22">
        <f t="shared" si="2"/>
        <v>0.8151133405360913</v>
      </c>
      <c r="L19" s="23">
        <f t="shared" si="3"/>
        <v>0.89706195945126688</v>
      </c>
      <c r="M19" s="4"/>
      <c r="N19" t="s">
        <v>254</v>
      </c>
      <c r="O19" s="5">
        <v>55.745262058533555</v>
      </c>
      <c r="P19" s="71">
        <v>0.87890527149331954</v>
      </c>
    </row>
    <row r="20" spans="1:16" x14ac:dyDescent="0.25">
      <c r="A20" s="17"/>
      <c r="B20" s="55">
        <v>14</v>
      </c>
      <c r="C20" s="19" t="s">
        <v>263</v>
      </c>
      <c r="D20" s="20">
        <v>4.7965270000000011</v>
      </c>
      <c r="E20" s="21">
        <v>6.6218280000000007</v>
      </c>
      <c r="F20" s="21">
        <f t="shared" si="0"/>
        <v>5.9179016767982464</v>
      </c>
      <c r="G20" s="21">
        <v>5.2108389567982467</v>
      </c>
      <c r="H20" s="21">
        <v>0.51074638999999999</v>
      </c>
      <c r="I20" s="21">
        <v>0.19631632999999998</v>
      </c>
      <c r="J20" s="22">
        <f t="shared" si="1"/>
        <v>0.78691849996681373</v>
      </c>
      <c r="K20" s="22">
        <f t="shared" si="2"/>
        <v>0.86404922429248321</v>
      </c>
      <c r="L20" s="23">
        <f t="shared" si="3"/>
        <v>0.89369607256459183</v>
      </c>
      <c r="M20" s="4"/>
      <c r="N20" t="s">
        <v>265</v>
      </c>
      <c r="O20" s="5">
        <v>6.8770104763479916</v>
      </c>
      <c r="P20" s="71">
        <v>0.8717928323637596</v>
      </c>
    </row>
    <row r="21" spans="1:16" x14ac:dyDescent="0.25">
      <c r="A21" s="17"/>
      <c r="B21" s="55">
        <v>15</v>
      </c>
      <c r="C21" s="19" t="s">
        <v>264</v>
      </c>
      <c r="D21" s="20">
        <v>72.234235000000012</v>
      </c>
      <c r="E21" s="21">
        <v>189.85239500000006</v>
      </c>
      <c r="F21" s="21">
        <f t="shared" si="0"/>
        <v>161.48615898142404</v>
      </c>
      <c r="G21" s="21">
        <v>152.92686282142404</v>
      </c>
      <c r="H21" s="21">
        <v>2.6580501700000005</v>
      </c>
      <c r="I21" s="21">
        <v>5.9012459899999961</v>
      </c>
      <c r="J21" s="22">
        <f t="shared" si="1"/>
        <v>0.8055039959934347</v>
      </c>
      <c r="K21" s="22">
        <f t="shared" si="2"/>
        <v>0.81950461036545774</v>
      </c>
      <c r="L21" s="23">
        <f t="shared" si="3"/>
        <v>0.85058794744951194</v>
      </c>
      <c r="M21" s="4"/>
      <c r="N21" t="s">
        <v>259</v>
      </c>
      <c r="O21" s="5">
        <v>22.530762735849102</v>
      </c>
      <c r="P21" s="71">
        <v>0.86324665523739863</v>
      </c>
    </row>
    <row r="22" spans="1:16" x14ac:dyDescent="0.25">
      <c r="A22" s="17"/>
      <c r="B22" s="55">
        <v>16</v>
      </c>
      <c r="C22" s="19" t="s">
        <v>265</v>
      </c>
      <c r="D22" s="20">
        <v>3.3710719999999998</v>
      </c>
      <c r="E22" s="21">
        <v>7.8883539999999988</v>
      </c>
      <c r="F22" s="21">
        <f t="shared" si="0"/>
        <v>6.8770104763479916</v>
      </c>
      <c r="G22" s="21">
        <v>6.0899647863479913</v>
      </c>
      <c r="H22" s="21">
        <v>0.37374428000000004</v>
      </c>
      <c r="I22" s="21">
        <v>0.41330141000000004</v>
      </c>
      <c r="J22" s="22">
        <f t="shared" si="1"/>
        <v>0.77201971239475209</v>
      </c>
      <c r="K22" s="22">
        <f t="shared" si="2"/>
        <v>0.81939896033418291</v>
      </c>
      <c r="L22" s="23">
        <f t="shared" si="3"/>
        <v>0.8717928323637596</v>
      </c>
      <c r="M22" s="4"/>
      <c r="N22" t="s">
        <v>261</v>
      </c>
      <c r="O22" s="5">
        <v>13.797785720693268</v>
      </c>
      <c r="P22" s="71">
        <v>0.85184857163700689</v>
      </c>
    </row>
    <row r="23" spans="1:16" x14ac:dyDescent="0.25">
      <c r="A23" s="17"/>
      <c r="B23" s="55">
        <v>17</v>
      </c>
      <c r="C23" s="19" t="s">
        <v>266</v>
      </c>
      <c r="D23" s="20">
        <v>1.465538</v>
      </c>
      <c r="E23" s="21">
        <v>3.4043510000000001</v>
      </c>
      <c r="F23" s="21">
        <f t="shared" si="0"/>
        <v>1.6368762110371444</v>
      </c>
      <c r="G23" s="21">
        <v>1.3993525210371445</v>
      </c>
      <c r="H23" s="21">
        <v>0.11682278</v>
      </c>
      <c r="I23" s="21">
        <v>0.12070090999999999</v>
      </c>
      <c r="J23" s="22">
        <f t="shared" si="1"/>
        <v>0.41104825002978379</v>
      </c>
      <c r="K23" s="22">
        <f t="shared" si="2"/>
        <v>0.44536397716837783</v>
      </c>
      <c r="L23" s="23">
        <f t="shared" si="3"/>
        <v>0.48081887297671255</v>
      </c>
      <c r="M23" s="4"/>
      <c r="N23" t="s">
        <v>264</v>
      </c>
      <c r="O23" s="5">
        <v>161.48615898142404</v>
      </c>
      <c r="P23" s="71">
        <v>0.85058794744951194</v>
      </c>
    </row>
    <row r="24" spans="1:16" x14ac:dyDescent="0.25">
      <c r="A24" s="17"/>
      <c r="B24" s="55">
        <v>18</v>
      </c>
      <c r="C24" s="19" t="s">
        <v>267</v>
      </c>
      <c r="D24" s="20">
        <v>1.7946539999999997</v>
      </c>
      <c r="E24" s="21">
        <v>0.98808999999999969</v>
      </c>
      <c r="F24" s="21">
        <f t="shared" si="0"/>
        <v>0.90084411614453186</v>
      </c>
      <c r="G24" s="21">
        <v>0.84078873614453187</v>
      </c>
      <c r="H24" s="21">
        <v>3.9136889999999994E-2</v>
      </c>
      <c r="I24" s="21">
        <v>2.0918490000000005E-2</v>
      </c>
      <c r="J24" s="22">
        <f t="shared" si="1"/>
        <v>0.85092323183569529</v>
      </c>
      <c r="K24" s="22">
        <f t="shared" si="2"/>
        <v>0.89053186060432965</v>
      </c>
      <c r="L24" s="23">
        <f t="shared" si="3"/>
        <v>0.91170249283418736</v>
      </c>
      <c r="M24" s="4"/>
      <c r="N24" t="s">
        <v>270</v>
      </c>
      <c r="O24" s="5">
        <v>18.101477723091762</v>
      </c>
      <c r="P24" s="71">
        <v>0.82980988100451392</v>
      </c>
    </row>
    <row r="25" spans="1:16" x14ac:dyDescent="0.25">
      <c r="A25" s="17"/>
      <c r="B25" s="55">
        <v>19</v>
      </c>
      <c r="C25" s="19" t="s">
        <v>268</v>
      </c>
      <c r="D25" s="20">
        <v>5.0709020000000002</v>
      </c>
      <c r="E25" s="21">
        <v>6.4844019999999993</v>
      </c>
      <c r="F25" s="21">
        <f t="shared" si="0"/>
        <v>3.1970791358432336</v>
      </c>
      <c r="G25" s="21">
        <v>1.7511100458432338</v>
      </c>
      <c r="H25" s="21">
        <v>0.94349978999999995</v>
      </c>
      <c r="I25" s="21">
        <v>0.50246930000000001</v>
      </c>
      <c r="J25" s="22">
        <f t="shared" si="1"/>
        <v>0.27004958141756696</v>
      </c>
      <c r="K25" s="22">
        <f t="shared" si="2"/>
        <v>0.41555255763649968</v>
      </c>
      <c r="L25" s="23">
        <f t="shared" si="3"/>
        <v>0.4930414764296282</v>
      </c>
      <c r="M25" s="4"/>
      <c r="N25" t="s">
        <v>258</v>
      </c>
      <c r="O25" s="5">
        <v>6.400322404163461</v>
      </c>
      <c r="P25" s="71">
        <v>0.73114129223895596</v>
      </c>
    </row>
    <row r="26" spans="1:16" x14ac:dyDescent="0.25">
      <c r="A26" s="17"/>
      <c r="B26" s="55">
        <v>20</v>
      </c>
      <c r="C26" s="19" t="s">
        <v>269</v>
      </c>
      <c r="D26" s="20">
        <v>8.6165529999999997</v>
      </c>
      <c r="E26" s="21">
        <v>6.4818800000000003</v>
      </c>
      <c r="F26" s="21">
        <f t="shared" si="0"/>
        <v>4.3217066427311277</v>
      </c>
      <c r="G26" s="21">
        <v>3.7760959727311274</v>
      </c>
      <c r="H26" s="21">
        <v>0.32890916000000003</v>
      </c>
      <c r="I26" s="21">
        <v>0.21670150999999999</v>
      </c>
      <c r="J26" s="22">
        <f t="shared" si="1"/>
        <v>0.58256184513306741</v>
      </c>
      <c r="K26" s="22">
        <f t="shared" si="2"/>
        <v>0.63330470985749932</v>
      </c>
      <c r="L26" s="23">
        <f t="shared" si="3"/>
        <v>0.66673660153090264</v>
      </c>
      <c r="M26" s="4"/>
      <c r="N26" t="s">
        <v>269</v>
      </c>
      <c r="O26" s="5">
        <v>4.3217066427311277</v>
      </c>
      <c r="P26" s="71">
        <v>0.66673660153090264</v>
      </c>
    </row>
    <row r="27" spans="1:16" x14ac:dyDescent="0.25">
      <c r="A27" s="17"/>
      <c r="B27" s="55">
        <v>21</v>
      </c>
      <c r="C27" s="19" t="s">
        <v>270</v>
      </c>
      <c r="D27" s="20">
        <v>19.341098000000002</v>
      </c>
      <c r="E27" s="21">
        <v>21.81400600000001</v>
      </c>
      <c r="F27" s="21">
        <f t="shared" si="0"/>
        <v>18.101477723091762</v>
      </c>
      <c r="G27" s="21">
        <v>16.959602923091762</v>
      </c>
      <c r="H27" s="21">
        <v>0.25494745999999996</v>
      </c>
      <c r="I27" s="21">
        <v>0.88692734000000006</v>
      </c>
      <c r="J27" s="22">
        <f t="shared" si="1"/>
        <v>0.77746393409315806</v>
      </c>
      <c r="K27" s="22">
        <f t="shared" si="2"/>
        <v>0.78915126286715764</v>
      </c>
      <c r="L27" s="23">
        <f t="shared" si="3"/>
        <v>0.82980988100451392</v>
      </c>
      <c r="M27" s="4"/>
      <c r="N27" t="s">
        <v>252</v>
      </c>
      <c r="O27" s="5">
        <v>7.2108063995355893</v>
      </c>
      <c r="P27" s="71">
        <v>0.65141111392083217</v>
      </c>
    </row>
    <row r="28" spans="1:16" x14ac:dyDescent="0.25">
      <c r="A28" s="17"/>
      <c r="B28" s="55">
        <v>22</v>
      </c>
      <c r="C28" s="19" t="s">
        <v>271</v>
      </c>
      <c r="D28" s="20">
        <v>41.44174799999999</v>
      </c>
      <c r="E28" s="21">
        <v>40.631761000000004</v>
      </c>
      <c r="F28" s="21">
        <f t="shared" si="0"/>
        <v>39.441404511802268</v>
      </c>
      <c r="G28" s="21">
        <v>38.792135521802265</v>
      </c>
      <c r="H28" s="21">
        <v>0.27580162000000003</v>
      </c>
      <c r="I28" s="21">
        <v>0.37346736999999997</v>
      </c>
      <c r="J28" s="22">
        <f t="shared" si="1"/>
        <v>0.95472444627251718</v>
      </c>
      <c r="K28" s="22">
        <f t="shared" si="2"/>
        <v>0.96151227956381868</v>
      </c>
      <c r="L28" s="23">
        <f t="shared" si="3"/>
        <v>0.97070379282360575</v>
      </c>
      <c r="M28" s="4"/>
      <c r="N28" t="s">
        <v>272</v>
      </c>
      <c r="O28" s="5">
        <v>1.9609433324280279</v>
      </c>
      <c r="P28" s="71">
        <v>0.63955705640920191</v>
      </c>
    </row>
    <row r="29" spans="1:16" x14ac:dyDescent="0.25">
      <c r="A29" s="17"/>
      <c r="B29" s="55">
        <v>23</v>
      </c>
      <c r="C29" s="19" t="s">
        <v>272</v>
      </c>
      <c r="D29" s="20">
        <v>2.1959429999999998</v>
      </c>
      <c r="E29" s="21">
        <v>3.0660959999999995</v>
      </c>
      <c r="F29" s="21">
        <f t="shared" si="0"/>
        <v>1.9609433324280279</v>
      </c>
      <c r="G29" s="21">
        <v>1.8126292924280278</v>
      </c>
      <c r="H29" s="21">
        <v>9.6185930000000003E-2</v>
      </c>
      <c r="I29" s="21">
        <v>5.2128109999999998E-2</v>
      </c>
      <c r="J29" s="22">
        <f t="shared" si="1"/>
        <v>0.59118478104665617</v>
      </c>
      <c r="K29" s="22">
        <f t="shared" si="2"/>
        <v>0.62255559592003262</v>
      </c>
      <c r="L29" s="23">
        <f t="shared" si="3"/>
        <v>0.63955705640920191</v>
      </c>
      <c r="M29" s="4"/>
      <c r="N29" t="s">
        <v>268</v>
      </c>
      <c r="O29" s="5">
        <v>3.1970791358432336</v>
      </c>
      <c r="P29" s="71">
        <v>0.4930414764296282</v>
      </c>
    </row>
    <row r="30" spans="1:16" x14ac:dyDescent="0.25">
      <c r="A30" s="17"/>
      <c r="B30" s="55">
        <v>24</v>
      </c>
      <c r="C30" s="19" t="s">
        <v>273</v>
      </c>
      <c r="D30" s="20">
        <v>2.6616270000000002</v>
      </c>
      <c r="E30" s="21">
        <v>2.7086060000000001</v>
      </c>
      <c r="F30" s="21">
        <f t="shared" si="0"/>
        <v>2.6069973507250732</v>
      </c>
      <c r="G30" s="21">
        <v>2.3456573107250733</v>
      </c>
      <c r="H30" s="21">
        <v>0.13331925</v>
      </c>
      <c r="I30" s="21">
        <v>0.12802079</v>
      </c>
      <c r="J30" s="22">
        <f t="shared" si="1"/>
        <v>0.8660016668076026</v>
      </c>
      <c r="K30" s="22">
        <f t="shared" si="2"/>
        <v>0.91522228065841738</v>
      </c>
      <c r="L30" s="23">
        <f t="shared" si="3"/>
        <v>0.962486736987614</v>
      </c>
      <c r="M30" s="4"/>
      <c r="N30" t="s">
        <v>266</v>
      </c>
      <c r="O30" s="5">
        <v>1.6368762110371444</v>
      </c>
      <c r="P30" s="71">
        <v>0.48081887297671255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10.851804000000001</v>
      </c>
      <c r="E31" s="28">
        <v>9.8969860000000001</v>
      </c>
      <c r="F31" s="28">
        <f t="shared" si="0"/>
        <v>9.3967314738112133</v>
      </c>
      <c r="G31" s="28">
        <v>9.0828118438112142</v>
      </c>
      <c r="H31" s="28">
        <v>0.15466220999999999</v>
      </c>
      <c r="I31" s="28">
        <v>0.15925742000000001</v>
      </c>
      <c r="J31" s="29">
        <f t="shared" si="1"/>
        <v>0.91773514116431143</v>
      </c>
      <c r="K31" s="29">
        <f t="shared" si="2"/>
        <v>0.93336234423401365</v>
      </c>
      <c r="L31" s="30">
        <f t="shared" si="3"/>
        <v>0.94945385128474602</v>
      </c>
      <c r="M31" s="4"/>
      <c r="N31" t="s">
        <v>256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D19" sqref="D19:G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49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363.91547000000003</v>
      </c>
      <c r="E6" s="14">
        <v>548.22264300000006</v>
      </c>
      <c r="F6" s="14">
        <v>476.70660244340769</v>
      </c>
      <c r="G6" s="14">
        <v>438.49662443340776</v>
      </c>
      <c r="H6" s="14">
        <v>15.596301830000002</v>
      </c>
      <c r="I6" s="14">
        <v>22.613676179999999</v>
      </c>
      <c r="J6" s="15">
        <v>0.79985135607287883</v>
      </c>
      <c r="K6" s="15">
        <v>0.82830020259379855</v>
      </c>
      <c r="L6" s="16">
        <v>0.86954927624798539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264.46956100000011</v>
      </c>
      <c r="E7" s="38">
        <f ca="1">SUM(E8:OFFSET(E6,MATCH("PROYECTOS",$A$8:$A$50,0),0))</f>
        <v>419.7048870000001</v>
      </c>
      <c r="F7" s="38">
        <f ca="1">SUM(F8:OFFSET(F6,MATCH("PROYECTOS",$A$8:$A$50,0),0))</f>
        <v>383.63613443313778</v>
      </c>
      <c r="G7" s="38">
        <f ca="1">SUM(G8:OFFSET(G6,MATCH("PROYECTOS",$A$8:$A$50,0),0))</f>
        <v>365.01173926313777</v>
      </c>
      <c r="H7" s="38">
        <f ca="1">SUM(H8:OFFSET(H6,MATCH("PROYECTOS",$A$8:$A$50,0),0))</f>
        <v>7.4694086400000002</v>
      </c>
      <c r="I7" s="38">
        <f ca="1">SUM(I8:OFFSET(I6,MATCH("PROYECTOS",$A$8:$A$50,0),0))</f>
        <v>11.154986529999999</v>
      </c>
      <c r="J7" s="39">
        <f ca="1">IFERROR(G7/E7,0)</f>
        <v>0.86968665500227471</v>
      </c>
      <c r="K7" s="39">
        <f ca="1">IFERROR(SUM(G7,H7)/E7,0)</f>
        <v>0.88748346621738927</v>
      </c>
      <c r="L7" s="40">
        <f ca="1">IFERROR(SUM(G7,H7,I7)/E7,0)</f>
        <v>0.91406163310444755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171.64840200000009</v>
      </c>
      <c r="E8" s="21">
        <v>273.46342600000014</v>
      </c>
      <c r="F8" s="21">
        <f t="shared" ref="F8:F14" si="0">SUM(G8,H8,I8)</f>
        <v>247.35029687078131</v>
      </c>
      <c r="G8" s="21">
        <v>238.8897885507813</v>
      </c>
      <c r="H8" s="21">
        <v>3.0516573400000002</v>
      </c>
      <c r="I8" s="21">
        <v>5.4088509799999978</v>
      </c>
      <c r="J8" s="22">
        <f t="shared" ref="J8:J15" si="1">IFERROR(G8/E8,0)</f>
        <v>0.8735712561093314</v>
      </c>
      <c r="K8" s="22">
        <f t="shared" ref="K8:K15" si="2">IFERROR(SUM(G8,H8)/E8,0)</f>
        <v>0.88473054488383818</v>
      </c>
      <c r="L8" s="23">
        <f t="shared" ref="L8:L15" si="3">IFERROR(SUM(G8,H8,I8)/E8,0)</f>
        <v>0.90450961025691667</v>
      </c>
      <c r="M8" s="4"/>
    </row>
    <row r="9" spans="1:13" ht="51" x14ac:dyDescent="0.25">
      <c r="A9" s="17"/>
      <c r="B9" s="19">
        <v>3000629</v>
      </c>
      <c r="C9" s="19" t="s">
        <v>1897</v>
      </c>
      <c r="D9" s="20">
        <v>4.7546260000000027</v>
      </c>
      <c r="E9" s="21">
        <v>4.6955329999999984</v>
      </c>
      <c r="F9" s="21">
        <f t="shared" si="0"/>
        <v>3.6701165512109357</v>
      </c>
      <c r="G9" s="21">
        <v>2.7002148112109357</v>
      </c>
      <c r="H9" s="21">
        <v>0.42196012999999999</v>
      </c>
      <c r="I9" s="21">
        <v>0.54794160999999997</v>
      </c>
      <c r="J9" s="22">
        <f t="shared" si="1"/>
        <v>0.57506034165044451</v>
      </c>
      <c r="K9" s="22">
        <f t="shared" si="2"/>
        <v>0.66492450190658581</v>
      </c>
      <c r="L9" s="23">
        <f t="shared" si="3"/>
        <v>0.78161873235923096</v>
      </c>
      <c r="M9" s="4"/>
    </row>
    <row r="10" spans="1:13" ht="25.5" x14ac:dyDescent="0.25">
      <c r="A10" s="17"/>
      <c r="B10" s="19">
        <v>3000630</v>
      </c>
      <c r="C10" s="19" t="s">
        <v>1898</v>
      </c>
      <c r="D10" s="20">
        <v>19.134675000000016</v>
      </c>
      <c r="E10" s="21">
        <v>31.154264999999995</v>
      </c>
      <c r="F10" s="21">
        <f t="shared" si="0"/>
        <v>27.10649471726877</v>
      </c>
      <c r="G10" s="21">
        <v>24.586204037268772</v>
      </c>
      <c r="H10" s="21">
        <v>0.86009408000000021</v>
      </c>
      <c r="I10" s="21">
        <v>1.6601965999999999</v>
      </c>
      <c r="J10" s="22">
        <f t="shared" si="1"/>
        <v>0.78917618622261754</v>
      </c>
      <c r="K10" s="22">
        <f t="shared" si="2"/>
        <v>0.81678377317740525</v>
      </c>
      <c r="L10" s="23">
        <f t="shared" si="3"/>
        <v>0.87007331796364873</v>
      </c>
      <c r="M10" s="4"/>
    </row>
    <row r="11" spans="1:13" ht="38.25" x14ac:dyDescent="0.25">
      <c r="A11" s="17"/>
      <c r="B11" s="19">
        <v>3000632</v>
      </c>
      <c r="C11" s="19" t="s">
        <v>1899</v>
      </c>
      <c r="D11" s="20">
        <v>40.591305000000006</v>
      </c>
      <c r="E11" s="21">
        <v>86.715372999999914</v>
      </c>
      <c r="F11" s="21">
        <f t="shared" si="0"/>
        <v>85.395894330898784</v>
      </c>
      <c r="G11" s="21">
        <v>84.144291360898791</v>
      </c>
      <c r="H11" s="21">
        <v>0.54858180000000001</v>
      </c>
      <c r="I11" s="21">
        <v>0.70302117000000008</v>
      </c>
      <c r="J11" s="22">
        <f t="shared" si="1"/>
        <v>0.97035033639189761</v>
      </c>
      <c r="K11" s="22">
        <f t="shared" si="2"/>
        <v>0.97667657107233874</v>
      </c>
      <c r="L11" s="23">
        <f t="shared" si="3"/>
        <v>0.98478379757299628</v>
      </c>
      <c r="M11" s="4"/>
    </row>
    <row r="12" spans="1:13" ht="38.25" x14ac:dyDescent="0.25">
      <c r="A12" s="17"/>
      <c r="B12" s="19">
        <v>3000633</v>
      </c>
      <c r="C12" s="19" t="s">
        <v>1900</v>
      </c>
      <c r="D12" s="20">
        <v>4.9839040000000008</v>
      </c>
      <c r="E12" s="21">
        <v>5.2806840000000017</v>
      </c>
      <c r="F12" s="21">
        <f t="shared" si="0"/>
        <v>4.5200060162155156</v>
      </c>
      <c r="G12" s="21">
        <v>3.3425697262155154</v>
      </c>
      <c r="H12" s="21">
        <v>0.57229996999999988</v>
      </c>
      <c r="I12" s="21">
        <v>0.60513632000000006</v>
      </c>
      <c r="J12" s="22">
        <f t="shared" si="1"/>
        <v>0.63298044840697043</v>
      </c>
      <c r="K12" s="22">
        <f t="shared" si="2"/>
        <v>0.74135655460836403</v>
      </c>
      <c r="L12" s="23">
        <f t="shared" si="3"/>
        <v>0.85595086095201189</v>
      </c>
      <c r="M12" s="4"/>
    </row>
    <row r="13" spans="1:13" ht="51" x14ac:dyDescent="0.25">
      <c r="A13" s="17"/>
      <c r="B13" s="19">
        <v>3000634</v>
      </c>
      <c r="C13" s="19" t="s">
        <v>1901</v>
      </c>
      <c r="D13" s="20">
        <v>1.3883319999999997</v>
      </c>
      <c r="E13" s="21">
        <v>1.674553</v>
      </c>
      <c r="F13" s="21">
        <f t="shared" si="0"/>
        <v>1.4172133292168316</v>
      </c>
      <c r="G13" s="21">
        <v>0.90173684921683162</v>
      </c>
      <c r="H13" s="21">
        <v>0.37235202999999994</v>
      </c>
      <c r="I13" s="21">
        <v>0.14312445000000001</v>
      </c>
      <c r="J13" s="22">
        <f t="shared" si="1"/>
        <v>0.53849406332127536</v>
      </c>
      <c r="K13" s="22">
        <f t="shared" si="2"/>
        <v>0.76085312272399364</v>
      </c>
      <c r="L13" s="23">
        <f t="shared" si="3"/>
        <v>0.84632336463332702</v>
      </c>
      <c r="M13" s="4"/>
    </row>
    <row r="14" spans="1:13" ht="51" x14ac:dyDescent="0.25">
      <c r="A14" s="17"/>
      <c r="B14" s="19">
        <v>3000675</v>
      </c>
      <c r="C14" s="19" t="s">
        <v>1902</v>
      </c>
      <c r="D14" s="20">
        <v>21.968316999999999</v>
      </c>
      <c r="E14" s="21">
        <v>16.721053000000001</v>
      </c>
      <c r="F14" s="21">
        <f t="shared" si="0"/>
        <v>14.176112617545616</v>
      </c>
      <c r="G14" s="21">
        <v>10.446933927545615</v>
      </c>
      <c r="H14" s="21">
        <v>1.64246329</v>
      </c>
      <c r="I14" s="21">
        <v>2.0867154000000001</v>
      </c>
      <c r="J14" s="22">
        <f t="shared" si="1"/>
        <v>0.62477727494468283</v>
      </c>
      <c r="K14" s="22">
        <f t="shared" si="2"/>
        <v>0.72300453910083384</v>
      </c>
      <c r="L14" s="23">
        <f t="shared" si="3"/>
        <v>0.84780023229073043</v>
      </c>
      <c r="M14" s="4"/>
    </row>
    <row r="15" spans="1:13" ht="15.75" thickBot="1" x14ac:dyDescent="0.3">
      <c r="A15" s="41" t="s">
        <v>294</v>
      </c>
      <c r="B15" s="43"/>
      <c r="C15" s="43"/>
      <c r="D15" s="44">
        <f ca="1">OFFSET(D15,-MATCH("PROYECTOS",$A$8:$A$50,0)-1,0)-(OFFSET(D15,-MATCH("PROYECTOS",$A$8:$A$50,0),0))</f>
        <v>99.445908999999915</v>
      </c>
      <c r="E15" s="45">
        <f t="shared" ref="E15:I15" ca="1" si="4">OFFSET(E15,-MATCH("PROYECTOS",$A$8:$A$50,0)-1,0)-(OFFSET(E15,-MATCH("PROYECTOS",$A$8:$A$50,0),0))</f>
        <v>128.51775599999996</v>
      </c>
      <c r="F15" s="45">
        <f t="shared" ca="1" si="4"/>
        <v>93.070468010269906</v>
      </c>
      <c r="G15" s="45">
        <f t="shared" ca="1" si="4"/>
        <v>73.48488517026999</v>
      </c>
      <c r="H15" s="45">
        <f t="shared" ca="1" si="4"/>
        <v>8.1268931900000005</v>
      </c>
      <c r="I15" s="45">
        <f t="shared" ca="1" si="4"/>
        <v>11.45868965</v>
      </c>
      <c r="J15" s="46">
        <f t="shared" ca="1" si="1"/>
        <v>0.57178780160361664</v>
      </c>
      <c r="K15" s="46">
        <f t="shared" ca="1" si="2"/>
        <v>0.63502336875746579</v>
      </c>
      <c r="L15" s="47">
        <f t="shared" ca="1" si="3"/>
        <v>0.72418373077001141</v>
      </c>
      <c r="M15" s="4"/>
    </row>
    <row r="16" spans="1:13" ht="15.75" thickBot="1" x14ac:dyDescent="0.3"/>
    <row r="17" spans="1:7" ht="15.75" thickBot="1" x14ac:dyDescent="0.3">
      <c r="A17" s="87" t="s">
        <v>316</v>
      </c>
      <c r="B17" s="88"/>
      <c r="C17" s="88"/>
      <c r="D17" s="89"/>
    </row>
    <row r="18" spans="1:7" ht="15.75" thickBot="1" x14ac:dyDescent="0.3">
      <c r="A18" s="1" t="s">
        <v>1929</v>
      </c>
    </row>
    <row r="19" spans="1:7" ht="45" customHeight="1" x14ac:dyDescent="0.25">
      <c r="A19" s="80" t="s">
        <v>318</v>
      </c>
      <c r="B19" s="81"/>
      <c r="C19" s="81"/>
      <c r="D19" s="92" t="s">
        <v>319</v>
      </c>
      <c r="E19" s="6"/>
      <c r="F19" s="6"/>
      <c r="G19" s="6"/>
    </row>
    <row r="20" spans="1:7" ht="15.75" thickBot="1" x14ac:dyDescent="0.3">
      <c r="A20" s="90"/>
      <c r="B20" s="91"/>
      <c r="C20" s="91"/>
      <c r="D20" s="93"/>
      <c r="E20" s="7"/>
      <c r="F20" s="7"/>
      <c r="G20" s="7"/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121</v>
      </c>
      <c r="B1" s="49" t="s">
        <v>81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1896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363.91547000000003</v>
      </c>
      <c r="I6" s="14">
        <v>548.22264300000006</v>
      </c>
      <c r="J6" s="14">
        <v>476.70660244340769</v>
      </c>
      <c r="K6" s="14">
        <v>438.49662443340776</v>
      </c>
      <c r="L6" s="14">
        <v>15.596301830000002</v>
      </c>
      <c r="M6" s="14">
        <v>22.613676179999999</v>
      </c>
      <c r="N6" s="15">
        <v>0.79985135607287883</v>
      </c>
      <c r="O6" s="15">
        <v>0.82830020259379855</v>
      </c>
      <c r="P6" s="16">
        <v>0.86954927624798539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SUM(H8:OFFSET(H6,MATCH("PROYECTOS",$A$8:$A$30,0),0))</f>
        <v>264.469561</v>
      </c>
      <c r="I7" s="13">
        <f ca="1">SUM(I8:OFFSET(I6,MATCH("PROYECTOS",$A$8:$A$30,0),0))</f>
        <v>419.7048870000001</v>
      </c>
      <c r="J7" s="13">
        <f ca="1">SUM(J8:OFFSET(J6,MATCH("PROYECTOS",$A$8:$A$30,0),0))</f>
        <v>383.63613443313778</v>
      </c>
      <c r="K7" s="13">
        <f ca="1">SUM(K8:OFFSET(K6,MATCH("PROYECTOS",$A$8:$A$30,0),0))</f>
        <v>365.01173926313771</v>
      </c>
      <c r="L7" s="13">
        <f ca="1">SUM(L8:OFFSET(L6,MATCH("PROYECTOS",$A$8:$A$30,0),0))</f>
        <v>7.4694086400000002</v>
      </c>
      <c r="M7" s="13">
        <f ca="1">SUM(M8:OFFSET(M6,MATCH("PROYECTOS",$A$8:$A$30,0),0))</f>
        <v>11.15498653</v>
      </c>
      <c r="N7" s="39">
        <f ca="1">IFERROR(K7/I7,0)</f>
        <v>0.8696866550022746</v>
      </c>
      <c r="O7" s="39">
        <f ca="1">IFERROR(SUM(K7,L7)/I7,0)</f>
        <v>0.88748346621738905</v>
      </c>
      <c r="P7" s="40">
        <f ca="1">IFERROR(SUM(K7,L7,M7)/I7,0)</f>
        <v>0.91406163310444744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171.64840200000006</v>
      </c>
      <c r="I8" s="21">
        <v>273.46342600000003</v>
      </c>
      <c r="J8" s="21">
        <f t="shared" ref="J8:J29" si="0">SUM(K8,L8,M8)</f>
        <v>247.35029687078131</v>
      </c>
      <c r="K8" s="21">
        <v>238.8897885507813</v>
      </c>
      <c r="L8" s="21">
        <v>3.0516573400000007</v>
      </c>
      <c r="M8" s="21">
        <v>5.4088509800000004</v>
      </c>
      <c r="N8" s="22">
        <f t="shared" ref="N8:N30" si="1">IFERROR(K8/I8,0)</f>
        <v>0.87357125610933173</v>
      </c>
      <c r="O8" s="22">
        <f t="shared" ref="O8:O30" si="2">IFERROR(SUM(K8,L8)/I8,0)</f>
        <v>0.88473054488383862</v>
      </c>
      <c r="P8" s="23">
        <f t="shared" ref="P8:P30" si="3">IFERROR(SUM(K8,L8,M8)/I8,0)</f>
        <v>0.90450961025691712</v>
      </c>
      <c r="Q8" s="70">
        <v>495.5</v>
      </c>
      <c r="R8" s="21">
        <v>446.5</v>
      </c>
      <c r="S8" s="23">
        <f>IFERROR(R8/Q8,0)</f>
        <v>0.90110998990918267</v>
      </c>
    </row>
    <row r="9" spans="1:19" ht="38.25" x14ac:dyDescent="0.25">
      <c r="A9" s="17"/>
      <c r="B9" s="19">
        <v>5000461</v>
      </c>
      <c r="C9" s="19" t="s">
        <v>1903</v>
      </c>
      <c r="D9" s="68">
        <v>3000632</v>
      </c>
      <c r="E9" s="19" t="s">
        <v>1899</v>
      </c>
      <c r="F9" s="69">
        <v>24</v>
      </c>
      <c r="G9" s="19" t="s">
        <v>1503</v>
      </c>
      <c r="H9" s="20">
        <v>2.5</v>
      </c>
      <c r="I9" s="21">
        <v>2.6553200000000001</v>
      </c>
      <c r="J9" s="21">
        <f t="shared" si="0"/>
        <v>2.5751024200653077</v>
      </c>
      <c r="K9" s="21">
        <v>2.3227412700653076</v>
      </c>
      <c r="L9" s="21">
        <v>0.12646721</v>
      </c>
      <c r="M9" s="21">
        <v>0.12589394000000001</v>
      </c>
      <c r="N9" s="22">
        <f t="shared" si="1"/>
        <v>0.87475003768483928</v>
      </c>
      <c r="O9" s="22">
        <f t="shared" si="2"/>
        <v>0.92237789798039693</v>
      </c>
      <c r="P9" s="23">
        <f t="shared" si="3"/>
        <v>0.96978986339322848</v>
      </c>
      <c r="Q9" s="70">
        <v>75</v>
      </c>
      <c r="R9" s="21">
        <v>53</v>
      </c>
      <c r="S9" s="23">
        <f t="shared" ref="S9:S29" si="4">IFERROR(R9/Q9,0)</f>
        <v>0.70666666666666667</v>
      </c>
    </row>
    <row r="10" spans="1:19" ht="25.5" x14ac:dyDescent="0.25">
      <c r="A10" s="17"/>
      <c r="B10" s="19">
        <v>5001216</v>
      </c>
      <c r="C10" s="19" t="s">
        <v>1904</v>
      </c>
      <c r="D10" s="68">
        <v>3000630</v>
      </c>
      <c r="E10" s="19" t="s">
        <v>1898</v>
      </c>
      <c r="F10" s="69">
        <v>60</v>
      </c>
      <c r="G10" s="19" t="s">
        <v>310</v>
      </c>
      <c r="H10" s="20">
        <v>0.14939900000000003</v>
      </c>
      <c r="I10" s="21">
        <v>0.14939900000000003</v>
      </c>
      <c r="J10" s="21">
        <f t="shared" si="0"/>
        <v>0.11585875259819016</v>
      </c>
      <c r="K10" s="21">
        <v>9.1944692598190159E-2</v>
      </c>
      <c r="L10" s="21">
        <v>1.1515549999999998E-2</v>
      </c>
      <c r="M10" s="21">
        <v>1.2398510000000001E-2</v>
      </c>
      <c r="N10" s="22">
        <f t="shared" si="1"/>
        <v>0.61543044195871555</v>
      </c>
      <c r="O10" s="22">
        <f t="shared" si="2"/>
        <v>0.69250960580854048</v>
      </c>
      <c r="P10" s="23">
        <f t="shared" si="3"/>
        <v>0.77549884937777447</v>
      </c>
      <c r="Q10" s="70">
        <v>6</v>
      </c>
      <c r="R10" s="21">
        <v>6</v>
      </c>
      <c r="S10" s="23">
        <f t="shared" si="4"/>
        <v>1</v>
      </c>
    </row>
    <row r="11" spans="1:19" ht="38.25" x14ac:dyDescent="0.25">
      <c r="A11" s="17"/>
      <c r="B11" s="19">
        <v>5002255</v>
      </c>
      <c r="C11" s="19" t="s">
        <v>1905</v>
      </c>
      <c r="D11" s="68">
        <v>3000630</v>
      </c>
      <c r="E11" s="19" t="s">
        <v>1898</v>
      </c>
      <c r="F11" s="69">
        <v>18</v>
      </c>
      <c r="G11" s="19" t="s">
        <v>713</v>
      </c>
      <c r="H11" s="20">
        <v>3.3549379999999998</v>
      </c>
      <c r="I11" s="21">
        <v>2.7333680000000005</v>
      </c>
      <c r="J11" s="21">
        <f t="shared" si="0"/>
        <v>2.3805331253966231</v>
      </c>
      <c r="K11" s="21">
        <v>2.362027735396623</v>
      </c>
      <c r="L11" s="21">
        <v>3.1035220000000016E-2</v>
      </c>
      <c r="M11" s="21">
        <v>-1.2529829999999995E-2</v>
      </c>
      <c r="N11" s="22">
        <f t="shared" si="1"/>
        <v>0.86414552866523009</v>
      </c>
      <c r="O11" s="22">
        <f t="shared" si="2"/>
        <v>0.8754997334411696</v>
      </c>
      <c r="P11" s="23">
        <f t="shared" si="3"/>
        <v>0.87091570743369451</v>
      </c>
      <c r="Q11" s="70">
        <v>666.5</v>
      </c>
      <c r="R11" s="21">
        <v>636.5</v>
      </c>
      <c r="S11" s="23">
        <f t="shared" si="4"/>
        <v>0.95498874718679672</v>
      </c>
    </row>
    <row r="12" spans="1:19" ht="38.25" x14ac:dyDescent="0.25">
      <c r="A12" s="17"/>
      <c r="B12" s="19">
        <v>5002622</v>
      </c>
      <c r="C12" s="19" t="s">
        <v>1906</v>
      </c>
      <c r="D12" s="68">
        <v>3000632</v>
      </c>
      <c r="E12" s="19" t="s">
        <v>1899</v>
      </c>
      <c r="F12" s="69">
        <v>18</v>
      </c>
      <c r="G12" s="19" t="s">
        <v>713</v>
      </c>
      <c r="H12" s="20">
        <v>2.3283999999999998</v>
      </c>
      <c r="I12" s="21">
        <v>36.985562000000002</v>
      </c>
      <c r="J12" s="21">
        <f t="shared" si="0"/>
        <v>36.434368660591659</v>
      </c>
      <c r="K12" s="21">
        <v>35.972104250591656</v>
      </c>
      <c r="L12" s="21">
        <v>0.12285363999999999</v>
      </c>
      <c r="M12" s="21">
        <v>0.33941077000000003</v>
      </c>
      <c r="N12" s="22">
        <f t="shared" si="1"/>
        <v>0.97259855752879065</v>
      </c>
      <c r="O12" s="22">
        <f t="shared" si="2"/>
        <v>0.97592022234491549</v>
      </c>
      <c r="P12" s="23">
        <f t="shared" si="3"/>
        <v>0.9850970673527053</v>
      </c>
      <c r="Q12" s="70">
        <v>371</v>
      </c>
      <c r="R12" s="21">
        <v>371</v>
      </c>
      <c r="S12" s="23">
        <f t="shared" si="4"/>
        <v>1</v>
      </c>
    </row>
    <row r="13" spans="1:19" ht="51" x14ac:dyDescent="0.25">
      <c r="A13" s="17"/>
      <c r="B13" s="19">
        <v>5004478</v>
      </c>
      <c r="C13" s="19" t="s">
        <v>1907</v>
      </c>
      <c r="D13" s="68">
        <v>3000629</v>
      </c>
      <c r="E13" s="19" t="s">
        <v>1897</v>
      </c>
      <c r="F13" s="69">
        <v>194</v>
      </c>
      <c r="G13" s="19" t="s">
        <v>1183</v>
      </c>
      <c r="H13" s="20">
        <v>2.043323</v>
      </c>
      <c r="I13" s="21">
        <v>2.3786189999999996</v>
      </c>
      <c r="J13" s="21">
        <f t="shared" si="0"/>
        <v>1.7319927992064377</v>
      </c>
      <c r="K13" s="21">
        <v>1.1535793192064376</v>
      </c>
      <c r="L13" s="21">
        <v>0.22949369</v>
      </c>
      <c r="M13" s="21">
        <v>0.34891979000000001</v>
      </c>
      <c r="N13" s="22">
        <f t="shared" si="1"/>
        <v>0.48497860279701704</v>
      </c>
      <c r="O13" s="22">
        <f t="shared" si="2"/>
        <v>0.58146050679257077</v>
      </c>
      <c r="P13" s="23">
        <f t="shared" si="3"/>
        <v>0.72815057779595549</v>
      </c>
      <c r="Q13" s="70">
        <v>67</v>
      </c>
      <c r="R13" s="21">
        <v>57</v>
      </c>
      <c r="S13" s="23">
        <f t="shared" si="4"/>
        <v>0.85074626865671643</v>
      </c>
    </row>
    <row r="14" spans="1:19" ht="51" x14ac:dyDescent="0.25">
      <c r="A14" s="17"/>
      <c r="B14" s="19">
        <v>5004480</v>
      </c>
      <c r="C14" s="19" t="s">
        <v>1908</v>
      </c>
      <c r="D14" s="68">
        <v>3000629</v>
      </c>
      <c r="E14" s="19" t="s">
        <v>1897</v>
      </c>
      <c r="F14" s="69">
        <v>340</v>
      </c>
      <c r="G14" s="19" t="s">
        <v>1923</v>
      </c>
      <c r="H14" s="20">
        <v>2.7113029999999996</v>
      </c>
      <c r="I14" s="21">
        <v>2.3169139999999997</v>
      </c>
      <c r="J14" s="21">
        <f t="shared" si="0"/>
        <v>1.9381237520044978</v>
      </c>
      <c r="K14" s="21">
        <v>1.5466354920044978</v>
      </c>
      <c r="L14" s="21">
        <v>0.19246643999999996</v>
      </c>
      <c r="M14" s="21">
        <v>0.19902181999999993</v>
      </c>
      <c r="N14" s="22">
        <f t="shared" si="1"/>
        <v>0.66754117416723191</v>
      </c>
      <c r="O14" s="22">
        <f t="shared" si="2"/>
        <v>0.75061134422965115</v>
      </c>
      <c r="P14" s="23">
        <f t="shared" si="3"/>
        <v>0.83651087265409851</v>
      </c>
      <c r="Q14" s="70">
        <v>1152.0049999999999</v>
      </c>
      <c r="R14" s="21">
        <v>1098.0999999999999</v>
      </c>
      <c r="S14" s="23">
        <f t="shared" si="4"/>
        <v>0.953207668369495</v>
      </c>
    </row>
    <row r="15" spans="1:19" ht="63.75" x14ac:dyDescent="0.25">
      <c r="A15" s="17"/>
      <c r="B15" s="19">
        <v>5004481</v>
      </c>
      <c r="C15" s="19" t="s">
        <v>1909</v>
      </c>
      <c r="D15" s="68">
        <v>3000630</v>
      </c>
      <c r="E15" s="19" t="s">
        <v>1898</v>
      </c>
      <c r="F15" s="69">
        <v>333</v>
      </c>
      <c r="G15" s="19" t="s">
        <v>1924</v>
      </c>
      <c r="H15" s="20">
        <v>5.2558290000000003</v>
      </c>
      <c r="I15" s="21">
        <v>7.7131090000000002</v>
      </c>
      <c r="J15" s="21">
        <f t="shared" si="0"/>
        <v>6.4625785593288683</v>
      </c>
      <c r="K15" s="21">
        <v>5.3333708793288679</v>
      </c>
      <c r="L15" s="21">
        <v>0.26329195999999999</v>
      </c>
      <c r="M15" s="21">
        <v>0.86591572000000006</v>
      </c>
      <c r="N15" s="22">
        <f t="shared" si="1"/>
        <v>0.69146836630065356</v>
      </c>
      <c r="O15" s="22">
        <f t="shared" si="2"/>
        <v>0.72560401251024298</v>
      </c>
      <c r="P15" s="23">
        <f t="shared" si="3"/>
        <v>0.83786947122475097</v>
      </c>
      <c r="Q15" s="70">
        <v>5773.5</v>
      </c>
      <c r="R15" s="21">
        <v>5217</v>
      </c>
      <c r="S15" s="23">
        <f t="shared" si="4"/>
        <v>0.90361132761756302</v>
      </c>
    </row>
    <row r="16" spans="1:19" ht="63.75" x14ac:dyDescent="0.25">
      <c r="A16" s="17"/>
      <c r="B16" s="19">
        <v>5004483</v>
      </c>
      <c r="C16" s="19" t="s">
        <v>1910</v>
      </c>
      <c r="D16" s="68">
        <v>3000630</v>
      </c>
      <c r="E16" s="19" t="s">
        <v>1898</v>
      </c>
      <c r="F16" s="69">
        <v>46</v>
      </c>
      <c r="G16" s="19" t="s">
        <v>738</v>
      </c>
      <c r="H16" s="20">
        <v>0.58943000000000012</v>
      </c>
      <c r="I16" s="21">
        <v>1.7829819999999996</v>
      </c>
      <c r="J16" s="21">
        <f t="shared" si="0"/>
        <v>1.7652461334505463</v>
      </c>
      <c r="K16" s="21">
        <v>1.7529081334505463</v>
      </c>
      <c r="L16" s="21">
        <v>4.3216399999999999E-3</v>
      </c>
      <c r="M16" s="21">
        <v>8.0163600000000002E-3</v>
      </c>
      <c r="N16" s="22">
        <f t="shared" si="1"/>
        <v>0.98313282660764201</v>
      </c>
      <c r="O16" s="22">
        <f t="shared" si="2"/>
        <v>0.98555665365693346</v>
      </c>
      <c r="P16" s="23">
        <f t="shared" si="3"/>
        <v>0.9900526945591972</v>
      </c>
      <c r="Q16" s="70">
        <v>4.5</v>
      </c>
      <c r="R16" s="21">
        <v>4.5</v>
      </c>
      <c r="S16" s="23">
        <f t="shared" si="4"/>
        <v>1</v>
      </c>
    </row>
    <row r="17" spans="1:19" ht="89.25" x14ac:dyDescent="0.25">
      <c r="A17" s="17"/>
      <c r="B17" s="19">
        <v>5004484</v>
      </c>
      <c r="C17" s="19" t="s">
        <v>1911</v>
      </c>
      <c r="D17" s="68">
        <v>3000630</v>
      </c>
      <c r="E17" s="19" t="s">
        <v>1898</v>
      </c>
      <c r="F17" s="69">
        <v>42</v>
      </c>
      <c r="G17" s="19" t="s">
        <v>536</v>
      </c>
      <c r="H17" s="20">
        <v>0.25</v>
      </c>
      <c r="I17" s="21">
        <v>4.7542000000000001E-2</v>
      </c>
      <c r="J17" s="21">
        <f t="shared" si="0"/>
        <v>4.4281250023299905E-2</v>
      </c>
      <c r="K17" s="21">
        <v>4.9289080023299903E-2</v>
      </c>
      <c r="L17" s="21">
        <v>-7.6117299999999997E-3</v>
      </c>
      <c r="M17" s="21">
        <v>2.6039000000000001E-3</v>
      </c>
      <c r="N17" s="22">
        <f t="shared" si="1"/>
        <v>1.0367481389781645</v>
      </c>
      <c r="O17" s="22">
        <f t="shared" si="2"/>
        <v>0.8766427584725065</v>
      </c>
      <c r="P17" s="23">
        <f t="shared" si="3"/>
        <v>0.93141327717176192</v>
      </c>
      <c r="Q17" s="70">
        <v>1</v>
      </c>
      <c r="R17" s="21">
        <v>1</v>
      </c>
      <c r="S17" s="23">
        <f t="shared" si="4"/>
        <v>1</v>
      </c>
    </row>
    <row r="18" spans="1:19" ht="76.5" x14ac:dyDescent="0.25">
      <c r="A18" s="17"/>
      <c r="B18" s="19">
        <v>5004485</v>
      </c>
      <c r="C18" s="19" t="s">
        <v>1912</v>
      </c>
      <c r="D18" s="68">
        <v>3000630</v>
      </c>
      <c r="E18" s="19" t="s">
        <v>1898</v>
      </c>
      <c r="F18" s="69">
        <v>132</v>
      </c>
      <c r="G18" s="19" t="s">
        <v>1925</v>
      </c>
      <c r="H18" s="20">
        <v>0.85371400000000008</v>
      </c>
      <c r="I18" s="21">
        <v>0.40361999999999998</v>
      </c>
      <c r="J18" s="21">
        <f t="shared" si="0"/>
        <v>0.29684193156301286</v>
      </c>
      <c r="K18" s="21">
        <v>0.25349529156301287</v>
      </c>
      <c r="L18" s="21">
        <v>1.143578E-2</v>
      </c>
      <c r="M18" s="21">
        <v>3.1910859999999999E-2</v>
      </c>
      <c r="N18" s="22">
        <f t="shared" si="1"/>
        <v>0.62805433715626802</v>
      </c>
      <c r="O18" s="22">
        <f t="shared" si="2"/>
        <v>0.65638737318025098</v>
      </c>
      <c r="P18" s="23">
        <f t="shared" si="3"/>
        <v>0.73544901531889617</v>
      </c>
      <c r="Q18" s="70">
        <v>11.3</v>
      </c>
      <c r="R18" s="21">
        <v>11.3</v>
      </c>
      <c r="S18" s="23">
        <f t="shared" si="4"/>
        <v>1</v>
      </c>
    </row>
    <row r="19" spans="1:19" ht="89.25" x14ac:dyDescent="0.25">
      <c r="A19" s="17"/>
      <c r="B19" s="19">
        <v>5004486</v>
      </c>
      <c r="C19" s="19" t="s">
        <v>1913</v>
      </c>
      <c r="D19" s="68">
        <v>3000630</v>
      </c>
      <c r="E19" s="19" t="s">
        <v>1898</v>
      </c>
      <c r="F19" s="69">
        <v>103</v>
      </c>
      <c r="G19" s="19" t="s">
        <v>756</v>
      </c>
      <c r="H19" s="20">
        <v>1.6879109999999997</v>
      </c>
      <c r="I19" s="21">
        <v>3.6899310000000001</v>
      </c>
      <c r="J19" s="21">
        <f t="shared" si="0"/>
        <v>3.2486027868913445</v>
      </c>
      <c r="K19" s="21">
        <v>2.9268701268913446</v>
      </c>
      <c r="L19" s="21">
        <v>9.3940560000000006E-2</v>
      </c>
      <c r="M19" s="21">
        <v>0.2277921</v>
      </c>
      <c r="N19" s="22">
        <f t="shared" si="1"/>
        <v>0.79320456856546762</v>
      </c>
      <c r="O19" s="22">
        <f t="shared" si="2"/>
        <v>0.81866319096247187</v>
      </c>
      <c r="P19" s="23">
        <f t="shared" si="3"/>
        <v>0.88039662175020195</v>
      </c>
      <c r="Q19" s="70">
        <v>12.6</v>
      </c>
      <c r="R19" s="21">
        <v>12.6</v>
      </c>
      <c r="S19" s="23">
        <f t="shared" si="4"/>
        <v>1</v>
      </c>
    </row>
    <row r="20" spans="1:19" ht="63.75" x14ac:dyDescent="0.25">
      <c r="A20" s="17"/>
      <c r="B20" s="19">
        <v>5004487</v>
      </c>
      <c r="C20" s="19" t="s">
        <v>1914</v>
      </c>
      <c r="D20" s="68">
        <v>3000630</v>
      </c>
      <c r="E20" s="19" t="s">
        <v>1898</v>
      </c>
      <c r="F20" s="69">
        <v>132</v>
      </c>
      <c r="G20" s="19" t="s">
        <v>1925</v>
      </c>
      <c r="H20" s="20">
        <v>5.2244129999999993</v>
      </c>
      <c r="I20" s="21">
        <v>7.1963909999999993</v>
      </c>
      <c r="J20" s="21">
        <f t="shared" si="0"/>
        <v>6.1570400713142259</v>
      </c>
      <c r="K20" s="21">
        <v>5.6156375913142256</v>
      </c>
      <c r="L20" s="21">
        <v>0.16990156999999997</v>
      </c>
      <c r="M20" s="21">
        <v>0.37150091000000007</v>
      </c>
      <c r="N20" s="22">
        <f t="shared" si="1"/>
        <v>0.78034081129196931</v>
      </c>
      <c r="O20" s="22">
        <f t="shared" si="2"/>
        <v>0.80395008571855342</v>
      </c>
      <c r="P20" s="23">
        <f t="shared" si="3"/>
        <v>0.85557331047107177</v>
      </c>
      <c r="Q20" s="70">
        <v>15</v>
      </c>
      <c r="R20" s="21">
        <v>15</v>
      </c>
      <c r="S20" s="23">
        <f t="shared" si="4"/>
        <v>1</v>
      </c>
    </row>
    <row r="21" spans="1:19" ht="51" x14ac:dyDescent="0.25">
      <c r="A21" s="17"/>
      <c r="B21" s="19">
        <v>5004488</v>
      </c>
      <c r="C21" s="19" t="s">
        <v>1915</v>
      </c>
      <c r="D21" s="68">
        <v>3000675</v>
      </c>
      <c r="E21" s="19" t="s">
        <v>1902</v>
      </c>
      <c r="F21" s="69">
        <v>352</v>
      </c>
      <c r="G21" s="19" t="s">
        <v>1926</v>
      </c>
      <c r="H21" s="20">
        <v>21.927247999999999</v>
      </c>
      <c r="I21" s="21">
        <v>16.679984000000001</v>
      </c>
      <c r="J21" s="21">
        <f t="shared" si="0"/>
        <v>14.139001616205052</v>
      </c>
      <c r="K21" s="21">
        <v>10.410627926205052</v>
      </c>
      <c r="L21" s="21">
        <v>1.6423642900000002</v>
      </c>
      <c r="M21" s="21">
        <v>2.0860094000000005</v>
      </c>
      <c r="N21" s="22">
        <f t="shared" si="1"/>
        <v>0.62413896357484822</v>
      </c>
      <c r="O21" s="22">
        <f t="shared" si="2"/>
        <v>0.72260214495439867</v>
      </c>
      <c r="P21" s="23">
        <f t="shared" si="3"/>
        <v>0.84766278050416899</v>
      </c>
      <c r="Q21" s="70">
        <v>6682.0020000000004</v>
      </c>
      <c r="R21" s="21">
        <v>6369.3990000000003</v>
      </c>
      <c r="S21" s="23">
        <f t="shared" si="4"/>
        <v>0.95321716455637095</v>
      </c>
    </row>
    <row r="22" spans="1:19" ht="51" x14ac:dyDescent="0.25">
      <c r="A22" s="17"/>
      <c r="B22" s="19">
        <v>5004489</v>
      </c>
      <c r="C22" s="19" t="s">
        <v>1916</v>
      </c>
      <c r="D22" s="68">
        <v>3000675</v>
      </c>
      <c r="E22" s="19" t="s">
        <v>1902</v>
      </c>
      <c r="F22" s="69">
        <v>407</v>
      </c>
      <c r="G22" s="19" t="s">
        <v>1163</v>
      </c>
      <c r="H22" s="20">
        <v>4.1068999999999994E-2</v>
      </c>
      <c r="I22" s="21">
        <v>4.1068999999999994E-2</v>
      </c>
      <c r="J22" s="21">
        <f t="shared" si="0"/>
        <v>3.7111001340562944E-2</v>
      </c>
      <c r="K22" s="21">
        <v>3.6306001340562943E-2</v>
      </c>
      <c r="L22" s="21">
        <v>9.8999999999999994E-5</v>
      </c>
      <c r="M22" s="21">
        <v>7.0600000000000003E-4</v>
      </c>
      <c r="N22" s="22">
        <f t="shared" si="1"/>
        <v>0.88402447930465677</v>
      </c>
      <c r="O22" s="22">
        <f t="shared" si="2"/>
        <v>0.88643505662575062</v>
      </c>
      <c r="P22" s="23">
        <f t="shared" si="3"/>
        <v>0.90362563832971221</v>
      </c>
      <c r="Q22" s="70">
        <v>1</v>
      </c>
      <c r="R22" s="21">
        <v>1</v>
      </c>
      <c r="S22" s="23">
        <f t="shared" si="4"/>
        <v>1</v>
      </c>
    </row>
    <row r="23" spans="1:19" ht="38.25" x14ac:dyDescent="0.25">
      <c r="A23" s="17"/>
      <c r="B23" s="19">
        <v>5004493</v>
      </c>
      <c r="C23" s="19" t="s">
        <v>1917</v>
      </c>
      <c r="D23" s="68">
        <v>3000632</v>
      </c>
      <c r="E23" s="19" t="s">
        <v>1899</v>
      </c>
      <c r="F23" s="69">
        <v>333</v>
      </c>
      <c r="G23" s="19" t="s">
        <v>1924</v>
      </c>
      <c r="H23" s="20">
        <v>0.14449599999999996</v>
      </c>
      <c r="I23" s="21">
        <v>0.16671600000000003</v>
      </c>
      <c r="J23" s="21">
        <f t="shared" si="0"/>
        <v>0.15944365061024679</v>
      </c>
      <c r="K23" s="21">
        <v>0.11006000061024679</v>
      </c>
      <c r="L23" s="21">
        <v>3.9428749999999999E-2</v>
      </c>
      <c r="M23" s="21">
        <v>9.9548999999999992E-3</v>
      </c>
      <c r="N23" s="22">
        <f t="shared" si="1"/>
        <v>0.66016459494137791</v>
      </c>
      <c r="O23" s="22">
        <f t="shared" si="2"/>
        <v>0.89666709020278057</v>
      </c>
      <c r="P23" s="23">
        <f t="shared" si="3"/>
        <v>0.95637881553208304</v>
      </c>
      <c r="Q23" s="70">
        <v>567.00599999999986</v>
      </c>
      <c r="R23" s="21">
        <v>537.00599999999986</v>
      </c>
      <c r="S23" s="23">
        <f t="shared" si="4"/>
        <v>0.94709050697876207</v>
      </c>
    </row>
    <row r="24" spans="1:19" ht="38.25" x14ac:dyDescent="0.25">
      <c r="A24" s="17"/>
      <c r="B24" s="19">
        <v>5004494</v>
      </c>
      <c r="C24" s="19" t="s">
        <v>1918</v>
      </c>
      <c r="D24" s="68">
        <v>3000632</v>
      </c>
      <c r="E24" s="19" t="s">
        <v>1899</v>
      </c>
      <c r="F24" s="69">
        <v>340</v>
      </c>
      <c r="G24" s="19" t="s">
        <v>1923</v>
      </c>
      <c r="H24" s="20">
        <v>3.7579999999999988E-2</v>
      </c>
      <c r="I24" s="21">
        <v>2.6760000000000006E-2</v>
      </c>
      <c r="J24" s="21">
        <f t="shared" si="0"/>
        <v>2.6760000546346419E-2</v>
      </c>
      <c r="K24" s="21">
        <v>2.6760000546346419E-2</v>
      </c>
      <c r="L24" s="21">
        <v>0</v>
      </c>
      <c r="M24" s="21">
        <v>0</v>
      </c>
      <c r="N24" s="22">
        <f t="shared" si="1"/>
        <v>1.0000000204165327</v>
      </c>
      <c r="O24" s="22">
        <f t="shared" si="2"/>
        <v>1.0000000204165327</v>
      </c>
      <c r="P24" s="23">
        <f t="shared" si="3"/>
        <v>1.0000000204165327</v>
      </c>
      <c r="Q24" s="70">
        <v>150.00800000000004</v>
      </c>
      <c r="R24" s="21">
        <v>150.00800000000004</v>
      </c>
      <c r="S24" s="23">
        <f t="shared" si="4"/>
        <v>1</v>
      </c>
    </row>
    <row r="25" spans="1:19" ht="38.25" x14ac:dyDescent="0.25">
      <c r="A25" s="17"/>
      <c r="B25" s="19">
        <v>5004496</v>
      </c>
      <c r="C25" s="19" t="s">
        <v>1919</v>
      </c>
      <c r="D25" s="68">
        <v>3000633</v>
      </c>
      <c r="E25" s="19" t="s">
        <v>1900</v>
      </c>
      <c r="F25" s="69">
        <v>248</v>
      </c>
      <c r="G25" s="19" t="s">
        <v>1164</v>
      </c>
      <c r="H25" s="20">
        <v>4.2266720000000007</v>
      </c>
      <c r="I25" s="21">
        <v>4.5218159999999994</v>
      </c>
      <c r="J25" s="21">
        <f t="shared" si="0"/>
        <v>4.0132806822543161</v>
      </c>
      <c r="K25" s="21">
        <v>3.0056512422543165</v>
      </c>
      <c r="L25" s="21">
        <v>0.53050812000000003</v>
      </c>
      <c r="M25" s="21">
        <v>0.47712131999999996</v>
      </c>
      <c r="N25" s="22">
        <f t="shared" si="1"/>
        <v>0.6647000325210749</v>
      </c>
      <c r="O25" s="22">
        <f t="shared" si="2"/>
        <v>0.78202194920233747</v>
      </c>
      <c r="P25" s="23">
        <f t="shared" si="3"/>
        <v>0.88753737044017644</v>
      </c>
      <c r="Q25" s="70">
        <v>4576</v>
      </c>
      <c r="R25" s="21">
        <v>3532.5029999999997</v>
      </c>
      <c r="S25" s="23">
        <f t="shared" si="4"/>
        <v>0.77196306818181815</v>
      </c>
    </row>
    <row r="26" spans="1:19" ht="25.5" x14ac:dyDescent="0.25">
      <c r="A26" s="17"/>
      <c r="B26" s="19">
        <v>5005110</v>
      </c>
      <c r="C26" s="19" t="s">
        <v>1920</v>
      </c>
      <c r="D26" s="68">
        <v>3000630</v>
      </c>
      <c r="E26" s="19" t="s">
        <v>1898</v>
      </c>
      <c r="F26" s="69">
        <v>605</v>
      </c>
      <c r="G26" s="19" t="s">
        <v>1927</v>
      </c>
      <c r="H26" s="20">
        <v>1.7690410000000003</v>
      </c>
      <c r="I26" s="21">
        <v>7.4379229999999996</v>
      </c>
      <c r="J26" s="21">
        <f t="shared" si="0"/>
        <v>6.6355121067026612</v>
      </c>
      <c r="K26" s="21">
        <v>6.2006605067026612</v>
      </c>
      <c r="L26" s="21">
        <v>0.28226352999999993</v>
      </c>
      <c r="M26" s="21">
        <v>0.15258807000000002</v>
      </c>
      <c r="N26" s="22">
        <f t="shared" si="1"/>
        <v>0.83365483975871513</v>
      </c>
      <c r="O26" s="22">
        <f t="shared" si="2"/>
        <v>0.87160408042711135</v>
      </c>
      <c r="P26" s="23">
        <f t="shared" si="3"/>
        <v>0.89211895669028318</v>
      </c>
      <c r="Q26" s="70">
        <v>428</v>
      </c>
      <c r="R26" s="21">
        <v>457.78</v>
      </c>
      <c r="S26" s="23">
        <f t="shared" si="4"/>
        <v>1.0695794392523363</v>
      </c>
    </row>
    <row r="27" spans="1:19" ht="76.5" x14ac:dyDescent="0.25">
      <c r="A27" s="17"/>
      <c r="B27" s="19">
        <v>5005111</v>
      </c>
      <c r="C27" s="19" t="s">
        <v>1921</v>
      </c>
      <c r="D27" s="68">
        <v>3000632</v>
      </c>
      <c r="E27" s="19" t="s">
        <v>1899</v>
      </c>
      <c r="F27" s="69">
        <v>194</v>
      </c>
      <c r="G27" s="19" t="s">
        <v>1183</v>
      </c>
      <c r="H27" s="20">
        <v>35.580829000000001</v>
      </c>
      <c r="I27" s="21">
        <v>46.881015000000005</v>
      </c>
      <c r="J27" s="21">
        <f t="shared" si="0"/>
        <v>46.200219599085223</v>
      </c>
      <c r="K27" s="21">
        <v>45.712625839085227</v>
      </c>
      <c r="L27" s="21">
        <v>0.25983219999999996</v>
      </c>
      <c r="M27" s="21">
        <v>0.22776156000000003</v>
      </c>
      <c r="N27" s="22">
        <f t="shared" si="1"/>
        <v>0.97507756261431677</v>
      </c>
      <c r="O27" s="22">
        <f t="shared" si="2"/>
        <v>0.98061993834999561</v>
      </c>
      <c r="P27" s="23">
        <f t="shared" si="3"/>
        <v>0.98547822821424025</v>
      </c>
      <c r="Q27" s="70">
        <v>469</v>
      </c>
      <c r="R27" s="21">
        <v>463</v>
      </c>
      <c r="S27" s="23">
        <f t="shared" si="4"/>
        <v>0.98720682302771856</v>
      </c>
    </row>
    <row r="28" spans="1:19" ht="38.25" x14ac:dyDescent="0.25">
      <c r="A28" s="17"/>
      <c r="B28" s="19">
        <v>5005112</v>
      </c>
      <c r="C28" s="19" t="s">
        <v>1922</v>
      </c>
      <c r="D28" s="68">
        <v>3000633</v>
      </c>
      <c r="E28" s="19" t="s">
        <v>1900</v>
      </c>
      <c r="F28" s="69">
        <v>14</v>
      </c>
      <c r="G28" s="19" t="s">
        <v>692</v>
      </c>
      <c r="H28" s="20">
        <v>0.75723200000000013</v>
      </c>
      <c r="I28" s="21">
        <v>0.75886799999999999</v>
      </c>
      <c r="J28" s="21">
        <f t="shared" si="0"/>
        <v>0.50672533396119901</v>
      </c>
      <c r="K28" s="21">
        <v>0.33691848396119894</v>
      </c>
      <c r="L28" s="21">
        <v>4.1791849999999998E-2</v>
      </c>
      <c r="M28" s="21">
        <v>0.12801499999999999</v>
      </c>
      <c r="N28" s="22">
        <f t="shared" si="1"/>
        <v>0.44397508388968693</v>
      </c>
      <c r="O28" s="22">
        <f t="shared" si="2"/>
        <v>0.49904638746290392</v>
      </c>
      <c r="P28" s="23">
        <f t="shared" si="3"/>
        <v>0.6677384393085477</v>
      </c>
      <c r="Q28" s="70">
        <v>23.000999999999998</v>
      </c>
      <c r="R28" s="21">
        <v>16.689</v>
      </c>
      <c r="S28" s="23">
        <f t="shared" si="4"/>
        <v>0.72557714881961666</v>
      </c>
    </row>
    <row r="29" spans="1:19" x14ac:dyDescent="0.25">
      <c r="A29" s="17"/>
      <c r="B29" s="19">
        <v>9000000</v>
      </c>
      <c r="C29" s="19" t="s">
        <v>304</v>
      </c>
      <c r="D29" s="68">
        <v>9000000</v>
      </c>
      <c r="E29" s="19" t="s">
        <v>305</v>
      </c>
      <c r="F29" s="69"/>
      <c r="G29" s="19" t="s">
        <v>312</v>
      </c>
      <c r="H29" s="20">
        <v>1.3883319999999999</v>
      </c>
      <c r="I29" s="21">
        <v>1.6745529999999997</v>
      </c>
      <c r="J29" s="21">
        <f t="shared" si="0"/>
        <v>1.4172133292168316</v>
      </c>
      <c r="K29" s="21">
        <v>0.90173684921683162</v>
      </c>
      <c r="L29" s="21">
        <v>0.37235202999999994</v>
      </c>
      <c r="M29" s="21">
        <v>0.14312445000000001</v>
      </c>
      <c r="N29" s="22">
        <f t="shared" si="1"/>
        <v>0.53849406332127547</v>
      </c>
      <c r="O29" s="22">
        <f t="shared" si="2"/>
        <v>0.76085312272399375</v>
      </c>
      <c r="P29" s="23">
        <f t="shared" si="3"/>
        <v>0.84632336463332714</v>
      </c>
      <c r="Q29" s="70"/>
      <c r="R29" s="21"/>
      <c r="S29" s="23">
        <f t="shared" si="4"/>
        <v>0</v>
      </c>
    </row>
    <row r="30" spans="1:19" ht="15.75" thickBot="1" x14ac:dyDescent="0.3">
      <c r="A30" s="41" t="s">
        <v>294</v>
      </c>
      <c r="B30" s="43"/>
      <c r="C30" s="43"/>
      <c r="D30" s="65"/>
      <c r="E30" s="43"/>
      <c r="F30" s="66"/>
      <c r="G30" s="43"/>
      <c r="H30" s="44">
        <f ca="1">OFFSET(H30,-MATCH("PROYECTOS",$A$8:$A$30,0)-1,0)-(OFFSET(H30,-MATCH("PROYECTOS",$A$8:$A$30,0),0))</f>
        <v>99.445909000000029</v>
      </c>
      <c r="I30" s="44">
        <f t="shared" ref="I30:M30" ca="1" si="5">OFFSET(I30,-MATCH("PROYECTOS",$A$8:$A$30,0)-1,0)-(OFFSET(I30,-MATCH("PROYECTOS",$A$8:$A$30,0),0))</f>
        <v>128.51775599999996</v>
      </c>
      <c r="J30" s="44">
        <f t="shared" ca="1" si="5"/>
        <v>93.070468010269906</v>
      </c>
      <c r="K30" s="44">
        <f t="shared" ca="1" si="5"/>
        <v>73.484885170270047</v>
      </c>
      <c r="L30" s="44">
        <f t="shared" ca="1" si="5"/>
        <v>8.1268931900000005</v>
      </c>
      <c r="M30" s="44">
        <f t="shared" ca="1" si="5"/>
        <v>11.458689649999998</v>
      </c>
      <c r="N30" s="46">
        <f t="shared" ca="1" si="1"/>
        <v>0.57178780160361709</v>
      </c>
      <c r="O30" s="46">
        <f t="shared" ca="1" si="2"/>
        <v>0.63502336875746623</v>
      </c>
      <c r="P30" s="47">
        <f t="shared" ca="1" si="3"/>
        <v>0.72418373077001186</v>
      </c>
      <c r="Q30" s="67"/>
      <c r="R30" s="45"/>
      <c r="S3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50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1930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612.89328999999998</v>
      </c>
      <c r="E6" s="14">
        <v>604.97618300000011</v>
      </c>
      <c r="F6" s="14">
        <v>578.26252126522877</v>
      </c>
      <c r="G6" s="14">
        <v>443.93764508522872</v>
      </c>
      <c r="H6" s="14">
        <v>72.544473140000008</v>
      </c>
      <c r="I6" s="14">
        <v>61.780403039999996</v>
      </c>
      <c r="J6" s="15">
        <v>0.73381011940635132</v>
      </c>
      <c r="K6" s="15">
        <v>0.85372306007826537</v>
      </c>
      <c r="L6" s="16">
        <v>0.95584344890686168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612.89328999999998</v>
      </c>
      <c r="E7" s="38">
        <f ca="1">SUM(E8:OFFSET(E6,MATCH("GOBIERNOS REGIONALES",$A$8:$A$50,0),0))</f>
        <v>604.97618299999999</v>
      </c>
      <c r="F7" s="38">
        <f ca="1">SUM(F8:OFFSET(F6,MATCH("GOBIERNOS REGIONALES",$A$8:$A$50,0),0))</f>
        <v>578.26252126522877</v>
      </c>
      <c r="G7" s="38">
        <f ca="1">SUM(G8:OFFSET(G6,MATCH("GOBIERNOS REGIONALES",$A$8:$A$50,0),0))</f>
        <v>443.93764508522872</v>
      </c>
      <c r="H7" s="38">
        <f ca="1">SUM(H8:OFFSET(H6,MATCH("GOBIERNOS REGIONALES",$A$8:$A$50,0),0))</f>
        <v>72.544473140000008</v>
      </c>
      <c r="I7" s="38">
        <f ca="1">SUM(I8:OFFSET(I6,MATCH("GOBIERNOS REGIONALES",$A$8:$A$50,0),0))</f>
        <v>61.780403039999996</v>
      </c>
      <c r="J7" s="39">
        <f ca="1">IFERROR(G7/E7,0)</f>
        <v>0.73381011940635144</v>
      </c>
      <c r="K7" s="39">
        <f ca="1">IFERROR(SUM(G7,H7)/E7,0)</f>
        <v>0.85372306007826559</v>
      </c>
      <c r="L7" s="40">
        <f ca="1">IFERROR(SUM(G7,H7,I7)/E7,0)</f>
        <v>0.95584344890686179</v>
      </c>
      <c r="M7" s="4"/>
    </row>
    <row r="8" spans="1:13" x14ac:dyDescent="0.25">
      <c r="A8" s="17"/>
      <c r="B8" s="18">
        <v>10</v>
      </c>
      <c r="C8" s="19" t="s">
        <v>110</v>
      </c>
      <c r="D8" s="20">
        <v>612.89328999999998</v>
      </c>
      <c r="E8" s="21">
        <v>604.97618299999999</v>
      </c>
      <c r="F8" s="21">
        <f t="shared" ref="F8:F10" si="0">SUM(G8,H8,I8)</f>
        <v>578.26252126522877</v>
      </c>
      <c r="G8" s="21">
        <v>443.93764508522872</v>
      </c>
      <c r="H8" s="21">
        <v>72.544473140000008</v>
      </c>
      <c r="I8" s="21">
        <v>61.780403039999996</v>
      </c>
      <c r="J8" s="22">
        <f t="shared" ref="J8:J10" si="1">IFERROR(G8/E8,0)</f>
        <v>0.73381011940635144</v>
      </c>
      <c r="K8" s="22">
        <f t="shared" ref="K8:K10" si="2">IFERROR(SUM(G8,H8)/E8,0)</f>
        <v>0.85372306007826559</v>
      </c>
      <c r="L8" s="23">
        <f t="shared" ref="L8:L10" si="3">IFERROR(SUM(G8,H8,I8)/E8,0)</f>
        <v>0.95584344890686179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30</v>
      </c>
      <c r="B1" s="51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506</v>
      </c>
      <c r="N2" s="72" t="s">
        <v>542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4209.262185999999</v>
      </c>
      <c r="E6" s="14">
        <f ca="1">SUM(E7:OFFSET(E7,50,0))</f>
        <v>4862.3676760000017</v>
      </c>
      <c r="F6" s="14">
        <f ca="1">SUM(F7:OFFSET(F7,50,0))</f>
        <v>4009.3907074990339</v>
      </c>
      <c r="G6" s="14">
        <f ca="1">SUM(G7:OFFSET(G7,50,0))</f>
        <v>3411.3532648390337</v>
      </c>
      <c r="H6" s="14">
        <f ca="1">SUM(H7:OFFSET(H7,50,0))</f>
        <v>325.71519210000002</v>
      </c>
      <c r="I6" s="14">
        <f ca="1">SUM(I7:OFFSET(I7,50,0))</f>
        <v>272.32225055999999</v>
      </c>
      <c r="J6" s="15">
        <f ca="1">IFERROR(G6/E6,0)</f>
        <v>0.70158274572221646</v>
      </c>
      <c r="K6" s="15">
        <f ca="1">IFERROR(SUM(G6,H6)/E6,0)</f>
        <v>0.76856969812972087</v>
      </c>
      <c r="L6" s="16">
        <f ca="1">IFERROR(SUM(G6,H6,I6)/E6,0)</f>
        <v>0.82457579818343474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38.429361</v>
      </c>
      <c r="E7" s="21">
        <v>67.646371000000002</v>
      </c>
      <c r="F7" s="21">
        <f t="shared" ref="F7:F31" si="0">SUM(G7,H7,I7)</f>
        <v>61.72978506675959</v>
      </c>
      <c r="G7" s="21">
        <v>57.852627026759592</v>
      </c>
      <c r="H7" s="21">
        <v>3.4228833400000003</v>
      </c>
      <c r="I7" s="21">
        <v>0.45427470000000003</v>
      </c>
      <c r="J7" s="22">
        <f t="shared" ref="J7:J31" si="1">IFERROR(G7/E7,0)</f>
        <v>0.85522144309499748</v>
      </c>
      <c r="K7" s="22">
        <f t="shared" ref="K7:K31" si="2">IFERROR(SUM(G7,H7)/E7,0)</f>
        <v>0.90582110260962245</v>
      </c>
      <c r="L7" s="23">
        <f t="shared" ref="L7:L31" si="3">IFERROR(SUM(G7,H7,I7)/E7,0)</f>
        <v>0.91253653602141627</v>
      </c>
      <c r="M7" s="4"/>
      <c r="N7" t="s">
        <v>253</v>
      </c>
      <c r="O7" s="5">
        <v>334.73238940761081</v>
      </c>
      <c r="P7" s="71">
        <v>0.92138133602591088</v>
      </c>
    </row>
    <row r="8" spans="1:16" x14ac:dyDescent="0.25">
      <c r="A8" s="17"/>
      <c r="B8" s="55">
        <v>2</v>
      </c>
      <c r="C8" s="19" t="s">
        <v>251</v>
      </c>
      <c r="D8" s="20">
        <v>134.23363999999995</v>
      </c>
      <c r="E8" s="21">
        <v>153.6050589999999</v>
      </c>
      <c r="F8" s="21">
        <f t="shared" si="0"/>
        <v>133.1587838555611</v>
      </c>
      <c r="G8" s="21">
        <v>118.5066188555611</v>
      </c>
      <c r="H8" s="21">
        <v>11.949392249999997</v>
      </c>
      <c r="I8" s="21">
        <v>2.7027727499999994</v>
      </c>
      <c r="J8" s="22">
        <f t="shared" si="1"/>
        <v>0.77150205616314482</v>
      </c>
      <c r="K8" s="22">
        <f t="shared" si="2"/>
        <v>0.84929501641974681</v>
      </c>
      <c r="L8" s="23">
        <f t="shared" si="3"/>
        <v>0.8668906136454867</v>
      </c>
      <c r="M8" s="4"/>
      <c r="N8" t="s">
        <v>250</v>
      </c>
      <c r="O8" s="5">
        <v>61.72978506675959</v>
      </c>
      <c r="P8" s="71">
        <v>0.91253653602141627</v>
      </c>
    </row>
    <row r="9" spans="1:16" x14ac:dyDescent="0.25">
      <c r="A9" s="17"/>
      <c r="B9" s="55">
        <v>3</v>
      </c>
      <c r="C9" s="19" t="s">
        <v>252</v>
      </c>
      <c r="D9" s="20">
        <v>62.103826999999995</v>
      </c>
      <c r="E9" s="21">
        <v>70.756098000000023</v>
      </c>
      <c r="F9" s="21">
        <f t="shared" si="0"/>
        <v>55.858033948758106</v>
      </c>
      <c r="G9" s="21">
        <v>46.945205468758104</v>
      </c>
      <c r="H9" s="21">
        <v>4.7055279599999995</v>
      </c>
      <c r="I9" s="21">
        <v>4.2073005200000004</v>
      </c>
      <c r="J9" s="22">
        <f t="shared" si="1"/>
        <v>0.66347928723766092</v>
      </c>
      <c r="K9" s="22">
        <f t="shared" si="2"/>
        <v>0.72998278436380259</v>
      </c>
      <c r="L9" s="23">
        <f t="shared" si="3"/>
        <v>0.7894448044429766</v>
      </c>
      <c r="M9" s="4"/>
      <c r="N9" t="s">
        <v>261</v>
      </c>
      <c r="O9" s="5">
        <v>155.34742118385779</v>
      </c>
      <c r="P9" s="71">
        <v>0.90345306589463836</v>
      </c>
    </row>
    <row r="10" spans="1:16" x14ac:dyDescent="0.25">
      <c r="A10" s="17"/>
      <c r="B10" s="55">
        <v>4</v>
      </c>
      <c r="C10" s="19" t="s">
        <v>253</v>
      </c>
      <c r="D10" s="20">
        <v>284.98317900000001</v>
      </c>
      <c r="E10" s="21">
        <v>363.294085</v>
      </c>
      <c r="F10" s="21">
        <f t="shared" si="0"/>
        <v>334.73238940761081</v>
      </c>
      <c r="G10" s="21">
        <v>305.66309149761082</v>
      </c>
      <c r="H10" s="21">
        <v>24.232369589999998</v>
      </c>
      <c r="I10" s="21">
        <v>4.8369283199999975</v>
      </c>
      <c r="J10" s="22">
        <f t="shared" si="1"/>
        <v>0.84136545052092115</v>
      </c>
      <c r="K10" s="22">
        <f t="shared" si="2"/>
        <v>0.90806725104707076</v>
      </c>
      <c r="L10" s="23">
        <f t="shared" si="3"/>
        <v>0.92138133602591088</v>
      </c>
      <c r="M10" s="4"/>
      <c r="N10" t="s">
        <v>263</v>
      </c>
      <c r="O10" s="5">
        <v>197.93702512339522</v>
      </c>
      <c r="P10" s="71">
        <v>0.89424166630906043</v>
      </c>
    </row>
    <row r="11" spans="1:16" x14ac:dyDescent="0.25">
      <c r="A11" s="17"/>
      <c r="B11" s="55">
        <v>5</v>
      </c>
      <c r="C11" s="19" t="s">
        <v>254</v>
      </c>
      <c r="D11" s="20">
        <v>48.134155999999997</v>
      </c>
      <c r="E11" s="21">
        <v>63.362736000000012</v>
      </c>
      <c r="F11" s="21">
        <f t="shared" si="0"/>
        <v>46.510282039361904</v>
      </c>
      <c r="G11" s="21">
        <v>40.030424269361902</v>
      </c>
      <c r="H11" s="21">
        <v>3.9491370000000008</v>
      </c>
      <c r="I11" s="21">
        <v>2.5307207700000003</v>
      </c>
      <c r="J11" s="22">
        <f t="shared" si="1"/>
        <v>0.63176603152619382</v>
      </c>
      <c r="K11" s="22">
        <f t="shared" si="2"/>
        <v>0.69409189131861182</v>
      </c>
      <c r="L11" s="23">
        <f t="shared" si="3"/>
        <v>0.73403209797256697</v>
      </c>
      <c r="M11" s="4"/>
      <c r="N11" t="s">
        <v>258</v>
      </c>
      <c r="O11" s="5">
        <v>40.66874070672251</v>
      </c>
      <c r="P11" s="71">
        <v>0.88853582888010263</v>
      </c>
    </row>
    <row r="12" spans="1:16" x14ac:dyDescent="0.25">
      <c r="A12" s="17"/>
      <c r="B12" s="55">
        <v>6</v>
      </c>
      <c r="C12" s="19" t="s">
        <v>255</v>
      </c>
      <c r="D12" s="20">
        <v>92.308736999999994</v>
      </c>
      <c r="E12" s="21">
        <v>95.121224999999981</v>
      </c>
      <c r="F12" s="21">
        <f t="shared" si="0"/>
        <v>84.168252908608096</v>
      </c>
      <c r="G12" s="21">
        <v>72.660291218608108</v>
      </c>
      <c r="H12" s="21">
        <v>9.8900496599999936</v>
      </c>
      <c r="I12" s="21">
        <v>1.6179120299999998</v>
      </c>
      <c r="J12" s="22">
        <f t="shared" si="1"/>
        <v>0.76387043184744652</v>
      </c>
      <c r="K12" s="22">
        <f t="shared" si="2"/>
        <v>0.86784354258061869</v>
      </c>
      <c r="L12" s="23">
        <f t="shared" si="3"/>
        <v>0.88485249121432274</v>
      </c>
      <c r="M12" s="4"/>
      <c r="N12" t="s">
        <v>260</v>
      </c>
      <c r="O12" s="5">
        <v>111.3690904992193</v>
      </c>
      <c r="P12" s="71">
        <v>0.88641175711405773</v>
      </c>
    </row>
    <row r="13" spans="1:16" x14ac:dyDescent="0.25">
      <c r="A13" s="17"/>
      <c r="B13" s="55">
        <v>7</v>
      </c>
      <c r="C13" s="19" t="s">
        <v>256</v>
      </c>
      <c r="D13" s="20">
        <v>140.86424299999996</v>
      </c>
      <c r="E13" s="21">
        <v>156.85347200000001</v>
      </c>
      <c r="F13" s="21">
        <f t="shared" si="0"/>
        <v>134.09006046342233</v>
      </c>
      <c r="G13" s="21">
        <v>111.97916481342236</v>
      </c>
      <c r="H13" s="21">
        <v>13.249678969999998</v>
      </c>
      <c r="I13" s="21">
        <v>8.8612166799999983</v>
      </c>
      <c r="J13" s="22">
        <f t="shared" si="1"/>
        <v>0.71390937915242547</v>
      </c>
      <c r="K13" s="22">
        <f t="shared" si="2"/>
        <v>0.79838107621501897</v>
      </c>
      <c r="L13" s="23">
        <f t="shared" si="3"/>
        <v>0.85487467222544056</v>
      </c>
      <c r="M13" s="4"/>
      <c r="N13" t="s">
        <v>255</v>
      </c>
      <c r="O13" s="5">
        <v>84.168252908608096</v>
      </c>
      <c r="P13" s="71">
        <v>0.88485249121432274</v>
      </c>
    </row>
    <row r="14" spans="1:16" x14ac:dyDescent="0.25">
      <c r="A14" s="17"/>
      <c r="B14" s="55">
        <v>8</v>
      </c>
      <c r="C14" s="19" t="s">
        <v>257</v>
      </c>
      <c r="D14" s="20">
        <v>238.28923600000005</v>
      </c>
      <c r="E14" s="21">
        <v>251.36843600000003</v>
      </c>
      <c r="F14" s="21">
        <f t="shared" si="0"/>
        <v>217.6272210666271</v>
      </c>
      <c r="G14" s="21">
        <v>184.56125225662709</v>
      </c>
      <c r="H14" s="21">
        <v>18.944697219999995</v>
      </c>
      <c r="I14" s="21">
        <v>14.121271590000006</v>
      </c>
      <c r="J14" s="22">
        <f t="shared" si="1"/>
        <v>0.73422604362556909</v>
      </c>
      <c r="K14" s="22">
        <f t="shared" si="2"/>
        <v>0.80959229692874823</v>
      </c>
      <c r="L14" s="23">
        <f t="shared" si="3"/>
        <v>0.86576988157187351</v>
      </c>
      <c r="M14" s="4"/>
      <c r="N14" t="s">
        <v>274</v>
      </c>
      <c r="O14" s="5">
        <v>41.670088543183681</v>
      </c>
      <c r="P14" s="71">
        <v>0.87273998456934643</v>
      </c>
    </row>
    <row r="15" spans="1:16" x14ac:dyDescent="0.25">
      <c r="A15" s="17"/>
      <c r="B15" s="55">
        <v>9</v>
      </c>
      <c r="C15" s="19" t="s">
        <v>258</v>
      </c>
      <c r="D15" s="20">
        <v>36.62839000000001</v>
      </c>
      <c r="E15" s="21">
        <v>45.770512999999994</v>
      </c>
      <c r="F15" s="21">
        <f t="shared" si="0"/>
        <v>40.66874070672251</v>
      </c>
      <c r="G15" s="21">
        <v>33.76412278672251</v>
      </c>
      <c r="H15" s="21">
        <v>3.4703955299999993</v>
      </c>
      <c r="I15" s="21">
        <v>3.43422239</v>
      </c>
      <c r="J15" s="22">
        <f t="shared" si="1"/>
        <v>0.73768285679302992</v>
      </c>
      <c r="K15" s="22">
        <f t="shared" si="2"/>
        <v>0.81350450052247636</v>
      </c>
      <c r="L15" s="23">
        <f t="shared" si="3"/>
        <v>0.88853582888010263</v>
      </c>
      <c r="M15" s="4"/>
      <c r="N15" t="s">
        <v>251</v>
      </c>
      <c r="O15" s="5">
        <v>133.1587838555611</v>
      </c>
      <c r="P15" s="71">
        <v>0.8668906136454867</v>
      </c>
    </row>
    <row r="16" spans="1:16" x14ac:dyDescent="0.25">
      <c r="A16" s="17"/>
      <c r="B16" s="55">
        <v>10</v>
      </c>
      <c r="C16" s="19" t="s">
        <v>259</v>
      </c>
      <c r="D16" s="20">
        <v>48.358276000000004</v>
      </c>
      <c r="E16" s="21">
        <v>59.687404999999998</v>
      </c>
      <c r="F16" s="21">
        <f t="shared" si="0"/>
        <v>47.023079333789767</v>
      </c>
      <c r="G16" s="21">
        <v>39.218106553789767</v>
      </c>
      <c r="H16" s="21">
        <v>4.0238850599999996</v>
      </c>
      <c r="I16" s="21">
        <v>3.7810877200000004</v>
      </c>
      <c r="J16" s="22">
        <f t="shared" si="1"/>
        <v>0.6570583283657544</v>
      </c>
      <c r="K16" s="22">
        <f t="shared" si="2"/>
        <v>0.7244743110173707</v>
      </c>
      <c r="L16" s="23">
        <f t="shared" si="3"/>
        <v>0.78782247835686214</v>
      </c>
      <c r="M16" s="4"/>
      <c r="N16" t="s">
        <v>257</v>
      </c>
      <c r="O16" s="5">
        <v>217.6272210666271</v>
      </c>
      <c r="P16" s="71">
        <v>0.86576988157187351</v>
      </c>
    </row>
    <row r="17" spans="1:16" x14ac:dyDescent="0.25">
      <c r="A17" s="17"/>
      <c r="B17" s="55">
        <v>11</v>
      </c>
      <c r="C17" s="19" t="s">
        <v>260</v>
      </c>
      <c r="D17" s="20">
        <v>96.266573000000008</v>
      </c>
      <c r="E17" s="21">
        <v>125.64035800000003</v>
      </c>
      <c r="F17" s="21">
        <f t="shared" si="0"/>
        <v>111.3690904992193</v>
      </c>
      <c r="G17" s="21">
        <v>92.714861069219296</v>
      </c>
      <c r="H17" s="21">
        <v>9.6542142800000033</v>
      </c>
      <c r="I17" s="21">
        <v>9.0000151500000012</v>
      </c>
      <c r="J17" s="22">
        <f t="shared" si="1"/>
        <v>0.73793852982510022</v>
      </c>
      <c r="K17" s="22">
        <f t="shared" si="2"/>
        <v>0.81477860282139014</v>
      </c>
      <c r="L17" s="23">
        <f t="shared" si="3"/>
        <v>0.88641175711405773</v>
      </c>
      <c r="M17" s="4"/>
      <c r="N17" t="s">
        <v>268</v>
      </c>
      <c r="O17" s="5">
        <v>23.777154302934058</v>
      </c>
      <c r="P17" s="71">
        <v>0.85850803136630316</v>
      </c>
    </row>
    <row r="18" spans="1:16" x14ac:dyDescent="0.25">
      <c r="A18" s="17"/>
      <c r="B18" s="55">
        <v>12</v>
      </c>
      <c r="C18" s="19" t="s">
        <v>261</v>
      </c>
      <c r="D18" s="20">
        <v>141.27092099999999</v>
      </c>
      <c r="E18" s="21">
        <v>171.94852399999999</v>
      </c>
      <c r="F18" s="21">
        <f t="shared" si="0"/>
        <v>155.34742118385779</v>
      </c>
      <c r="G18" s="21">
        <v>131.54855210385779</v>
      </c>
      <c r="H18" s="21">
        <v>11.79595175</v>
      </c>
      <c r="I18" s="21">
        <v>12.002917330000001</v>
      </c>
      <c r="J18" s="22">
        <f t="shared" si="1"/>
        <v>0.76504612568734698</v>
      </c>
      <c r="K18" s="22">
        <f t="shared" si="2"/>
        <v>0.8336477715496865</v>
      </c>
      <c r="L18" s="23">
        <f t="shared" si="3"/>
        <v>0.90345306589463836</v>
      </c>
      <c r="M18" s="4"/>
      <c r="N18" t="s">
        <v>256</v>
      </c>
      <c r="O18" s="5">
        <v>134.09006046342233</v>
      </c>
      <c r="P18" s="71">
        <v>0.85487467222544056</v>
      </c>
    </row>
    <row r="19" spans="1:16" x14ac:dyDescent="0.25">
      <c r="A19" s="17"/>
      <c r="B19" s="55">
        <v>13</v>
      </c>
      <c r="C19" s="19" t="s">
        <v>262</v>
      </c>
      <c r="D19" s="20">
        <v>173.21536299999988</v>
      </c>
      <c r="E19" s="21">
        <v>237.95830400000011</v>
      </c>
      <c r="F19" s="21">
        <f t="shared" si="0"/>
        <v>187.19465029896094</v>
      </c>
      <c r="G19" s="21">
        <v>156.58442376896093</v>
      </c>
      <c r="H19" s="21">
        <v>16.800682109999997</v>
      </c>
      <c r="I19" s="21">
        <v>13.80954442</v>
      </c>
      <c r="J19" s="22">
        <f t="shared" si="1"/>
        <v>0.65803302989149248</v>
      </c>
      <c r="K19" s="22">
        <f t="shared" si="2"/>
        <v>0.72863650044740969</v>
      </c>
      <c r="L19" s="23">
        <f t="shared" si="3"/>
        <v>0.78666996340233142</v>
      </c>
      <c r="M19" s="4"/>
      <c r="N19" t="s">
        <v>270</v>
      </c>
      <c r="O19" s="5">
        <v>123.77490172937438</v>
      </c>
      <c r="P19" s="71">
        <v>0.83783090364688095</v>
      </c>
    </row>
    <row r="20" spans="1:16" x14ac:dyDescent="0.25">
      <c r="A20" s="17"/>
      <c r="B20" s="55">
        <v>14</v>
      </c>
      <c r="C20" s="19" t="s">
        <v>263</v>
      </c>
      <c r="D20" s="20">
        <v>197.29757100000003</v>
      </c>
      <c r="E20" s="21">
        <v>221.34623400000001</v>
      </c>
      <c r="F20" s="21">
        <f t="shared" si="0"/>
        <v>197.93702512339522</v>
      </c>
      <c r="G20" s="21">
        <v>171.77105561339522</v>
      </c>
      <c r="H20" s="21">
        <v>13.762163090000001</v>
      </c>
      <c r="I20" s="21">
        <v>12.403806420000004</v>
      </c>
      <c r="J20" s="22">
        <f t="shared" si="1"/>
        <v>0.77602881471837104</v>
      </c>
      <c r="K20" s="22">
        <f t="shared" si="2"/>
        <v>0.83820363848338708</v>
      </c>
      <c r="L20" s="23">
        <f t="shared" si="3"/>
        <v>0.89424166630906043</v>
      </c>
      <c r="M20" s="4"/>
      <c r="N20" t="s">
        <v>267</v>
      </c>
      <c r="O20" s="5">
        <v>18.922281896040015</v>
      </c>
      <c r="P20" s="71">
        <v>0.79655774882039987</v>
      </c>
    </row>
    <row r="21" spans="1:16" x14ac:dyDescent="0.25">
      <c r="A21" s="17"/>
      <c r="B21" s="55">
        <v>15</v>
      </c>
      <c r="C21" s="19" t="s">
        <v>264</v>
      </c>
      <c r="D21" s="20">
        <v>1688.2328509999998</v>
      </c>
      <c r="E21" s="21">
        <v>2030.7632020000008</v>
      </c>
      <c r="F21" s="21">
        <f t="shared" si="0"/>
        <v>1610.5822963991629</v>
      </c>
      <c r="G21" s="21">
        <v>1379.8742222891631</v>
      </c>
      <c r="H21" s="21">
        <v>113.32349826000002</v>
      </c>
      <c r="I21" s="21">
        <v>117.38457585</v>
      </c>
      <c r="J21" s="22">
        <f t="shared" si="1"/>
        <v>0.67948553574842774</v>
      </c>
      <c r="K21" s="22">
        <f t="shared" si="2"/>
        <v>0.73528893919221339</v>
      </c>
      <c r="L21" s="23">
        <f t="shared" si="3"/>
        <v>0.79309212162844889</v>
      </c>
      <c r="M21" s="4"/>
      <c r="N21" t="s">
        <v>264</v>
      </c>
      <c r="O21" s="5">
        <v>1610.5822963991629</v>
      </c>
      <c r="P21" s="71">
        <v>0.79309212162844889</v>
      </c>
    </row>
    <row r="22" spans="1:16" x14ac:dyDescent="0.25">
      <c r="A22" s="17"/>
      <c r="B22" s="55">
        <v>16</v>
      </c>
      <c r="C22" s="19" t="s">
        <v>265</v>
      </c>
      <c r="D22" s="20">
        <v>94.417828</v>
      </c>
      <c r="E22" s="21">
        <v>100.70297200000002</v>
      </c>
      <c r="F22" s="21">
        <f t="shared" si="0"/>
        <v>78.051021336622924</v>
      </c>
      <c r="G22" s="21">
        <v>63.305559816622917</v>
      </c>
      <c r="H22" s="21">
        <v>7.3850764199999999</v>
      </c>
      <c r="I22" s="21">
        <v>7.3603850999999976</v>
      </c>
      <c r="J22" s="22">
        <f t="shared" si="1"/>
        <v>0.62863645987154093</v>
      </c>
      <c r="K22" s="22">
        <f t="shared" si="2"/>
        <v>0.70197169788219271</v>
      </c>
      <c r="L22" s="23">
        <f t="shared" si="3"/>
        <v>0.77506174630697999</v>
      </c>
      <c r="M22" s="4"/>
      <c r="N22" t="s">
        <v>252</v>
      </c>
      <c r="O22" s="5">
        <v>55.858033948758106</v>
      </c>
      <c r="P22" s="71">
        <v>0.7894448044429766</v>
      </c>
    </row>
    <row r="23" spans="1:16" x14ac:dyDescent="0.25">
      <c r="A23" s="17"/>
      <c r="B23" s="55">
        <v>17</v>
      </c>
      <c r="C23" s="19" t="s">
        <v>266</v>
      </c>
      <c r="D23" s="20">
        <v>28.250630999999998</v>
      </c>
      <c r="E23" s="21">
        <v>15.115523000000001</v>
      </c>
      <c r="F23" s="21">
        <f t="shared" si="0"/>
        <v>11.418143174086687</v>
      </c>
      <c r="G23" s="21">
        <v>7.3782687840866856</v>
      </c>
      <c r="H23" s="21">
        <v>1.9404341000000003</v>
      </c>
      <c r="I23" s="21">
        <v>2.09944029</v>
      </c>
      <c r="J23" s="22">
        <f t="shared" si="1"/>
        <v>0.48812527254840504</v>
      </c>
      <c r="K23" s="22">
        <f t="shared" si="2"/>
        <v>0.61649887232394707</v>
      </c>
      <c r="L23" s="23">
        <f t="shared" si="3"/>
        <v>0.75539186927813784</v>
      </c>
      <c r="M23" s="4"/>
      <c r="N23" t="s">
        <v>259</v>
      </c>
      <c r="O23" s="5">
        <v>47.023079333789767</v>
      </c>
      <c r="P23" s="71">
        <v>0.78782247835686214</v>
      </c>
    </row>
    <row r="24" spans="1:16" x14ac:dyDescent="0.25">
      <c r="A24" s="17"/>
      <c r="B24" s="55">
        <v>18</v>
      </c>
      <c r="C24" s="19" t="s">
        <v>267</v>
      </c>
      <c r="D24" s="20">
        <v>47.29301000000001</v>
      </c>
      <c r="E24" s="21">
        <v>23.755065999999992</v>
      </c>
      <c r="F24" s="21">
        <f t="shared" si="0"/>
        <v>18.922281896040015</v>
      </c>
      <c r="G24" s="21">
        <v>12.082709196040014</v>
      </c>
      <c r="H24" s="21">
        <v>3.6044794700000002</v>
      </c>
      <c r="I24" s="21">
        <v>3.2350932299999999</v>
      </c>
      <c r="J24" s="22">
        <f t="shared" si="1"/>
        <v>0.50863715537730003</v>
      </c>
      <c r="K24" s="22">
        <f t="shared" si="2"/>
        <v>0.6603723460940929</v>
      </c>
      <c r="L24" s="23">
        <f t="shared" si="3"/>
        <v>0.79655774882039987</v>
      </c>
      <c r="M24" s="4"/>
      <c r="N24" t="s">
        <v>262</v>
      </c>
      <c r="O24" s="5">
        <v>187.19465029896094</v>
      </c>
      <c r="P24" s="71">
        <v>0.78666996340233142</v>
      </c>
    </row>
    <row r="25" spans="1:16" x14ac:dyDescent="0.25">
      <c r="A25" s="17"/>
      <c r="B25" s="55">
        <v>19</v>
      </c>
      <c r="C25" s="19" t="s">
        <v>268</v>
      </c>
      <c r="D25" s="20">
        <v>25.373909000000001</v>
      </c>
      <c r="E25" s="21">
        <v>27.695902</v>
      </c>
      <c r="F25" s="21">
        <f t="shared" si="0"/>
        <v>23.777154302934058</v>
      </c>
      <c r="G25" s="21">
        <v>19.890155692934059</v>
      </c>
      <c r="H25" s="21">
        <v>2.1668347899999998</v>
      </c>
      <c r="I25" s="21">
        <v>1.7201638199999998</v>
      </c>
      <c r="J25" s="22">
        <f t="shared" si="1"/>
        <v>0.71816240875397586</v>
      </c>
      <c r="K25" s="22">
        <f t="shared" si="2"/>
        <v>0.79639906593163345</v>
      </c>
      <c r="L25" s="23">
        <f t="shared" si="3"/>
        <v>0.85850803136630316</v>
      </c>
      <c r="M25" s="4"/>
      <c r="N25" t="s">
        <v>271</v>
      </c>
      <c r="O25" s="5">
        <v>44.85777561988332</v>
      </c>
      <c r="P25" s="71">
        <v>0.77776445332841737</v>
      </c>
    </row>
    <row r="26" spans="1:16" x14ac:dyDescent="0.25">
      <c r="A26" s="17"/>
      <c r="B26" s="55">
        <v>20</v>
      </c>
      <c r="C26" s="19" t="s">
        <v>269</v>
      </c>
      <c r="D26" s="20">
        <v>161.32933500000001</v>
      </c>
      <c r="E26" s="21">
        <v>186.93087300000002</v>
      </c>
      <c r="F26" s="21">
        <f t="shared" si="0"/>
        <v>143.39192452590987</v>
      </c>
      <c r="G26" s="21">
        <v>115.77500702590987</v>
      </c>
      <c r="H26" s="21">
        <v>14.364405590000001</v>
      </c>
      <c r="I26" s="21">
        <v>13.252511910000001</v>
      </c>
      <c r="J26" s="22">
        <f t="shared" si="1"/>
        <v>0.61934663422831104</v>
      </c>
      <c r="K26" s="22">
        <f t="shared" si="2"/>
        <v>0.69619004355642122</v>
      </c>
      <c r="L26" s="23">
        <f t="shared" si="3"/>
        <v>0.76708529856333496</v>
      </c>
      <c r="M26" s="4"/>
      <c r="N26" t="s">
        <v>265</v>
      </c>
      <c r="O26" s="5">
        <v>78.051021336622924</v>
      </c>
      <c r="P26" s="71">
        <v>0.77506174630697999</v>
      </c>
    </row>
    <row r="27" spans="1:16" x14ac:dyDescent="0.25">
      <c r="A27" s="17"/>
      <c r="B27" s="55">
        <v>21</v>
      </c>
      <c r="C27" s="19" t="s">
        <v>270</v>
      </c>
      <c r="D27" s="20">
        <v>150.12428100000005</v>
      </c>
      <c r="E27" s="21">
        <v>147.73255700000004</v>
      </c>
      <c r="F27" s="21">
        <f t="shared" si="0"/>
        <v>123.77490172937438</v>
      </c>
      <c r="G27" s="21">
        <v>100.91515495937438</v>
      </c>
      <c r="H27" s="21">
        <v>11.617763589999997</v>
      </c>
      <c r="I27" s="21">
        <v>11.24198318</v>
      </c>
      <c r="J27" s="22">
        <f t="shared" si="1"/>
        <v>0.68309353746157897</v>
      </c>
      <c r="K27" s="22">
        <f t="shared" si="2"/>
        <v>0.76173404721732629</v>
      </c>
      <c r="L27" s="23">
        <f t="shared" si="3"/>
        <v>0.83783090364688095</v>
      </c>
      <c r="M27" s="4"/>
      <c r="N27" t="s">
        <v>269</v>
      </c>
      <c r="O27" s="5">
        <v>143.39192452590987</v>
      </c>
      <c r="P27" s="71">
        <v>0.76708529856333496</v>
      </c>
    </row>
    <row r="28" spans="1:16" x14ac:dyDescent="0.25">
      <c r="A28" s="17"/>
      <c r="B28" s="55">
        <v>22</v>
      </c>
      <c r="C28" s="19" t="s">
        <v>271</v>
      </c>
      <c r="D28" s="20">
        <v>98.950878000000003</v>
      </c>
      <c r="E28" s="21">
        <v>57.675270999999995</v>
      </c>
      <c r="F28" s="21">
        <f t="shared" si="0"/>
        <v>44.85777561988332</v>
      </c>
      <c r="G28" s="21">
        <v>31.096590819883318</v>
      </c>
      <c r="H28" s="21">
        <v>5.9483040899999997</v>
      </c>
      <c r="I28" s="21">
        <v>7.8128807099999991</v>
      </c>
      <c r="J28" s="22">
        <f t="shared" si="1"/>
        <v>0.53916679160264924</v>
      </c>
      <c r="K28" s="22">
        <f t="shared" si="2"/>
        <v>0.64230118502405165</v>
      </c>
      <c r="L28" s="23">
        <f t="shared" si="3"/>
        <v>0.77776445332841737</v>
      </c>
      <c r="M28" s="4"/>
      <c r="N28" t="s">
        <v>272</v>
      </c>
      <c r="O28" s="5">
        <v>64.455170166022924</v>
      </c>
      <c r="P28" s="71">
        <v>0.76507362784247379</v>
      </c>
    </row>
    <row r="29" spans="1:16" x14ac:dyDescent="0.25">
      <c r="A29" s="17"/>
      <c r="B29" s="55">
        <v>23</v>
      </c>
      <c r="C29" s="19" t="s">
        <v>272</v>
      </c>
      <c r="D29" s="20">
        <v>81.264562000000012</v>
      </c>
      <c r="E29" s="21">
        <v>84.247015999999988</v>
      </c>
      <c r="F29" s="21">
        <f t="shared" si="0"/>
        <v>64.455170166022924</v>
      </c>
      <c r="G29" s="21">
        <v>49.988644156022929</v>
      </c>
      <c r="H29" s="21">
        <v>7.5037289599999983</v>
      </c>
      <c r="I29" s="21">
        <v>6.9627970500000016</v>
      </c>
      <c r="J29" s="22">
        <f t="shared" si="1"/>
        <v>0.59335803841435686</v>
      </c>
      <c r="K29" s="22">
        <f t="shared" si="2"/>
        <v>0.68242622523298546</v>
      </c>
      <c r="L29" s="23">
        <f t="shared" si="3"/>
        <v>0.76507362784247379</v>
      </c>
      <c r="M29" s="4"/>
      <c r="N29" t="s">
        <v>266</v>
      </c>
      <c r="O29" s="5">
        <v>11.418143174086687</v>
      </c>
      <c r="P29" s="71">
        <v>0.75539186927813784</v>
      </c>
    </row>
    <row r="30" spans="1:16" x14ac:dyDescent="0.25">
      <c r="A30" s="17"/>
      <c r="B30" s="55">
        <v>24</v>
      </c>
      <c r="C30" s="19" t="s">
        <v>273</v>
      </c>
      <c r="D30" s="20">
        <v>59.537891999999978</v>
      </c>
      <c r="E30" s="21">
        <v>55.64419299999998</v>
      </c>
      <c r="F30" s="21">
        <f t="shared" si="0"/>
        <v>41.075133903158424</v>
      </c>
      <c r="G30" s="21">
        <v>33.007907623158417</v>
      </c>
      <c r="H30" s="21">
        <v>4.2610316300000015</v>
      </c>
      <c r="I30" s="21">
        <v>3.8061946500000001</v>
      </c>
      <c r="J30" s="22">
        <f t="shared" si="1"/>
        <v>0.59319590856782534</v>
      </c>
      <c r="K30" s="22">
        <f t="shared" si="2"/>
        <v>0.66977230226267159</v>
      </c>
      <c r="L30" s="23">
        <f t="shared" si="3"/>
        <v>0.73817467176059937</v>
      </c>
      <c r="M30" s="4"/>
      <c r="N30" t="s">
        <v>273</v>
      </c>
      <c r="O30" s="5">
        <v>41.075133903158424</v>
      </c>
      <c r="P30" s="71">
        <v>0.73817467176059937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42.103535999999998</v>
      </c>
      <c r="E31" s="28">
        <v>47.746281000000003</v>
      </c>
      <c r="F31" s="28">
        <f t="shared" si="0"/>
        <v>41.670088543183681</v>
      </c>
      <c r="G31" s="28">
        <v>34.239247173183685</v>
      </c>
      <c r="H31" s="28">
        <v>3.7486073899999997</v>
      </c>
      <c r="I31" s="28">
        <v>3.6822339800000004</v>
      </c>
      <c r="J31" s="29">
        <f t="shared" si="1"/>
        <v>0.71710814865735162</v>
      </c>
      <c r="K31" s="29">
        <f t="shared" si="2"/>
        <v>0.79561913027705089</v>
      </c>
      <c r="L31" s="30">
        <f t="shared" si="3"/>
        <v>0.87273998456934643</v>
      </c>
      <c r="M31" s="4"/>
      <c r="N31" t="s">
        <v>254</v>
      </c>
      <c r="O31" s="5">
        <v>46.510282039361904</v>
      </c>
      <c r="P31" s="71">
        <v>0.73403209797256697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122</v>
      </c>
      <c r="B1" s="51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1931</v>
      </c>
      <c r="N2" s="72" t="s">
        <v>1945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612.89328999999998</v>
      </c>
      <c r="E6" s="14">
        <f ca="1">SUM(E7:OFFSET(E7,50,0))</f>
        <v>604.97618300000011</v>
      </c>
      <c r="F6" s="14">
        <f ca="1">SUM(F7:OFFSET(F7,50,0))</f>
        <v>578.26252126522877</v>
      </c>
      <c r="G6" s="14">
        <f ca="1">SUM(G7:OFFSET(G7,50,0))</f>
        <v>443.93764508522872</v>
      </c>
      <c r="H6" s="14">
        <f ca="1">SUM(H7:OFFSET(H7,50,0))</f>
        <v>72.544473140000008</v>
      </c>
      <c r="I6" s="14">
        <f ca="1">SUM(I7:OFFSET(I7,50,0))</f>
        <v>61.780403039999996</v>
      </c>
      <c r="J6" s="15">
        <f ca="1">IFERROR(G6/E6,0)</f>
        <v>0.73381011940635132</v>
      </c>
      <c r="K6" s="15">
        <f ca="1">IFERROR(SUM(G6,H6)/E6,0)</f>
        <v>0.85372306007826537</v>
      </c>
      <c r="L6" s="16">
        <f ca="1">IFERROR(SUM(G6,H6,I6)/E6,0)</f>
        <v>0.95584344890686168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26.808858000000001</v>
      </c>
      <c r="E7" s="21">
        <v>0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264</v>
      </c>
      <c r="O7" s="5">
        <v>578.26252126522877</v>
      </c>
      <c r="P7" s="71">
        <v>0.95584344890686168</v>
      </c>
    </row>
    <row r="8" spans="1:16" x14ac:dyDescent="0.25">
      <c r="A8" s="17"/>
      <c r="B8" s="55">
        <v>2</v>
      </c>
      <c r="C8" s="19" t="s">
        <v>251</v>
      </c>
      <c r="D8" s="20">
        <v>25.231866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250</v>
      </c>
      <c r="O8" s="5">
        <v>0</v>
      </c>
      <c r="P8" s="71">
        <v>0</v>
      </c>
    </row>
    <row r="9" spans="1:16" x14ac:dyDescent="0.25">
      <c r="A9" s="17"/>
      <c r="B9" s="55">
        <v>3</v>
      </c>
      <c r="C9" s="19" t="s">
        <v>252</v>
      </c>
      <c r="D9" s="20">
        <v>27.334521000000002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251</v>
      </c>
      <c r="O9" s="5">
        <v>0</v>
      </c>
      <c r="P9" s="71">
        <v>0</v>
      </c>
    </row>
    <row r="10" spans="1:16" x14ac:dyDescent="0.25">
      <c r="A10" s="17"/>
      <c r="B10" s="55">
        <v>4</v>
      </c>
      <c r="C10" s="19" t="s">
        <v>253</v>
      </c>
      <c r="D10" s="20">
        <v>17.872571000000001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252</v>
      </c>
      <c r="O10" s="5">
        <v>0</v>
      </c>
      <c r="P10" s="71">
        <v>0</v>
      </c>
    </row>
    <row r="11" spans="1:16" x14ac:dyDescent="0.25">
      <c r="A11" s="17"/>
      <c r="B11" s="55">
        <v>5</v>
      </c>
      <c r="C11" s="19" t="s">
        <v>254</v>
      </c>
      <c r="D11" s="20">
        <v>17.346907999999999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253</v>
      </c>
      <c r="O11" s="5">
        <v>0</v>
      </c>
      <c r="P11" s="71">
        <v>0</v>
      </c>
    </row>
    <row r="12" spans="1:16" x14ac:dyDescent="0.25">
      <c r="A12" s="17"/>
      <c r="B12" s="55">
        <v>6</v>
      </c>
      <c r="C12" s="19" t="s">
        <v>255</v>
      </c>
      <c r="D12" s="20">
        <v>28.385847999999999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254</v>
      </c>
      <c r="O12" s="5">
        <v>0</v>
      </c>
      <c r="P12" s="71">
        <v>0</v>
      </c>
    </row>
    <row r="13" spans="1:16" x14ac:dyDescent="0.25">
      <c r="A13" s="17"/>
      <c r="B13" s="55">
        <v>7</v>
      </c>
      <c r="C13" s="19" t="s">
        <v>256</v>
      </c>
      <c r="D13" s="20">
        <v>13.141596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255</v>
      </c>
      <c r="O13" s="5">
        <v>0</v>
      </c>
      <c r="P13" s="71">
        <v>0</v>
      </c>
    </row>
    <row r="14" spans="1:16" x14ac:dyDescent="0.25">
      <c r="A14" s="17"/>
      <c r="B14" s="55">
        <v>8</v>
      </c>
      <c r="C14" s="19" t="s">
        <v>257</v>
      </c>
      <c r="D14" s="20">
        <v>22.077883</v>
      </c>
      <c r="E14" s="21">
        <v>0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256</v>
      </c>
      <c r="O14" s="5">
        <v>0</v>
      </c>
      <c r="P14" s="71">
        <v>0</v>
      </c>
    </row>
    <row r="15" spans="1:16" x14ac:dyDescent="0.25">
      <c r="A15" s="17"/>
      <c r="B15" s="55">
        <v>9</v>
      </c>
      <c r="C15" s="19" t="s">
        <v>258</v>
      </c>
      <c r="D15" s="20">
        <v>27.334521000000002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257</v>
      </c>
      <c r="O15" s="5">
        <v>0</v>
      </c>
      <c r="P15" s="71">
        <v>0</v>
      </c>
    </row>
    <row r="16" spans="1:16" x14ac:dyDescent="0.25">
      <c r="A16" s="17"/>
      <c r="B16" s="55">
        <v>10</v>
      </c>
      <c r="C16" s="19" t="s">
        <v>259</v>
      </c>
      <c r="D16" s="20">
        <v>32.065496000000003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258</v>
      </c>
      <c r="O16" s="5">
        <v>0</v>
      </c>
      <c r="P16" s="71">
        <v>0</v>
      </c>
    </row>
    <row r="17" spans="1:16" x14ac:dyDescent="0.25">
      <c r="A17" s="17"/>
      <c r="B17" s="55">
        <v>11</v>
      </c>
      <c r="C17" s="19" t="s">
        <v>260</v>
      </c>
      <c r="D17" s="20">
        <v>18.218235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259</v>
      </c>
      <c r="O17" s="5">
        <v>0</v>
      </c>
      <c r="P17" s="71">
        <v>0</v>
      </c>
    </row>
    <row r="18" spans="1:16" x14ac:dyDescent="0.25">
      <c r="A18" s="17"/>
      <c r="B18" s="55">
        <v>12</v>
      </c>
      <c r="C18" s="19" t="s">
        <v>261</v>
      </c>
      <c r="D18" s="20">
        <v>16.821244</v>
      </c>
      <c r="E18" s="21">
        <v>0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260</v>
      </c>
      <c r="O18" s="5">
        <v>0</v>
      </c>
      <c r="P18" s="71">
        <v>0</v>
      </c>
    </row>
    <row r="19" spans="1:16" x14ac:dyDescent="0.25">
      <c r="A19" s="17"/>
      <c r="B19" s="55">
        <v>13</v>
      </c>
      <c r="C19" s="19" t="s">
        <v>262</v>
      </c>
      <c r="D19" s="20">
        <v>19.449563000000001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261</v>
      </c>
      <c r="O19" s="5">
        <v>0</v>
      </c>
      <c r="P19" s="71">
        <v>0</v>
      </c>
    </row>
    <row r="20" spans="1:16" x14ac:dyDescent="0.25">
      <c r="A20" s="17"/>
      <c r="B20" s="55">
        <v>14</v>
      </c>
      <c r="C20" s="19" t="s">
        <v>263</v>
      </c>
      <c r="D20" s="20">
        <v>18.9239</v>
      </c>
      <c r="E20" s="21">
        <v>0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262</v>
      </c>
      <c r="O20" s="5">
        <v>0</v>
      </c>
      <c r="P20" s="71">
        <v>0</v>
      </c>
    </row>
    <row r="21" spans="1:16" x14ac:dyDescent="0.25">
      <c r="A21" s="17"/>
      <c r="B21" s="55">
        <v>15</v>
      </c>
      <c r="C21" s="19" t="s">
        <v>264</v>
      </c>
      <c r="D21" s="20">
        <v>103.705</v>
      </c>
      <c r="E21" s="21">
        <v>604.97618300000011</v>
      </c>
      <c r="F21" s="21">
        <f t="shared" si="0"/>
        <v>578.26252126522877</v>
      </c>
      <c r="G21" s="21">
        <v>443.93764508522872</v>
      </c>
      <c r="H21" s="21">
        <v>72.544473140000008</v>
      </c>
      <c r="I21" s="21">
        <v>61.780403039999996</v>
      </c>
      <c r="J21" s="22">
        <f t="shared" si="1"/>
        <v>0.73381011940635132</v>
      </c>
      <c r="K21" s="22">
        <f t="shared" si="2"/>
        <v>0.85372306007826537</v>
      </c>
      <c r="L21" s="23">
        <f t="shared" si="3"/>
        <v>0.95584344890686168</v>
      </c>
      <c r="M21" s="4"/>
      <c r="N21" t="s">
        <v>263</v>
      </c>
      <c r="O21" s="5">
        <v>0</v>
      </c>
      <c r="P21" s="71">
        <v>0</v>
      </c>
    </row>
    <row r="22" spans="1:16" x14ac:dyDescent="0.25">
      <c r="A22" s="17"/>
      <c r="B22" s="55">
        <v>16</v>
      </c>
      <c r="C22" s="19" t="s">
        <v>265</v>
      </c>
      <c r="D22" s="20">
        <v>29.437176999999998</v>
      </c>
      <c r="E22" s="21">
        <v>0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265</v>
      </c>
      <c r="O22" s="5">
        <v>0</v>
      </c>
      <c r="P22" s="71">
        <v>0</v>
      </c>
    </row>
    <row r="23" spans="1:16" x14ac:dyDescent="0.25">
      <c r="A23" s="17"/>
      <c r="B23" s="55">
        <v>17</v>
      </c>
      <c r="C23" s="19" t="s">
        <v>266</v>
      </c>
      <c r="D23" s="20">
        <v>17.346907999999999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266</v>
      </c>
      <c r="O23" s="5">
        <v>0</v>
      </c>
      <c r="P23" s="71">
        <v>0</v>
      </c>
    </row>
    <row r="24" spans="1:16" x14ac:dyDescent="0.25">
      <c r="A24" s="17"/>
      <c r="B24" s="55">
        <v>18</v>
      </c>
      <c r="C24" s="19" t="s">
        <v>267</v>
      </c>
      <c r="D24" s="20">
        <v>14.192924999999999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267</v>
      </c>
      <c r="O24" s="5">
        <v>0</v>
      </c>
      <c r="P24" s="71">
        <v>0</v>
      </c>
    </row>
    <row r="25" spans="1:16" x14ac:dyDescent="0.25">
      <c r="A25" s="17"/>
      <c r="B25" s="55">
        <v>19</v>
      </c>
      <c r="C25" s="19" t="s">
        <v>268</v>
      </c>
      <c r="D25" s="20">
        <v>22.077883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268</v>
      </c>
      <c r="O25" s="5">
        <v>0</v>
      </c>
      <c r="P25" s="71">
        <v>0</v>
      </c>
    </row>
    <row r="26" spans="1:16" x14ac:dyDescent="0.25">
      <c r="A26" s="17"/>
      <c r="B26" s="55">
        <v>20</v>
      </c>
      <c r="C26" s="19" t="s">
        <v>269</v>
      </c>
      <c r="D26" s="20">
        <v>20.500890999999999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269</v>
      </c>
      <c r="O26" s="5">
        <v>0</v>
      </c>
      <c r="P26" s="71">
        <v>0</v>
      </c>
    </row>
    <row r="27" spans="1:16" x14ac:dyDescent="0.25">
      <c r="A27" s="17"/>
      <c r="B27" s="55">
        <v>21</v>
      </c>
      <c r="C27" s="19" t="s">
        <v>270</v>
      </c>
      <c r="D27" s="20">
        <v>32.065496000000003</v>
      </c>
      <c r="E27" s="21">
        <v>0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270</v>
      </c>
      <c r="O27" s="5">
        <v>0</v>
      </c>
      <c r="P27" s="71">
        <v>0</v>
      </c>
    </row>
    <row r="28" spans="1:16" x14ac:dyDescent="0.25">
      <c r="A28" s="17"/>
      <c r="B28" s="55">
        <v>22</v>
      </c>
      <c r="C28" s="19" t="s">
        <v>271</v>
      </c>
      <c r="D28" s="20">
        <v>19.449563000000001</v>
      </c>
      <c r="E28" s="21">
        <v>0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271</v>
      </c>
      <c r="O28" s="5">
        <v>0</v>
      </c>
      <c r="P28" s="71">
        <v>0</v>
      </c>
    </row>
    <row r="29" spans="1:16" x14ac:dyDescent="0.25">
      <c r="A29" s="17"/>
      <c r="B29" s="55">
        <v>23</v>
      </c>
      <c r="C29" s="19" t="s">
        <v>272</v>
      </c>
      <c r="D29" s="20">
        <v>13.667259999999999</v>
      </c>
      <c r="E29" s="21">
        <v>0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272</v>
      </c>
      <c r="O29" s="5">
        <v>0</v>
      </c>
      <c r="P29" s="71">
        <v>0</v>
      </c>
    </row>
    <row r="30" spans="1:16" x14ac:dyDescent="0.25">
      <c r="A30" s="17"/>
      <c r="B30" s="55">
        <v>24</v>
      </c>
      <c r="C30" s="19" t="s">
        <v>273</v>
      </c>
      <c r="D30" s="20">
        <v>8.9362859999999991</v>
      </c>
      <c r="E30" s="21">
        <v>0</v>
      </c>
      <c r="F30" s="21">
        <f t="shared" si="0"/>
        <v>0</v>
      </c>
      <c r="G30" s="21">
        <v>0</v>
      </c>
      <c r="H30" s="21">
        <v>0</v>
      </c>
      <c r="I30" s="21">
        <v>0</v>
      </c>
      <c r="J30" s="22">
        <f t="shared" si="1"/>
        <v>0</v>
      </c>
      <c r="K30" s="22">
        <f t="shared" si="2"/>
        <v>0</v>
      </c>
      <c r="L30" s="23">
        <f t="shared" si="3"/>
        <v>0</v>
      </c>
      <c r="M30" s="4"/>
      <c r="N30" t="s">
        <v>273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20.500890999999999</v>
      </c>
      <c r="E31" s="28">
        <v>0</v>
      </c>
      <c r="F31" s="28">
        <f t="shared" si="0"/>
        <v>0</v>
      </c>
      <c r="G31" s="28">
        <v>0</v>
      </c>
      <c r="H31" s="28">
        <v>0</v>
      </c>
      <c r="I31" s="28">
        <v>0</v>
      </c>
      <c r="J31" s="29">
        <f t="shared" si="1"/>
        <v>0</v>
      </c>
      <c r="K31" s="29">
        <f t="shared" si="2"/>
        <v>0</v>
      </c>
      <c r="L31" s="30">
        <f t="shared" si="3"/>
        <v>0</v>
      </c>
      <c r="M31" s="4"/>
      <c r="N31" t="s">
        <v>274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49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1932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612.89328999999998</v>
      </c>
      <c r="E6" s="14">
        <v>604.97618300000011</v>
      </c>
      <c r="F6" s="14">
        <v>578.26252126522877</v>
      </c>
      <c r="G6" s="14">
        <v>443.93764508522872</v>
      </c>
      <c r="H6" s="14">
        <v>72.544473140000008</v>
      </c>
      <c r="I6" s="14">
        <v>61.780403039999996</v>
      </c>
      <c r="J6" s="15">
        <v>0.73381011940635132</v>
      </c>
      <c r="K6" s="15">
        <v>0.85372306007826537</v>
      </c>
      <c r="L6" s="16">
        <v>0.95584344890686168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612.89328999999998</v>
      </c>
      <c r="E7" s="38">
        <f ca="1">SUM(E8:OFFSET(E6,MATCH("PROYECTOS",$A$8:$A$50,0),0))</f>
        <v>604.97618299999999</v>
      </c>
      <c r="F7" s="38">
        <f ca="1">SUM(F8:OFFSET(F6,MATCH("PROYECTOS",$A$8:$A$50,0),0))</f>
        <v>578.26252126522877</v>
      </c>
      <c r="G7" s="38">
        <f ca="1">SUM(G8:OFFSET(G6,MATCH("PROYECTOS",$A$8:$A$50,0),0))</f>
        <v>443.93764508522872</v>
      </c>
      <c r="H7" s="38">
        <f ca="1">SUM(H8:OFFSET(H6,MATCH("PROYECTOS",$A$8:$A$50,0),0))</f>
        <v>72.544473140000008</v>
      </c>
      <c r="I7" s="38">
        <f ca="1">SUM(I8:OFFSET(I6,MATCH("PROYECTOS",$A$8:$A$50,0),0))</f>
        <v>61.780403039999996</v>
      </c>
      <c r="J7" s="39">
        <f ca="1">IFERROR(G7/E7,0)</f>
        <v>0.73381011940635144</v>
      </c>
      <c r="K7" s="39">
        <f ca="1">IFERROR(SUM(G7,H7)/E7,0)</f>
        <v>0.85372306007826559</v>
      </c>
      <c r="L7" s="40">
        <f ca="1">IFERROR(SUM(G7,H7,I7)/E7,0)</f>
        <v>0.95584344890686179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21.533731</v>
      </c>
      <c r="E8" s="21">
        <v>20.731659000000004</v>
      </c>
      <c r="F8" s="21">
        <f t="shared" ref="F8:F10" si="0">SUM(G8,H8,I8)</f>
        <v>17.297496707760235</v>
      </c>
      <c r="G8" s="21">
        <v>16.932562307760236</v>
      </c>
      <c r="H8" s="21">
        <v>0.19091965999999999</v>
      </c>
      <c r="I8" s="21">
        <v>0.17401474000000003</v>
      </c>
      <c r="J8" s="22">
        <f t="shared" ref="J8:J11" si="1">IFERROR(G8/E8,0)</f>
        <v>0.81674902658587201</v>
      </c>
      <c r="K8" s="22">
        <f t="shared" ref="K8:K11" si="2">IFERROR(SUM(G8,H8)/E8,0)</f>
        <v>0.82595811400140395</v>
      </c>
      <c r="L8" s="23">
        <f t="shared" ref="L8:L11" si="3">IFERROR(SUM(G8,H8,I8)/E8,0)</f>
        <v>0.83435178572830238</v>
      </c>
      <c r="M8" s="4"/>
    </row>
    <row r="9" spans="1:13" ht="25.5" x14ac:dyDescent="0.25">
      <c r="A9" s="17"/>
      <c r="B9" s="19">
        <v>3000637</v>
      </c>
      <c r="C9" s="19" t="s">
        <v>1934</v>
      </c>
      <c r="D9" s="20">
        <v>416.69341299999996</v>
      </c>
      <c r="E9" s="21">
        <v>412.11629500000004</v>
      </c>
      <c r="F9" s="21">
        <f t="shared" si="0"/>
        <v>405.09867197249298</v>
      </c>
      <c r="G9" s="21">
        <v>307.18119518249296</v>
      </c>
      <c r="H9" s="21">
        <v>52.172779830000003</v>
      </c>
      <c r="I9" s="21">
        <v>45.744696959999999</v>
      </c>
      <c r="J9" s="22">
        <f t="shared" si="1"/>
        <v>0.74537502862509464</v>
      </c>
      <c r="K9" s="22">
        <f t="shared" si="2"/>
        <v>0.87197225485222063</v>
      </c>
      <c r="L9" s="23">
        <f t="shared" si="3"/>
        <v>0.98297174095601569</v>
      </c>
      <c r="M9" s="4"/>
    </row>
    <row r="10" spans="1:13" ht="25.5" x14ac:dyDescent="0.25">
      <c r="A10" s="17"/>
      <c r="B10" s="19">
        <v>3000638</v>
      </c>
      <c r="C10" s="19" t="s">
        <v>1935</v>
      </c>
      <c r="D10" s="20">
        <v>174.666146</v>
      </c>
      <c r="E10" s="21">
        <v>172.128229</v>
      </c>
      <c r="F10" s="21">
        <f t="shared" si="0"/>
        <v>155.86635258497552</v>
      </c>
      <c r="G10" s="21">
        <v>119.82388759497553</v>
      </c>
      <c r="H10" s="21">
        <v>20.180773649999999</v>
      </c>
      <c r="I10" s="21">
        <v>15.86169134</v>
      </c>
      <c r="J10" s="22">
        <f t="shared" si="1"/>
        <v>0.69613153107486814</v>
      </c>
      <c r="K10" s="22">
        <f t="shared" si="2"/>
        <v>0.81337420397775384</v>
      </c>
      <c r="L10" s="23">
        <f t="shared" si="3"/>
        <v>0.90552463991815957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1946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122</v>
      </c>
      <c r="B1" s="49" t="s">
        <v>82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1933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612.89328999999998</v>
      </c>
      <c r="I6" s="14">
        <v>604.97618300000011</v>
      </c>
      <c r="J6" s="14">
        <v>578.26252126522877</v>
      </c>
      <c r="K6" s="14">
        <v>443.93764508522872</v>
      </c>
      <c r="L6" s="14">
        <v>72.544473140000008</v>
      </c>
      <c r="M6" s="14">
        <v>61.780403039999996</v>
      </c>
      <c r="N6" s="15">
        <v>0.73381011940635132</v>
      </c>
      <c r="O6" s="15">
        <v>0.85372306007826537</v>
      </c>
      <c r="P6" s="16">
        <v>0.95584344890686168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SUM(H8:OFFSET(H6,MATCH("PROYECTOS",$A$8:$A$19,0),0))</f>
        <v>612.89328999999998</v>
      </c>
      <c r="I7" s="13">
        <f ca="1">SUM(I8:OFFSET(I6,MATCH("PROYECTOS",$A$8:$A$19,0),0))</f>
        <v>604.97618300000011</v>
      </c>
      <c r="J7" s="13">
        <f ca="1">SUM(J8:OFFSET(J6,MATCH("PROYECTOS",$A$8:$A$19,0),0))</f>
        <v>578.26252126522877</v>
      </c>
      <c r="K7" s="13">
        <f ca="1">SUM(K8:OFFSET(K6,MATCH("PROYECTOS",$A$8:$A$19,0),0))</f>
        <v>443.93764508522872</v>
      </c>
      <c r="L7" s="13">
        <f ca="1">SUM(L8:OFFSET(L6,MATCH("PROYECTOS",$A$8:$A$19,0),0))</f>
        <v>72.544473140000008</v>
      </c>
      <c r="M7" s="13">
        <f ca="1">SUM(M8:OFFSET(M6,MATCH("PROYECTOS",$A$8:$A$19,0),0))</f>
        <v>61.780403039999996</v>
      </c>
      <c r="N7" s="39">
        <f ca="1">IFERROR(K7/I7,0)</f>
        <v>0.73381011940635132</v>
      </c>
      <c r="O7" s="39">
        <f ca="1">IFERROR(SUM(K7,L7)/I7,0)</f>
        <v>0.85372306007826537</v>
      </c>
      <c r="P7" s="40">
        <f ca="1">IFERROR(SUM(K7,L7,M7)/I7,0)</f>
        <v>0.95584344890686168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19.011780999999999</v>
      </c>
      <c r="I8" s="21">
        <v>19.446014000000005</v>
      </c>
      <c r="J8" s="21">
        <f t="shared" ref="J8:J18" si="0">SUM(K8,L8,M8)</f>
        <v>17.159866707515409</v>
      </c>
      <c r="K8" s="21">
        <v>16.79493230751541</v>
      </c>
      <c r="L8" s="21">
        <v>0.19091965999999999</v>
      </c>
      <c r="M8" s="21">
        <v>0.17401474000000003</v>
      </c>
      <c r="N8" s="22">
        <f t="shared" ref="N8:N19" si="1">IFERROR(K8/I8,0)</f>
        <v>0.86366966040009052</v>
      </c>
      <c r="O8" s="22">
        <f t="shared" ref="O8:O19" si="2">IFERROR(SUM(K8,L8)/I8,0)</f>
        <v>0.87348759326797787</v>
      </c>
      <c r="P8" s="23">
        <f t="shared" ref="P8:P19" si="3">IFERROR(SUM(K8,L8,M8)/I8,0)</f>
        <v>0.88243620042212267</v>
      </c>
      <c r="Q8" s="70">
        <v>6</v>
      </c>
      <c r="R8" s="21">
        <v>6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515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1.8089</v>
      </c>
      <c r="I9" s="21">
        <v>1.085645</v>
      </c>
      <c r="J9" s="21">
        <f t="shared" si="0"/>
        <v>0.13763000024482608</v>
      </c>
      <c r="K9" s="21">
        <v>0.13763000024482608</v>
      </c>
      <c r="L9" s="21">
        <v>0</v>
      </c>
      <c r="M9" s="21">
        <v>0</v>
      </c>
      <c r="N9" s="22">
        <f t="shared" si="1"/>
        <v>0.12677256400096357</v>
      </c>
      <c r="O9" s="22">
        <f t="shared" si="2"/>
        <v>0.12677256400096357</v>
      </c>
      <c r="P9" s="23">
        <f t="shared" si="3"/>
        <v>0.12677256400096357</v>
      </c>
      <c r="Q9" s="70">
        <v>6</v>
      </c>
      <c r="R9" s="21">
        <v>6</v>
      </c>
      <c r="S9" s="23">
        <f t="shared" ref="S9:S18" si="4">IFERROR(R9/Q9,0)</f>
        <v>1</v>
      </c>
    </row>
    <row r="10" spans="1:19" ht="25.5" x14ac:dyDescent="0.25">
      <c r="A10" s="17"/>
      <c r="B10" s="19">
        <v>5004958</v>
      </c>
      <c r="C10" s="19" t="s">
        <v>1936</v>
      </c>
      <c r="D10" s="68">
        <v>3000637</v>
      </c>
      <c r="E10" s="19" t="s">
        <v>1934</v>
      </c>
      <c r="F10" s="69">
        <v>86</v>
      </c>
      <c r="G10" s="19" t="s">
        <v>502</v>
      </c>
      <c r="H10" s="20">
        <v>4.6522079999999999</v>
      </c>
      <c r="I10" s="21">
        <v>1.928545</v>
      </c>
      <c r="J10" s="21">
        <f t="shared" si="0"/>
        <v>0.68096567763458193</v>
      </c>
      <c r="K10" s="21">
        <v>0.66999267763458192</v>
      </c>
      <c r="L10" s="21">
        <v>0</v>
      </c>
      <c r="M10" s="21">
        <v>1.0973E-2</v>
      </c>
      <c r="N10" s="22">
        <f t="shared" si="1"/>
        <v>0.3474083714067247</v>
      </c>
      <c r="O10" s="22">
        <f t="shared" si="2"/>
        <v>0.3474083714067247</v>
      </c>
      <c r="P10" s="23">
        <f t="shared" si="3"/>
        <v>0.35309815308151066</v>
      </c>
      <c r="Q10" s="70">
        <v>19394</v>
      </c>
      <c r="R10" s="21">
        <v>19394</v>
      </c>
      <c r="S10" s="23">
        <f t="shared" si="4"/>
        <v>1</v>
      </c>
    </row>
    <row r="11" spans="1:19" ht="25.5" x14ac:dyDescent="0.25">
      <c r="A11" s="17"/>
      <c r="B11" s="19">
        <v>5004959</v>
      </c>
      <c r="C11" s="19" t="s">
        <v>1937</v>
      </c>
      <c r="D11" s="68">
        <v>3000637</v>
      </c>
      <c r="E11" s="19" t="s">
        <v>1934</v>
      </c>
      <c r="F11" s="69">
        <v>86</v>
      </c>
      <c r="G11" s="19" t="s">
        <v>502</v>
      </c>
      <c r="H11" s="20">
        <v>23.586715999999996</v>
      </c>
      <c r="I11" s="21">
        <v>3.2247999999999999E-2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5004960</v>
      </c>
      <c r="C12" s="19" t="s">
        <v>1938</v>
      </c>
      <c r="D12" s="68">
        <v>3000637</v>
      </c>
      <c r="E12" s="19" t="s">
        <v>1934</v>
      </c>
      <c r="F12" s="69">
        <v>86</v>
      </c>
      <c r="G12" s="19" t="s">
        <v>502</v>
      </c>
      <c r="H12" s="20">
        <v>370.60621099999997</v>
      </c>
      <c r="I12" s="21">
        <v>410.15550200000001</v>
      </c>
      <c r="J12" s="21">
        <f t="shared" si="0"/>
        <v>404.41770629485842</v>
      </c>
      <c r="K12" s="21">
        <v>306.51120250485837</v>
      </c>
      <c r="L12" s="21">
        <v>52.172779830000003</v>
      </c>
      <c r="M12" s="21">
        <v>45.733723959999999</v>
      </c>
      <c r="N12" s="22">
        <f t="shared" si="1"/>
        <v>0.74730486610626612</v>
      </c>
      <c r="O12" s="22">
        <f t="shared" si="2"/>
        <v>0.87450730414646094</v>
      </c>
      <c r="P12" s="23">
        <f t="shared" si="3"/>
        <v>0.98601068210187859</v>
      </c>
      <c r="Q12" s="70">
        <v>23650</v>
      </c>
      <c r="R12" s="21">
        <v>23650</v>
      </c>
      <c r="S12" s="23">
        <f t="shared" si="4"/>
        <v>1</v>
      </c>
    </row>
    <row r="13" spans="1:19" ht="25.5" x14ac:dyDescent="0.25">
      <c r="A13" s="17"/>
      <c r="B13" s="19">
        <v>5004961</v>
      </c>
      <c r="C13" s="19" t="s">
        <v>1939</v>
      </c>
      <c r="D13" s="68">
        <v>3000638</v>
      </c>
      <c r="E13" s="19" t="s">
        <v>1935</v>
      </c>
      <c r="F13" s="69">
        <v>86</v>
      </c>
      <c r="G13" s="19" t="s">
        <v>502</v>
      </c>
      <c r="H13" s="20">
        <v>2.60975</v>
      </c>
      <c r="I13" s="21">
        <v>0.24660000000000004</v>
      </c>
      <c r="J13" s="21">
        <f t="shared" si="0"/>
        <v>2.2289999760687351E-2</v>
      </c>
      <c r="K13" s="21">
        <v>2.2289999760687351E-2</v>
      </c>
      <c r="L13" s="21">
        <v>0</v>
      </c>
      <c r="M13" s="21">
        <v>0</v>
      </c>
      <c r="N13" s="22">
        <f t="shared" si="1"/>
        <v>9.0389293433444234E-2</v>
      </c>
      <c r="O13" s="22">
        <f t="shared" si="2"/>
        <v>9.0389293433444234E-2</v>
      </c>
      <c r="P13" s="23">
        <f t="shared" si="3"/>
        <v>9.0389293433444234E-2</v>
      </c>
      <c r="Q13" s="70">
        <v>6126</v>
      </c>
      <c r="R13" s="21">
        <v>6126</v>
      </c>
      <c r="S13" s="23">
        <f t="shared" si="4"/>
        <v>1</v>
      </c>
    </row>
    <row r="14" spans="1:19" ht="25.5" x14ac:dyDescent="0.25">
      <c r="A14" s="17"/>
      <c r="B14" s="19">
        <v>5004962</v>
      </c>
      <c r="C14" s="19" t="s">
        <v>1940</v>
      </c>
      <c r="D14" s="68">
        <v>3000638</v>
      </c>
      <c r="E14" s="19" t="s">
        <v>1935</v>
      </c>
      <c r="F14" s="69">
        <v>86</v>
      </c>
      <c r="G14" s="19" t="s">
        <v>502</v>
      </c>
      <c r="H14" s="20">
        <v>9.0893859999999993</v>
      </c>
      <c r="I14" s="21">
        <v>0.11937199999999999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5004963</v>
      </c>
      <c r="C15" s="19" t="s">
        <v>1941</v>
      </c>
      <c r="D15" s="68">
        <v>3000638</v>
      </c>
      <c r="E15" s="19" t="s">
        <v>1935</v>
      </c>
      <c r="F15" s="69">
        <v>86</v>
      </c>
      <c r="G15" s="19" t="s">
        <v>502</v>
      </c>
      <c r="H15" s="20">
        <v>155.10765699999999</v>
      </c>
      <c r="I15" s="21">
        <v>171.76225700000001</v>
      </c>
      <c r="J15" s="21">
        <f t="shared" si="0"/>
        <v>155.84406258521483</v>
      </c>
      <c r="K15" s="21">
        <v>119.80159759521484</v>
      </c>
      <c r="L15" s="21">
        <v>20.180773649999999</v>
      </c>
      <c r="M15" s="21">
        <v>15.86169134</v>
      </c>
      <c r="N15" s="22">
        <f t="shared" si="1"/>
        <v>0.6974849986700794</v>
      </c>
      <c r="O15" s="22">
        <f t="shared" si="2"/>
        <v>0.81497747927948361</v>
      </c>
      <c r="P15" s="23">
        <f t="shared" si="3"/>
        <v>0.90732425916605663</v>
      </c>
      <c r="Q15" s="70">
        <v>9208</v>
      </c>
      <c r="R15" s="21">
        <v>9208</v>
      </c>
      <c r="S15" s="23">
        <f t="shared" si="4"/>
        <v>1</v>
      </c>
    </row>
    <row r="16" spans="1:19" ht="38.25" x14ac:dyDescent="0.25">
      <c r="A16" s="17"/>
      <c r="B16" s="19">
        <v>5005216</v>
      </c>
      <c r="C16" s="19" t="s">
        <v>1942</v>
      </c>
      <c r="D16" s="68">
        <v>3000637</v>
      </c>
      <c r="E16" s="19" t="s">
        <v>1934</v>
      </c>
      <c r="F16" s="69">
        <v>86</v>
      </c>
      <c r="G16" s="19" t="s">
        <v>502</v>
      </c>
      <c r="H16" s="20">
        <v>17.848277999999997</v>
      </c>
      <c r="I16" s="21">
        <v>0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5005217</v>
      </c>
      <c r="C17" s="19" t="s">
        <v>1943</v>
      </c>
      <c r="D17" s="68">
        <v>3000638</v>
      </c>
      <c r="E17" s="19" t="s">
        <v>1935</v>
      </c>
      <c r="F17" s="69">
        <v>86</v>
      </c>
      <c r="G17" s="19" t="s">
        <v>502</v>
      </c>
      <c r="H17" s="20">
        <v>7.8593529999999996</v>
      </c>
      <c r="I17" s="21">
        <v>0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63.75" x14ac:dyDescent="0.25">
      <c r="A18" s="17"/>
      <c r="B18" s="19">
        <v>5005218</v>
      </c>
      <c r="C18" s="19" t="s">
        <v>1944</v>
      </c>
      <c r="D18" s="68">
        <v>3000001</v>
      </c>
      <c r="E18" s="19" t="s">
        <v>276</v>
      </c>
      <c r="F18" s="69">
        <v>544</v>
      </c>
      <c r="G18" s="19" t="s">
        <v>1088</v>
      </c>
      <c r="H18" s="20">
        <v>0.71304999999999996</v>
      </c>
      <c r="I18" s="21">
        <v>0.2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M19" ca="1" si="5">OFFSET(I19,-MATCH("PROYECTOS",$A$8:$A$19,0)-1,0)-(OFFSET(I19,-MATCH("PROYECTOS",$A$8:$A$19,0),0))</f>
        <v>0</v>
      </c>
      <c r="J19" s="44">
        <f t="shared" ca="1" si="5"/>
        <v>0</v>
      </c>
      <c r="K19" s="44">
        <f t="shared" ca="1" si="5"/>
        <v>0</v>
      </c>
      <c r="L19" s="44">
        <f t="shared" ca="1" si="5"/>
        <v>0</v>
      </c>
      <c r="M19" s="44">
        <f t="shared" ca="1" si="5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50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804.68669</v>
      </c>
      <c r="E6" s="14">
        <v>843.93741999999986</v>
      </c>
      <c r="F6" s="14">
        <v>507.18350257459957</v>
      </c>
      <c r="G6" s="14">
        <v>407.03702863459966</v>
      </c>
      <c r="H6" s="14">
        <v>54.035857779999994</v>
      </c>
      <c r="I6" s="14">
        <v>46.110616160000021</v>
      </c>
      <c r="J6" s="15">
        <v>0.48230712252882413</v>
      </c>
      <c r="K6" s="15">
        <v>0.54633539820357746</v>
      </c>
      <c r="L6" s="16">
        <v>0.60097288087379719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804.68668999999977</v>
      </c>
      <c r="E7" s="38">
        <f ca="1">SUM(E8:OFFSET(E6,MATCH("GOBIERNOS REGIONALES",$A$8:$A$50,0),0))</f>
        <v>843.93741999999975</v>
      </c>
      <c r="F7" s="38">
        <f ca="1">SUM(F8:OFFSET(F6,MATCH("GOBIERNOS REGIONALES",$A$8:$A$50,0),0))</f>
        <v>507.18350257459957</v>
      </c>
      <c r="G7" s="38">
        <f ca="1">SUM(G8:OFFSET(G6,MATCH("GOBIERNOS REGIONALES",$A$8:$A$50,0),0))</f>
        <v>407.03702863459966</v>
      </c>
      <c r="H7" s="38">
        <f ca="1">SUM(H8:OFFSET(H6,MATCH("GOBIERNOS REGIONALES",$A$8:$A$50,0),0))</f>
        <v>54.035857779999972</v>
      </c>
      <c r="I7" s="38">
        <f ca="1">SUM(I8:OFFSET(I6,MATCH("GOBIERNOS REGIONALES",$A$8:$A$50,0),0))</f>
        <v>46.110616159999978</v>
      </c>
      <c r="J7" s="39">
        <f ca="1">IFERROR(G7/E7,0)</f>
        <v>0.48230712252882424</v>
      </c>
      <c r="K7" s="39">
        <f ca="1">IFERROR(SUM(G7,H7)/E7,0)</f>
        <v>0.54633539820357746</v>
      </c>
      <c r="L7" s="40">
        <f ca="1">IFERROR(SUM(G7,H7,I7)/E7,0)</f>
        <v>0.60097288087379719</v>
      </c>
      <c r="M7" s="4"/>
    </row>
    <row r="8" spans="1:13" ht="25.5" x14ac:dyDescent="0.25">
      <c r="A8" s="17"/>
      <c r="B8" s="18">
        <v>6</v>
      </c>
      <c r="C8" s="19" t="s">
        <v>106</v>
      </c>
      <c r="D8" s="20">
        <v>218.27119999999999</v>
      </c>
      <c r="E8" s="21">
        <v>218.27119999999996</v>
      </c>
      <c r="F8" s="21">
        <f t="shared" ref="F8:F11" si="0">SUM(G8,H8,I8)</f>
        <v>5.9452680512854457</v>
      </c>
      <c r="G8" s="21">
        <v>5.5590530512854457</v>
      </c>
      <c r="H8" s="21">
        <v>-1.337E-4</v>
      </c>
      <c r="I8" s="21">
        <v>0.38634869999999999</v>
      </c>
      <c r="J8" s="22">
        <f t="shared" ref="J8:J11" si="1">IFERROR(G8/E8,0)</f>
        <v>2.5468559531836753E-2</v>
      </c>
      <c r="K8" s="22">
        <f t="shared" ref="K8:K11" si="2">IFERROR(SUM(G8,H8)/E8,0)</f>
        <v>2.5467946991107607E-2</v>
      </c>
      <c r="L8" s="23">
        <f t="shared" ref="L8:L11" si="3">IFERROR(SUM(G8,H8,I8)/E8,0)</f>
        <v>2.7237986739823881E-2</v>
      </c>
      <c r="M8" s="4"/>
    </row>
    <row r="9" spans="1:13" x14ac:dyDescent="0.25">
      <c r="A9" s="17"/>
      <c r="B9" s="18">
        <v>61</v>
      </c>
      <c r="C9" s="19" t="s">
        <v>135</v>
      </c>
      <c r="D9" s="20">
        <v>586.41548999999975</v>
      </c>
      <c r="E9" s="21">
        <v>625.66621999999973</v>
      </c>
      <c r="F9" s="21">
        <f t="shared" si="0"/>
        <v>501.23823452331413</v>
      </c>
      <c r="G9" s="21">
        <v>401.47797558331422</v>
      </c>
      <c r="H9" s="21">
        <v>54.035991479999971</v>
      </c>
      <c r="I9" s="21">
        <v>45.724267459999979</v>
      </c>
      <c r="J9" s="22">
        <f t="shared" si="1"/>
        <v>0.64168076004377284</v>
      </c>
      <c r="K9" s="22">
        <f t="shared" si="2"/>
        <v>0.72804628490781298</v>
      </c>
      <c r="L9" s="23">
        <f t="shared" si="3"/>
        <v>0.80112721208332827</v>
      </c>
      <c r="M9" s="4"/>
    </row>
    <row r="10" spans="1:13" ht="15.75" thickBot="1" x14ac:dyDescent="0.3">
      <c r="A10" s="41" t="s">
        <v>206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123</v>
      </c>
      <c r="B1" s="51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1948</v>
      </c>
      <c r="N2" s="72" t="s">
        <v>1986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804.68669</v>
      </c>
      <c r="E6" s="14">
        <f ca="1">SUM(E7:OFFSET(E7,50,0))</f>
        <v>843.93741999999986</v>
      </c>
      <c r="F6" s="14">
        <f ca="1">SUM(F7:OFFSET(F7,50,0))</f>
        <v>507.18350257459957</v>
      </c>
      <c r="G6" s="14">
        <f ca="1">SUM(G7:OFFSET(G7,50,0))</f>
        <v>407.03702863459966</v>
      </c>
      <c r="H6" s="14">
        <f ca="1">SUM(H7:OFFSET(H7,50,0))</f>
        <v>54.035857779999994</v>
      </c>
      <c r="I6" s="14">
        <f ca="1">SUM(I7:OFFSET(I7,50,0))</f>
        <v>46.110616160000021</v>
      </c>
      <c r="J6" s="15">
        <f ca="1">IFERROR(G6/E6,0)</f>
        <v>0.48230712252882413</v>
      </c>
      <c r="K6" s="15">
        <f ca="1">IFERROR(SUM(G6,H6)/E6,0)</f>
        <v>0.54633539820357746</v>
      </c>
      <c r="L6" s="16">
        <f ca="1">IFERROR(SUM(G6,H6,I6)/E6,0)</f>
        <v>0.60097288087379719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1.4849379999999999</v>
      </c>
      <c r="E7" s="21">
        <v>2.3757740000000007</v>
      </c>
      <c r="F7" s="21">
        <f t="shared" ref="F7:F31" si="0">SUM(G7,H7,I7)</f>
        <v>1.7418772976526733</v>
      </c>
      <c r="G7" s="21">
        <v>1.4245253776526732</v>
      </c>
      <c r="H7" s="21">
        <v>0.15041956000000001</v>
      </c>
      <c r="I7" s="21">
        <v>0.16693236</v>
      </c>
      <c r="J7" s="22">
        <f t="shared" ref="J7:J31" si="1">IFERROR(G7/E7,0)</f>
        <v>0.59960475097912203</v>
      </c>
      <c r="K7" s="22">
        <f t="shared" ref="K7:K31" si="2">IFERROR(SUM(G7,H7)/E7,0)</f>
        <v>0.66291866888545492</v>
      </c>
      <c r="L7" s="23">
        <f t="shared" ref="L7:L31" si="3">IFERROR(SUM(G7,H7,I7)/E7,0)</f>
        <v>0.73318307955751383</v>
      </c>
      <c r="M7" s="4"/>
      <c r="N7" t="s">
        <v>268</v>
      </c>
      <c r="O7" s="5">
        <v>30.545132127677846</v>
      </c>
      <c r="P7" s="71">
        <v>0.91833589799867832</v>
      </c>
    </row>
    <row r="8" spans="1:16" x14ac:dyDescent="0.25">
      <c r="A8" s="17"/>
      <c r="B8" s="55">
        <v>2</v>
      </c>
      <c r="C8" s="19" t="s">
        <v>251</v>
      </c>
      <c r="D8" s="20">
        <v>5.151854000000001</v>
      </c>
      <c r="E8" s="21">
        <v>8.4824479999999998</v>
      </c>
      <c r="F8" s="21">
        <f t="shared" si="0"/>
        <v>7.4244793529220132</v>
      </c>
      <c r="G8" s="21">
        <v>6.1597770929220133</v>
      </c>
      <c r="H8" s="21">
        <v>0.78577937999999992</v>
      </c>
      <c r="I8" s="21">
        <v>0.47892288</v>
      </c>
      <c r="J8" s="22">
        <f t="shared" si="1"/>
        <v>0.72617917527133835</v>
      </c>
      <c r="K8" s="22">
        <f t="shared" si="2"/>
        <v>0.81881509593952284</v>
      </c>
      <c r="L8" s="23">
        <f t="shared" si="3"/>
        <v>0.87527555169474824</v>
      </c>
      <c r="M8" s="4"/>
      <c r="N8" t="s">
        <v>273</v>
      </c>
      <c r="O8" s="5">
        <v>1.556341845257776</v>
      </c>
      <c r="P8" s="71">
        <v>0.8792578824921915</v>
      </c>
    </row>
    <row r="9" spans="1:16" x14ac:dyDescent="0.25">
      <c r="A9" s="17"/>
      <c r="B9" s="55">
        <v>3</v>
      </c>
      <c r="C9" s="19" t="s">
        <v>252</v>
      </c>
      <c r="D9" s="20">
        <v>1.0556269999999999</v>
      </c>
      <c r="E9" s="21">
        <v>1.346123</v>
      </c>
      <c r="F9" s="21">
        <f t="shared" si="0"/>
        <v>1.0040044269496968</v>
      </c>
      <c r="G9" s="21">
        <v>0.80445966694969684</v>
      </c>
      <c r="H9" s="21">
        <v>0.14434141</v>
      </c>
      <c r="I9" s="21">
        <v>5.5203349999999998E-2</v>
      </c>
      <c r="J9" s="22">
        <f t="shared" si="1"/>
        <v>0.59761230359313144</v>
      </c>
      <c r="K9" s="22">
        <f t="shared" si="2"/>
        <v>0.70483980806337676</v>
      </c>
      <c r="L9" s="23">
        <f t="shared" si="3"/>
        <v>0.74584895061572887</v>
      </c>
      <c r="M9" s="4"/>
      <c r="N9" t="s">
        <v>251</v>
      </c>
      <c r="O9" s="5">
        <v>7.4244793529220132</v>
      </c>
      <c r="P9" s="71">
        <v>0.87527555169474824</v>
      </c>
    </row>
    <row r="10" spans="1:16" x14ac:dyDescent="0.25">
      <c r="A10" s="17"/>
      <c r="B10" s="55">
        <v>4</v>
      </c>
      <c r="C10" s="19" t="s">
        <v>253</v>
      </c>
      <c r="D10" s="20">
        <v>177.49014899999997</v>
      </c>
      <c r="E10" s="21">
        <v>116.52189900000002</v>
      </c>
      <c r="F10" s="21">
        <f t="shared" si="0"/>
        <v>8.5059908565816968</v>
      </c>
      <c r="G10" s="21">
        <v>7.0749409365816973</v>
      </c>
      <c r="H10" s="21">
        <v>0.73295564000000013</v>
      </c>
      <c r="I10" s="21">
        <v>0.69809427999999996</v>
      </c>
      <c r="J10" s="22">
        <f t="shared" si="1"/>
        <v>6.0717693388962844E-2</v>
      </c>
      <c r="K10" s="22">
        <f t="shared" si="2"/>
        <v>6.7007975698900143E-2</v>
      </c>
      <c r="L10" s="23">
        <f t="shared" si="3"/>
        <v>7.2999075105888003E-2</v>
      </c>
      <c r="M10" s="4"/>
      <c r="N10" t="s">
        <v>267</v>
      </c>
      <c r="O10" s="5">
        <v>8.3903334891701515</v>
      </c>
      <c r="P10" s="71">
        <v>0.87088356388031529</v>
      </c>
    </row>
    <row r="11" spans="1:16" x14ac:dyDescent="0.25">
      <c r="A11" s="17"/>
      <c r="B11" s="55">
        <v>5</v>
      </c>
      <c r="C11" s="19" t="s">
        <v>254</v>
      </c>
      <c r="D11" s="20">
        <v>4.3097460000000005</v>
      </c>
      <c r="E11" s="21">
        <v>4.8977489999999992</v>
      </c>
      <c r="F11" s="21">
        <f t="shared" si="0"/>
        <v>4.2125852201862832</v>
      </c>
      <c r="G11" s="21">
        <v>3.3780659501862829</v>
      </c>
      <c r="H11" s="21">
        <v>0.43278330000000004</v>
      </c>
      <c r="I11" s="21">
        <v>0.40173597</v>
      </c>
      <c r="J11" s="22">
        <f t="shared" si="1"/>
        <v>0.68971806235605038</v>
      </c>
      <c r="K11" s="22">
        <f t="shared" si="2"/>
        <v>0.77808177801399858</v>
      </c>
      <c r="L11" s="23">
        <f t="shared" si="3"/>
        <v>0.86010639177023651</v>
      </c>
      <c r="M11" s="4"/>
      <c r="N11" t="s">
        <v>262</v>
      </c>
      <c r="O11" s="5">
        <v>8.5063835349582622</v>
      </c>
      <c r="P11" s="71">
        <v>0.86727998197393674</v>
      </c>
    </row>
    <row r="12" spans="1:16" x14ac:dyDescent="0.25">
      <c r="A12" s="17"/>
      <c r="B12" s="55">
        <v>6</v>
      </c>
      <c r="C12" s="19" t="s">
        <v>255</v>
      </c>
      <c r="D12" s="20">
        <v>3.1346000000000003</v>
      </c>
      <c r="E12" s="21">
        <v>3.473678</v>
      </c>
      <c r="F12" s="21">
        <f t="shared" si="0"/>
        <v>2.9152121907052866</v>
      </c>
      <c r="G12" s="21">
        <v>2.3322542107052868</v>
      </c>
      <c r="H12" s="21">
        <v>0.28122376999999998</v>
      </c>
      <c r="I12" s="21">
        <v>0.30173421</v>
      </c>
      <c r="J12" s="22">
        <f t="shared" si="1"/>
        <v>0.67140771559864987</v>
      </c>
      <c r="K12" s="22">
        <f t="shared" si="2"/>
        <v>0.75236621837294271</v>
      </c>
      <c r="L12" s="23">
        <f t="shared" si="3"/>
        <v>0.8392292523098821</v>
      </c>
      <c r="M12" s="4"/>
      <c r="N12" t="s">
        <v>254</v>
      </c>
      <c r="O12" s="5">
        <v>4.2125852201862832</v>
      </c>
      <c r="P12" s="71">
        <v>0.86010639177023651</v>
      </c>
    </row>
    <row r="13" spans="1:16" x14ac:dyDescent="0.25">
      <c r="A13" s="17"/>
      <c r="B13" s="55">
        <v>7</v>
      </c>
      <c r="C13" s="19" t="s">
        <v>256</v>
      </c>
      <c r="D13" s="20">
        <v>7.7031279999999995</v>
      </c>
      <c r="E13" s="21">
        <v>8.7122119999999974</v>
      </c>
      <c r="F13" s="21">
        <f t="shared" si="0"/>
        <v>6.8796586545102878</v>
      </c>
      <c r="G13" s="21">
        <v>5.3018281345102878</v>
      </c>
      <c r="H13" s="21">
        <v>0.91990934999999996</v>
      </c>
      <c r="I13" s="21">
        <v>0.65792116999999994</v>
      </c>
      <c r="J13" s="22">
        <f t="shared" si="1"/>
        <v>0.60855132250113853</v>
      </c>
      <c r="K13" s="22">
        <f t="shared" si="2"/>
        <v>0.7141398171337302</v>
      </c>
      <c r="L13" s="23">
        <f t="shared" si="3"/>
        <v>0.78965693838835527</v>
      </c>
      <c r="M13" s="4"/>
      <c r="N13" t="s">
        <v>265</v>
      </c>
      <c r="O13" s="5">
        <v>2.7263260305082531</v>
      </c>
      <c r="P13" s="71">
        <v>0.85268461276242191</v>
      </c>
    </row>
    <row r="14" spans="1:16" x14ac:dyDescent="0.25">
      <c r="A14" s="17"/>
      <c r="B14" s="55">
        <v>8</v>
      </c>
      <c r="C14" s="19" t="s">
        <v>257</v>
      </c>
      <c r="D14" s="20">
        <v>6.8911599999999984</v>
      </c>
      <c r="E14" s="21">
        <v>10.04115</v>
      </c>
      <c r="F14" s="21">
        <f t="shared" si="0"/>
        <v>6.738866877244452</v>
      </c>
      <c r="G14" s="21">
        <v>5.1978767672444519</v>
      </c>
      <c r="H14" s="21">
        <v>1.27171009</v>
      </c>
      <c r="I14" s="21">
        <v>0.26928002000000001</v>
      </c>
      <c r="J14" s="22">
        <f t="shared" si="1"/>
        <v>0.51765751604591626</v>
      </c>
      <c r="K14" s="22">
        <f t="shared" si="2"/>
        <v>0.64430736093420093</v>
      </c>
      <c r="L14" s="23">
        <f t="shared" si="3"/>
        <v>0.67112500831522803</v>
      </c>
      <c r="M14" s="4"/>
      <c r="N14" t="s">
        <v>255</v>
      </c>
      <c r="O14" s="5">
        <v>2.9152121907052866</v>
      </c>
      <c r="P14" s="71">
        <v>0.8392292523098821</v>
      </c>
    </row>
    <row r="15" spans="1:16" x14ac:dyDescent="0.25">
      <c r="A15" s="17"/>
      <c r="B15" s="55">
        <v>9</v>
      </c>
      <c r="C15" s="19" t="s">
        <v>258</v>
      </c>
      <c r="D15" s="20">
        <v>0.46909600000000001</v>
      </c>
      <c r="E15" s="21">
        <v>0.51220999999999994</v>
      </c>
      <c r="F15" s="21">
        <f t="shared" si="0"/>
        <v>0.41064769032221815</v>
      </c>
      <c r="G15" s="21">
        <v>0.33276834032221814</v>
      </c>
      <c r="H15" s="21">
        <v>4.3791550000000005E-2</v>
      </c>
      <c r="I15" s="21">
        <v>3.4087799999999994E-2</v>
      </c>
      <c r="J15" s="22">
        <f t="shared" si="1"/>
        <v>0.64967169778453793</v>
      </c>
      <c r="K15" s="22">
        <f t="shared" si="2"/>
        <v>0.73516700244473598</v>
      </c>
      <c r="L15" s="23">
        <f t="shared" si="3"/>
        <v>0.80171744074152829</v>
      </c>
      <c r="M15" s="4"/>
      <c r="N15" t="s">
        <v>269</v>
      </c>
      <c r="O15" s="5">
        <v>5.72704018042106</v>
      </c>
      <c r="P15" s="71">
        <v>0.83194763726365095</v>
      </c>
    </row>
    <row r="16" spans="1:16" x14ac:dyDescent="0.25">
      <c r="A16" s="17"/>
      <c r="B16" s="55">
        <v>10</v>
      </c>
      <c r="C16" s="19" t="s">
        <v>259</v>
      </c>
      <c r="D16" s="20">
        <v>6.2521199999999997</v>
      </c>
      <c r="E16" s="21">
        <v>8.9412299999999991</v>
      </c>
      <c r="F16" s="21">
        <f t="shared" si="0"/>
        <v>7.0444077109494714</v>
      </c>
      <c r="G16" s="21">
        <v>5.1729495009494713</v>
      </c>
      <c r="H16" s="21">
        <v>1.2415202399999998</v>
      </c>
      <c r="I16" s="21">
        <v>0.62993796999999996</v>
      </c>
      <c r="J16" s="22">
        <f t="shared" si="1"/>
        <v>0.57855009891809872</v>
      </c>
      <c r="K16" s="22">
        <f t="shared" si="2"/>
        <v>0.71740350499310179</v>
      </c>
      <c r="L16" s="23">
        <f t="shared" si="3"/>
        <v>0.78785667195111542</v>
      </c>
      <c r="M16" s="4"/>
      <c r="N16" t="s">
        <v>271</v>
      </c>
      <c r="O16" s="5">
        <v>7.8602963089465545</v>
      </c>
      <c r="P16" s="71">
        <v>0.8188559273086029</v>
      </c>
    </row>
    <row r="17" spans="1:16" x14ac:dyDescent="0.25">
      <c r="A17" s="17"/>
      <c r="B17" s="55">
        <v>11</v>
      </c>
      <c r="C17" s="19" t="s">
        <v>260</v>
      </c>
      <c r="D17" s="20">
        <v>140.91332600000001</v>
      </c>
      <c r="E17" s="21">
        <v>123.20090099999997</v>
      </c>
      <c r="F17" s="21">
        <f t="shared" si="0"/>
        <v>13.421895334005209</v>
      </c>
      <c r="G17" s="21">
        <v>11.25928907400521</v>
      </c>
      <c r="H17" s="21">
        <v>1.0154069499999998</v>
      </c>
      <c r="I17" s="21">
        <v>1.14719931</v>
      </c>
      <c r="J17" s="22">
        <f t="shared" si="1"/>
        <v>9.1389665031793979E-2</v>
      </c>
      <c r="K17" s="22">
        <f t="shared" si="2"/>
        <v>9.9631544285582879E-2</v>
      </c>
      <c r="L17" s="23">
        <f t="shared" si="3"/>
        <v>0.10894315889788185</v>
      </c>
      <c r="M17" s="4"/>
      <c r="N17" t="s">
        <v>272</v>
      </c>
      <c r="O17" s="5">
        <v>2.3202509561364986</v>
      </c>
      <c r="P17" s="71">
        <v>0.81650131000380366</v>
      </c>
    </row>
    <row r="18" spans="1:16" x14ac:dyDescent="0.25">
      <c r="A18" s="17"/>
      <c r="B18" s="55">
        <v>12</v>
      </c>
      <c r="C18" s="19" t="s">
        <v>261</v>
      </c>
      <c r="D18" s="20">
        <v>8.3294650000000008</v>
      </c>
      <c r="E18" s="21">
        <v>11.302531999999999</v>
      </c>
      <c r="F18" s="21">
        <f t="shared" si="0"/>
        <v>8.1325060527771562</v>
      </c>
      <c r="G18" s="21">
        <v>6.6852205027771561</v>
      </c>
      <c r="H18" s="21">
        <v>0.82333787000000003</v>
      </c>
      <c r="I18" s="21">
        <v>0.62394767999999989</v>
      </c>
      <c r="J18" s="22">
        <f t="shared" si="1"/>
        <v>0.59147990050168908</v>
      </c>
      <c r="K18" s="22">
        <f t="shared" si="2"/>
        <v>0.66432533637393432</v>
      </c>
      <c r="L18" s="23">
        <f t="shared" si="3"/>
        <v>0.71952957556564823</v>
      </c>
      <c r="M18" s="4"/>
      <c r="N18" t="s">
        <v>258</v>
      </c>
      <c r="O18" s="5">
        <v>0.41064769032221815</v>
      </c>
      <c r="P18" s="71">
        <v>0.80171744074152829</v>
      </c>
    </row>
    <row r="19" spans="1:16" x14ac:dyDescent="0.25">
      <c r="A19" s="17"/>
      <c r="B19" s="55">
        <v>13</v>
      </c>
      <c r="C19" s="19" t="s">
        <v>262</v>
      </c>
      <c r="D19" s="20">
        <v>7.2594450000000004</v>
      </c>
      <c r="E19" s="21">
        <v>9.8081169999999993</v>
      </c>
      <c r="F19" s="21">
        <f t="shared" si="0"/>
        <v>8.5063835349582622</v>
      </c>
      <c r="G19" s="21">
        <v>6.7783534349582624</v>
      </c>
      <c r="H19" s="21">
        <v>0.30418689999999998</v>
      </c>
      <c r="I19" s="21">
        <v>1.4238432000000001</v>
      </c>
      <c r="J19" s="22">
        <f t="shared" si="1"/>
        <v>0.69109630675880629</v>
      </c>
      <c r="K19" s="22">
        <f t="shared" si="2"/>
        <v>0.72211009870276455</v>
      </c>
      <c r="L19" s="23">
        <f t="shared" si="3"/>
        <v>0.86727998197393674</v>
      </c>
      <c r="M19" s="4"/>
      <c r="N19" t="s">
        <v>264</v>
      </c>
      <c r="O19" s="5">
        <v>315.40598587838059</v>
      </c>
      <c r="P19" s="71">
        <v>0.80120346981575596</v>
      </c>
    </row>
    <row r="20" spans="1:16" x14ac:dyDescent="0.25">
      <c r="A20" s="17"/>
      <c r="B20" s="55">
        <v>14</v>
      </c>
      <c r="C20" s="19" t="s">
        <v>263</v>
      </c>
      <c r="D20" s="20">
        <v>8.1468340000000001</v>
      </c>
      <c r="E20" s="21">
        <v>13.905701999999998</v>
      </c>
      <c r="F20" s="21">
        <f t="shared" si="0"/>
        <v>9.1875535414905247</v>
      </c>
      <c r="G20" s="21">
        <v>7.4198393714905251</v>
      </c>
      <c r="H20" s="21">
        <v>0.72697318999999982</v>
      </c>
      <c r="I20" s="21">
        <v>1.0407409800000005</v>
      </c>
      <c r="J20" s="22">
        <f t="shared" si="1"/>
        <v>0.53358250964176612</v>
      </c>
      <c r="K20" s="22">
        <f t="shared" si="2"/>
        <v>0.5858612935535743</v>
      </c>
      <c r="L20" s="23">
        <f t="shared" si="3"/>
        <v>0.66070404367147562</v>
      </c>
      <c r="M20" s="4"/>
      <c r="N20" t="s">
        <v>266</v>
      </c>
      <c r="O20" s="5">
        <v>1.8727452376200902</v>
      </c>
      <c r="P20" s="71">
        <v>0.79882392584305528</v>
      </c>
    </row>
    <row r="21" spans="1:16" x14ac:dyDescent="0.25">
      <c r="A21" s="17"/>
      <c r="B21" s="55">
        <v>15</v>
      </c>
      <c r="C21" s="19" t="s">
        <v>264</v>
      </c>
      <c r="D21" s="20">
        <v>346.17454300000003</v>
      </c>
      <c r="E21" s="21">
        <v>393.66527699999983</v>
      </c>
      <c r="F21" s="21">
        <f t="shared" si="0"/>
        <v>315.40598587838059</v>
      </c>
      <c r="G21" s="21">
        <v>255.16373324838059</v>
      </c>
      <c r="H21" s="21">
        <v>30.182699199999991</v>
      </c>
      <c r="I21" s="21">
        <v>30.059553430000012</v>
      </c>
      <c r="J21" s="22">
        <f t="shared" si="1"/>
        <v>0.64817434545638297</v>
      </c>
      <c r="K21" s="22">
        <f t="shared" si="2"/>
        <v>0.72484531687152265</v>
      </c>
      <c r="L21" s="23">
        <f t="shared" si="3"/>
        <v>0.80120346981575596</v>
      </c>
      <c r="M21" s="4"/>
      <c r="N21" t="s">
        <v>270</v>
      </c>
      <c r="O21" s="5">
        <v>24.425116953823984</v>
      </c>
      <c r="P21" s="71">
        <v>0.79677320804358287</v>
      </c>
    </row>
    <row r="22" spans="1:16" x14ac:dyDescent="0.25">
      <c r="A22" s="17"/>
      <c r="B22" s="55">
        <v>16</v>
      </c>
      <c r="C22" s="19" t="s">
        <v>265</v>
      </c>
      <c r="D22" s="20">
        <v>2.5478890000000001</v>
      </c>
      <c r="E22" s="21">
        <v>3.1973439999999997</v>
      </c>
      <c r="F22" s="21">
        <f t="shared" si="0"/>
        <v>2.7263260305082531</v>
      </c>
      <c r="G22" s="21">
        <v>2.2027203805082536</v>
      </c>
      <c r="H22" s="21">
        <v>0.25328795999999998</v>
      </c>
      <c r="I22" s="21">
        <v>0.27031768999999994</v>
      </c>
      <c r="J22" s="22">
        <f t="shared" si="1"/>
        <v>0.68892192410583719</v>
      </c>
      <c r="K22" s="22">
        <f t="shared" si="2"/>
        <v>0.76814016274390662</v>
      </c>
      <c r="L22" s="23">
        <f t="shared" si="3"/>
        <v>0.85268461276242191</v>
      </c>
      <c r="M22" s="4"/>
      <c r="N22" t="s">
        <v>256</v>
      </c>
      <c r="O22" s="5">
        <v>6.8796586545102878</v>
      </c>
      <c r="P22" s="71">
        <v>0.78965693838835527</v>
      </c>
    </row>
    <row r="23" spans="1:16" x14ac:dyDescent="0.25">
      <c r="A23" s="17"/>
      <c r="B23" s="55">
        <v>17</v>
      </c>
      <c r="C23" s="19" t="s">
        <v>266</v>
      </c>
      <c r="D23" s="20">
        <v>1.5514830000000002</v>
      </c>
      <c r="E23" s="21">
        <v>2.3443779999999999</v>
      </c>
      <c r="F23" s="21">
        <f t="shared" si="0"/>
        <v>1.8727452376200902</v>
      </c>
      <c r="G23" s="21">
        <v>1.5930838976200903</v>
      </c>
      <c r="H23" s="21">
        <v>0.16804571000000001</v>
      </c>
      <c r="I23" s="21">
        <v>0.11161562999999999</v>
      </c>
      <c r="J23" s="22">
        <f t="shared" si="1"/>
        <v>0.67953371752340719</v>
      </c>
      <c r="K23" s="22">
        <f t="shared" si="2"/>
        <v>0.75121401396024456</v>
      </c>
      <c r="L23" s="23">
        <f t="shared" si="3"/>
        <v>0.79882392584305528</v>
      </c>
      <c r="M23" s="4"/>
      <c r="N23" t="s">
        <v>259</v>
      </c>
      <c r="O23" s="5">
        <v>7.0444077109494714</v>
      </c>
      <c r="P23" s="71">
        <v>0.78785667195111542</v>
      </c>
    </row>
    <row r="24" spans="1:16" x14ac:dyDescent="0.25">
      <c r="A24" s="17"/>
      <c r="B24" s="55">
        <v>18</v>
      </c>
      <c r="C24" s="19" t="s">
        <v>267</v>
      </c>
      <c r="D24" s="20">
        <v>8.192615</v>
      </c>
      <c r="E24" s="21">
        <v>9.6342769999999991</v>
      </c>
      <c r="F24" s="21">
        <f t="shared" si="0"/>
        <v>8.3903334891701515</v>
      </c>
      <c r="G24" s="21">
        <v>2.8113670591701521</v>
      </c>
      <c r="H24" s="21">
        <v>5.2151872899999994</v>
      </c>
      <c r="I24" s="21">
        <v>0.36377914</v>
      </c>
      <c r="J24" s="22">
        <f t="shared" si="1"/>
        <v>0.29180882583821832</v>
      </c>
      <c r="K24" s="22">
        <f t="shared" si="2"/>
        <v>0.83312472219453027</v>
      </c>
      <c r="L24" s="23">
        <f t="shared" si="3"/>
        <v>0.87088356388031529</v>
      </c>
      <c r="M24" s="4"/>
      <c r="N24" t="s">
        <v>274</v>
      </c>
      <c r="O24" s="5">
        <v>20.227864825401632</v>
      </c>
      <c r="P24" s="71">
        <v>0.76149940586618337</v>
      </c>
    </row>
    <row r="25" spans="1:16" x14ac:dyDescent="0.25">
      <c r="A25" s="17"/>
      <c r="B25" s="55">
        <v>19</v>
      </c>
      <c r="C25" s="19" t="s">
        <v>268</v>
      </c>
      <c r="D25" s="20">
        <v>4.7991000000000001</v>
      </c>
      <c r="E25" s="21">
        <v>33.261393999999996</v>
      </c>
      <c r="F25" s="21">
        <f t="shared" si="0"/>
        <v>30.545132127677846</v>
      </c>
      <c r="G25" s="21">
        <v>26.450890287677844</v>
      </c>
      <c r="H25" s="21">
        <v>3.1001205600000001</v>
      </c>
      <c r="I25" s="21">
        <v>0.99412127999999989</v>
      </c>
      <c r="J25" s="22">
        <f t="shared" si="1"/>
        <v>0.79524298613815902</v>
      </c>
      <c r="K25" s="22">
        <f t="shared" si="2"/>
        <v>0.88844775560753253</v>
      </c>
      <c r="L25" s="23">
        <f t="shared" si="3"/>
        <v>0.91833589799867832</v>
      </c>
      <c r="M25" s="4"/>
      <c r="N25" t="s">
        <v>252</v>
      </c>
      <c r="O25" s="5">
        <v>1.0040044269496968</v>
      </c>
      <c r="P25" s="71">
        <v>0.74584895061572887</v>
      </c>
    </row>
    <row r="26" spans="1:16" x14ac:dyDescent="0.25">
      <c r="A26" s="17"/>
      <c r="B26" s="55">
        <v>20</v>
      </c>
      <c r="C26" s="19" t="s">
        <v>269</v>
      </c>
      <c r="D26" s="20">
        <v>11.953325999999999</v>
      </c>
      <c r="E26" s="21">
        <v>6.8838949999999999</v>
      </c>
      <c r="F26" s="21">
        <f t="shared" si="0"/>
        <v>5.72704018042106</v>
      </c>
      <c r="G26" s="21">
        <v>4.1529298504210601</v>
      </c>
      <c r="H26" s="21">
        <v>0.57671496999999983</v>
      </c>
      <c r="I26" s="21">
        <v>0.99739536000000006</v>
      </c>
      <c r="J26" s="22">
        <f t="shared" si="1"/>
        <v>0.60328198649471854</v>
      </c>
      <c r="K26" s="22">
        <f t="shared" si="2"/>
        <v>0.68705940756229711</v>
      </c>
      <c r="L26" s="23">
        <f t="shared" si="3"/>
        <v>0.83194763726365095</v>
      </c>
      <c r="M26" s="4"/>
      <c r="N26" t="s">
        <v>250</v>
      </c>
      <c r="O26" s="5">
        <v>1.7418772976526733</v>
      </c>
      <c r="P26" s="71">
        <v>0.73318307955751383</v>
      </c>
    </row>
    <row r="27" spans="1:16" x14ac:dyDescent="0.25">
      <c r="A27" s="17"/>
      <c r="B27" s="55">
        <v>21</v>
      </c>
      <c r="C27" s="19" t="s">
        <v>270</v>
      </c>
      <c r="D27" s="20">
        <v>19.209253000000004</v>
      </c>
      <c r="E27" s="21">
        <v>30.655043000000006</v>
      </c>
      <c r="F27" s="21">
        <f t="shared" si="0"/>
        <v>24.425116953823984</v>
      </c>
      <c r="G27" s="21">
        <v>19.078501643823984</v>
      </c>
      <c r="H27" s="21">
        <v>3.6931013800000008</v>
      </c>
      <c r="I27" s="21">
        <v>1.6535139300000004</v>
      </c>
      <c r="J27" s="22">
        <f t="shared" si="1"/>
        <v>0.62236094869689074</v>
      </c>
      <c r="K27" s="22">
        <f t="shared" si="2"/>
        <v>0.74283383076069998</v>
      </c>
      <c r="L27" s="23">
        <f t="shared" si="3"/>
        <v>0.79677320804358287</v>
      </c>
      <c r="M27" s="4"/>
      <c r="N27" t="s">
        <v>261</v>
      </c>
      <c r="O27" s="5">
        <v>8.1325060527771562</v>
      </c>
      <c r="P27" s="71">
        <v>0.71952957556564823</v>
      </c>
    </row>
    <row r="28" spans="1:16" x14ac:dyDescent="0.25">
      <c r="A28" s="17"/>
      <c r="B28" s="55">
        <v>22</v>
      </c>
      <c r="C28" s="19" t="s">
        <v>271</v>
      </c>
      <c r="D28" s="20">
        <v>6.5587290000000014</v>
      </c>
      <c r="E28" s="21">
        <v>9.5991199999999974</v>
      </c>
      <c r="F28" s="21">
        <f t="shared" si="0"/>
        <v>7.8602963089465545</v>
      </c>
      <c r="G28" s="21">
        <v>6.2694216289465539</v>
      </c>
      <c r="H28" s="21">
        <v>0.79078504000000005</v>
      </c>
      <c r="I28" s="21">
        <v>0.80008964000000005</v>
      </c>
      <c r="J28" s="22">
        <f t="shared" si="1"/>
        <v>0.65312462277235361</v>
      </c>
      <c r="K28" s="22">
        <f t="shared" si="2"/>
        <v>0.73550561603006903</v>
      </c>
      <c r="L28" s="23">
        <f t="shared" si="3"/>
        <v>0.8188559273086029</v>
      </c>
      <c r="M28" s="4"/>
      <c r="N28" t="s">
        <v>257</v>
      </c>
      <c r="O28" s="5">
        <v>6.738866877244452</v>
      </c>
      <c r="P28" s="71">
        <v>0.67112500831522803</v>
      </c>
    </row>
    <row r="29" spans="1:16" x14ac:dyDescent="0.25">
      <c r="A29" s="17"/>
      <c r="B29" s="55">
        <v>23</v>
      </c>
      <c r="C29" s="19" t="s">
        <v>272</v>
      </c>
      <c r="D29" s="20">
        <v>2.1678810000000004</v>
      </c>
      <c r="E29" s="21">
        <v>2.8416989999999998</v>
      </c>
      <c r="F29" s="21">
        <f t="shared" si="0"/>
        <v>2.3202509561364986</v>
      </c>
      <c r="G29" s="21">
        <v>1.9027449161364984</v>
      </c>
      <c r="H29" s="21">
        <v>0.20765812000000003</v>
      </c>
      <c r="I29" s="21">
        <v>0.20984791999999999</v>
      </c>
      <c r="J29" s="22">
        <f t="shared" si="1"/>
        <v>0.66958003509045072</v>
      </c>
      <c r="K29" s="22">
        <f t="shared" si="2"/>
        <v>0.7426553748783733</v>
      </c>
      <c r="L29" s="23">
        <f t="shared" si="3"/>
        <v>0.81650131000380366</v>
      </c>
      <c r="M29" s="4"/>
      <c r="N29" t="s">
        <v>263</v>
      </c>
      <c r="O29" s="5">
        <v>9.1875535414905247</v>
      </c>
      <c r="P29" s="71">
        <v>0.66070404367147562</v>
      </c>
    </row>
    <row r="30" spans="1:16" x14ac:dyDescent="0.25">
      <c r="A30" s="17"/>
      <c r="B30" s="55">
        <v>24</v>
      </c>
      <c r="C30" s="19" t="s">
        <v>273</v>
      </c>
      <c r="D30" s="20">
        <v>19.529006999999996</v>
      </c>
      <c r="E30" s="21">
        <v>1.7700629999999999</v>
      </c>
      <c r="F30" s="21">
        <f t="shared" si="0"/>
        <v>1.556341845257776</v>
      </c>
      <c r="G30" s="21">
        <v>1.2244995152577758</v>
      </c>
      <c r="H30" s="21">
        <v>4.981257E-2</v>
      </c>
      <c r="I30" s="21">
        <v>0.28202976000000002</v>
      </c>
      <c r="J30" s="22">
        <f t="shared" si="1"/>
        <v>0.69178301295364952</v>
      </c>
      <c r="K30" s="22">
        <f t="shared" si="2"/>
        <v>0.71992470621541482</v>
      </c>
      <c r="L30" s="23">
        <f t="shared" si="3"/>
        <v>0.8792578824921915</v>
      </c>
      <c r="M30" s="4"/>
      <c r="N30" t="s">
        <v>260</v>
      </c>
      <c r="O30" s="5">
        <v>13.421895334005209</v>
      </c>
      <c r="P30" s="71">
        <v>0.10894315889788185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3.4113759999999997</v>
      </c>
      <c r="E31" s="28">
        <v>26.563205</v>
      </c>
      <c r="F31" s="28">
        <f t="shared" si="0"/>
        <v>20.227864825401632</v>
      </c>
      <c r="G31" s="28">
        <v>16.864987845401629</v>
      </c>
      <c r="H31" s="28">
        <v>0.9241057800000001</v>
      </c>
      <c r="I31" s="28">
        <v>2.4387711999999997</v>
      </c>
      <c r="J31" s="29">
        <f t="shared" si="1"/>
        <v>0.6349003384720191</v>
      </c>
      <c r="K31" s="29">
        <f t="shared" si="2"/>
        <v>0.66968927979141191</v>
      </c>
      <c r="L31" s="30">
        <f t="shared" si="3"/>
        <v>0.76149940586618337</v>
      </c>
      <c r="M31" s="4"/>
      <c r="N31" t="s">
        <v>253</v>
      </c>
      <c r="O31" s="5">
        <v>8.5059908565816968</v>
      </c>
      <c r="P31" s="71">
        <v>7.2999075105888003E-2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49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804.68669</v>
      </c>
      <c r="E6" s="14">
        <v>843.93741999999986</v>
      </c>
      <c r="F6" s="14">
        <v>507.18350257459957</v>
      </c>
      <c r="G6" s="14">
        <v>407.03702863459966</v>
      </c>
      <c r="H6" s="14">
        <v>54.035857779999994</v>
      </c>
      <c r="I6" s="14">
        <v>46.110616160000021</v>
      </c>
      <c r="J6" s="15">
        <v>0.48230712252882413</v>
      </c>
      <c r="K6" s="15">
        <v>0.54633539820357746</v>
      </c>
      <c r="L6" s="16">
        <v>0.60097288087379719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465.51249000000007</v>
      </c>
      <c r="E7" s="38">
        <f ca="1">SUM(E8:OFFSET(E6,MATCH("PROYECTOS",$A$8:$A$50,0),0))</f>
        <v>519.28022400000009</v>
      </c>
      <c r="F7" s="38">
        <f ca="1">SUM(F8:OFFSET(F6,MATCH("PROYECTOS",$A$8:$A$50,0),0))</f>
        <v>421.057229620361</v>
      </c>
      <c r="G7" s="38">
        <f ca="1">SUM(G8:OFFSET(G6,MATCH("PROYECTOS",$A$8:$A$50,0),0))</f>
        <v>338.409953810361</v>
      </c>
      <c r="H7" s="38">
        <f ca="1">SUM(H8:OFFSET(H6,MATCH("PROYECTOS",$A$8:$A$50,0),0))</f>
        <v>41.765721209999995</v>
      </c>
      <c r="I7" s="38">
        <f ca="1">SUM(I8:OFFSET(I6,MATCH("PROYECTOS",$A$8:$A$50,0),0))</f>
        <v>40.881554600000008</v>
      </c>
      <c r="J7" s="39">
        <f ca="1">IFERROR(G7/E7,0)</f>
        <v>0.6516904325830073</v>
      </c>
      <c r="K7" s="39">
        <f ca="1">IFERROR(SUM(G7,H7)/E7,0)</f>
        <v>0.73212045722034069</v>
      </c>
      <c r="L7" s="40">
        <f ca="1">IFERROR(SUM(G7,H7,I7)/E7,0)</f>
        <v>0.81084780463421025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34.807724</v>
      </c>
      <c r="E8" s="21">
        <v>35.843395000000001</v>
      </c>
      <c r="F8" s="21">
        <f t="shared" ref="F8:F13" si="0">SUM(G8,H8,I8)</f>
        <v>30.274138983035428</v>
      </c>
      <c r="G8" s="21">
        <v>24.86151922303543</v>
      </c>
      <c r="H8" s="21">
        <v>2.7799922799999992</v>
      </c>
      <c r="I8" s="21">
        <v>2.63262748</v>
      </c>
      <c r="J8" s="22">
        <f t="shared" ref="J8:J14" si="1">IFERROR(G8/E8,0)</f>
        <v>0.69361507812068102</v>
      </c>
      <c r="K8" s="22">
        <f t="shared" ref="K8:K14" si="2">IFERROR(SUM(G8,H8)/E8,0)</f>
        <v>0.77117448006907341</v>
      </c>
      <c r="L8" s="23">
        <f t="shared" ref="L8:L14" si="3">IFERROR(SUM(G8,H8,I8)/E8,0)</f>
        <v>0.84462253040024327</v>
      </c>
      <c r="M8" s="4"/>
    </row>
    <row r="9" spans="1:13" ht="25.5" x14ac:dyDescent="0.25">
      <c r="A9" s="17"/>
      <c r="B9" s="19">
        <v>3000646</v>
      </c>
      <c r="C9" s="19" t="s">
        <v>1951</v>
      </c>
      <c r="D9" s="20">
        <v>1.48655</v>
      </c>
      <c r="E9" s="21">
        <v>2.6392029999999993</v>
      </c>
      <c r="F9" s="21">
        <f t="shared" si="0"/>
        <v>1.3637242928008526</v>
      </c>
      <c r="G9" s="21">
        <v>1.0823004728008527</v>
      </c>
      <c r="H9" s="21">
        <v>0.16241277000000001</v>
      </c>
      <c r="I9" s="21">
        <v>0.11901104999999998</v>
      </c>
      <c r="J9" s="22">
        <f t="shared" si="1"/>
        <v>0.41008610281242219</v>
      </c>
      <c r="K9" s="22">
        <f t="shared" si="2"/>
        <v>0.47162466956912863</v>
      </c>
      <c r="L9" s="23">
        <f t="shared" si="3"/>
        <v>0.51671822622240615</v>
      </c>
      <c r="M9" s="4"/>
    </row>
    <row r="10" spans="1:13" ht="25.5" x14ac:dyDescent="0.25">
      <c r="A10" s="17"/>
      <c r="B10" s="19">
        <v>3000647</v>
      </c>
      <c r="C10" s="19" t="s">
        <v>1952</v>
      </c>
      <c r="D10" s="20">
        <v>147.78678500000001</v>
      </c>
      <c r="E10" s="21">
        <v>190.39598500000002</v>
      </c>
      <c r="F10" s="21">
        <f t="shared" si="0"/>
        <v>166.22338993270765</v>
      </c>
      <c r="G10" s="21">
        <v>135.75106159270763</v>
      </c>
      <c r="H10" s="21">
        <v>14.965418620000001</v>
      </c>
      <c r="I10" s="21">
        <v>15.506909719999998</v>
      </c>
      <c r="J10" s="22">
        <f t="shared" si="1"/>
        <v>0.71299329968910641</v>
      </c>
      <c r="K10" s="22">
        <f t="shared" si="2"/>
        <v>0.79159484488450538</v>
      </c>
      <c r="L10" s="23">
        <f t="shared" si="3"/>
        <v>0.87304041591374748</v>
      </c>
      <c r="M10" s="4"/>
    </row>
    <row r="11" spans="1:13" ht="25.5" x14ac:dyDescent="0.25">
      <c r="A11" s="17"/>
      <c r="B11" s="19">
        <v>3000648</v>
      </c>
      <c r="C11" s="19" t="s">
        <v>1953</v>
      </c>
      <c r="D11" s="20">
        <v>204.87217500000003</v>
      </c>
      <c r="E11" s="21">
        <v>225.51118900000012</v>
      </c>
      <c r="F11" s="21">
        <f t="shared" si="0"/>
        <v>175.96051044190011</v>
      </c>
      <c r="G11" s="21">
        <v>138.3780282519001</v>
      </c>
      <c r="H11" s="21">
        <v>19.356565320000001</v>
      </c>
      <c r="I11" s="21">
        <v>18.225916870000006</v>
      </c>
      <c r="J11" s="22">
        <f t="shared" si="1"/>
        <v>0.6136193457429735</v>
      </c>
      <c r="K11" s="22">
        <f t="shared" si="2"/>
        <v>0.69945351390923682</v>
      </c>
      <c r="L11" s="23">
        <f t="shared" si="3"/>
        <v>0.78027396876480493</v>
      </c>
      <c r="M11" s="4"/>
    </row>
    <row r="12" spans="1:13" ht="51" x14ac:dyDescent="0.25">
      <c r="A12" s="17"/>
      <c r="B12" s="19">
        <v>3000649</v>
      </c>
      <c r="C12" s="19" t="s">
        <v>1954</v>
      </c>
      <c r="D12" s="20">
        <v>65.868953000000005</v>
      </c>
      <c r="E12" s="21">
        <v>54.261902999999997</v>
      </c>
      <c r="F12" s="21">
        <f t="shared" si="0"/>
        <v>44.4177448167978</v>
      </c>
      <c r="G12" s="21">
        <v>36.0997622267978</v>
      </c>
      <c r="H12" s="21">
        <v>4.1858963099999995</v>
      </c>
      <c r="I12" s="21">
        <v>4.1320862800000011</v>
      </c>
      <c r="J12" s="22">
        <f t="shared" si="1"/>
        <v>0.6652874342943299</v>
      </c>
      <c r="K12" s="22">
        <f t="shared" si="2"/>
        <v>0.74242988744419447</v>
      </c>
      <c r="L12" s="23">
        <f t="shared" si="3"/>
        <v>0.81858066822311415</v>
      </c>
      <c r="M12" s="4"/>
    </row>
    <row r="13" spans="1:13" ht="38.25" x14ac:dyDescent="0.25">
      <c r="A13" s="17"/>
      <c r="B13" s="19">
        <v>3000650</v>
      </c>
      <c r="C13" s="19" t="s">
        <v>1955</v>
      </c>
      <c r="D13" s="20">
        <v>10.690302999999998</v>
      </c>
      <c r="E13" s="21">
        <v>10.628549</v>
      </c>
      <c r="F13" s="21">
        <f t="shared" si="0"/>
        <v>2.8177211531191935</v>
      </c>
      <c r="G13" s="21">
        <v>2.237282043119194</v>
      </c>
      <c r="H13" s="21">
        <v>0.31543590999999993</v>
      </c>
      <c r="I13" s="21">
        <v>0.26500319999999999</v>
      </c>
      <c r="J13" s="22">
        <f t="shared" si="1"/>
        <v>0.21049741061730948</v>
      </c>
      <c r="K13" s="22">
        <f t="shared" si="2"/>
        <v>0.24017558305646367</v>
      </c>
      <c r="L13" s="23">
        <f t="shared" si="3"/>
        <v>0.26510873244496436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339.17419999999993</v>
      </c>
      <c r="E14" s="45">
        <f t="shared" ref="E14:I14" ca="1" si="4">OFFSET(E14,-MATCH("PROYECTOS",$A$8:$A$50,0)-1,0)-(OFFSET(E14,-MATCH("PROYECTOS",$A$8:$A$50,0),0))</f>
        <v>324.65719599999977</v>
      </c>
      <c r="F14" s="45">
        <f t="shared" ca="1" si="4"/>
        <v>86.126272954238573</v>
      </c>
      <c r="G14" s="45">
        <f t="shared" ca="1" si="4"/>
        <v>68.627074824238662</v>
      </c>
      <c r="H14" s="45">
        <f t="shared" ca="1" si="4"/>
        <v>12.270136569999998</v>
      </c>
      <c r="I14" s="45">
        <f t="shared" ca="1" si="4"/>
        <v>5.2290615600000123</v>
      </c>
      <c r="J14" s="46">
        <f t="shared" ca="1" si="1"/>
        <v>0.21138319331827995</v>
      </c>
      <c r="K14" s="46">
        <f t="shared" ca="1" si="2"/>
        <v>0.24917732423906822</v>
      </c>
      <c r="L14" s="47">
        <f t="shared" ca="1" si="3"/>
        <v>0.26528373316647119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1987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3000646</v>
      </c>
      <c r="C20" s="19" t="s">
        <v>1951</v>
      </c>
      <c r="D20" s="23">
        <v>0.51671822622240615</v>
      </c>
    </row>
    <row r="21" spans="1:4" ht="39" thickBot="1" x14ac:dyDescent="0.3">
      <c r="A21" s="24"/>
      <c r="B21" s="26">
        <v>3000650</v>
      </c>
      <c r="C21" s="26" t="s">
        <v>1955</v>
      </c>
      <c r="D21" s="30">
        <v>0.26510873244496436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123</v>
      </c>
      <c r="B1" s="49" t="s">
        <v>83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1950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804.68669</v>
      </c>
      <c r="I6" s="14">
        <v>843.93741999999986</v>
      </c>
      <c r="J6" s="14">
        <v>507.18350257459957</v>
      </c>
      <c r="K6" s="14">
        <v>407.03702863459966</v>
      </c>
      <c r="L6" s="14">
        <v>54.035857779999994</v>
      </c>
      <c r="M6" s="14">
        <v>46.110616160000021</v>
      </c>
      <c r="N6" s="15">
        <v>0.48230712252882413</v>
      </c>
      <c r="O6" s="15">
        <v>0.54633539820357746</v>
      </c>
      <c r="P6" s="16">
        <v>0.60097288087379719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SUM(H8:OFFSET(H6,MATCH("PROYECTOS",$A$8:$A$38,0),0))</f>
        <v>465.51249000000001</v>
      </c>
      <c r="I7" s="13">
        <f ca="1">SUM(I8:OFFSET(I6,MATCH("PROYECTOS",$A$8:$A$38,0),0))</f>
        <v>519.28022400000009</v>
      </c>
      <c r="J7" s="13">
        <f ca="1">SUM(J8:OFFSET(J6,MATCH("PROYECTOS",$A$8:$A$38,0),0))</f>
        <v>421.05722962036094</v>
      </c>
      <c r="K7" s="13">
        <f ca="1">SUM(K8:OFFSET(K6,MATCH("PROYECTOS",$A$8:$A$38,0),0))</f>
        <v>338.409953810361</v>
      </c>
      <c r="L7" s="13">
        <f ca="1">SUM(L8:OFFSET(L6,MATCH("PROYECTOS",$A$8:$A$38,0),0))</f>
        <v>41.765721210000009</v>
      </c>
      <c r="M7" s="13">
        <f ca="1">SUM(M8:OFFSET(M6,MATCH("PROYECTOS",$A$8:$A$38,0),0))</f>
        <v>40.881554600000001</v>
      </c>
      <c r="N7" s="39">
        <f ca="1">IFERROR(K7/I7,0)</f>
        <v>0.6516904325830073</v>
      </c>
      <c r="O7" s="39">
        <f ca="1">IFERROR(SUM(K7,L7)/I7,0)</f>
        <v>0.7321204572203408</v>
      </c>
      <c r="P7" s="40">
        <f ca="1">IFERROR(SUM(K7,L7,M7)/I7,0)</f>
        <v>0.81084780463421036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25.146566999999997</v>
      </c>
      <c r="I8" s="21">
        <v>26.570059000000004</v>
      </c>
      <c r="J8" s="21">
        <f t="shared" ref="J8:J37" si="0">SUM(K8,L8,M8)</f>
        <v>23.531251433921994</v>
      </c>
      <c r="K8" s="21">
        <v>19.315691733921994</v>
      </c>
      <c r="L8" s="21">
        <v>2.1765853199999996</v>
      </c>
      <c r="M8" s="21">
        <v>2.0389743800000004</v>
      </c>
      <c r="N8" s="22">
        <f t="shared" ref="N8:N38" si="1">IFERROR(K8/I8,0)</f>
        <v>0.72697210547865143</v>
      </c>
      <c r="O8" s="22">
        <f t="shared" ref="O8:O38" si="2">IFERROR(SUM(K8,L8)/I8,0)</f>
        <v>0.8088908291066268</v>
      </c>
      <c r="P8" s="23">
        <f t="shared" ref="P8:P38" si="3">IFERROR(SUM(K8,L8,M8)/I8,0)</f>
        <v>0.88563037944033129</v>
      </c>
      <c r="Q8" s="70">
        <v>149</v>
      </c>
      <c r="R8" s="21">
        <v>114</v>
      </c>
      <c r="S8" s="23">
        <f>IFERROR(R8/Q8,0)</f>
        <v>0.7651006711409396</v>
      </c>
    </row>
    <row r="9" spans="1:19" ht="25.5" x14ac:dyDescent="0.25">
      <c r="A9" s="17"/>
      <c r="B9" s="19">
        <v>5003032</v>
      </c>
      <c r="C9" s="19" t="s">
        <v>515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0.08</v>
      </c>
      <c r="I9" s="21">
        <v>0.08</v>
      </c>
      <c r="J9" s="21">
        <f t="shared" si="0"/>
        <v>6.7732000000000001E-3</v>
      </c>
      <c r="K9" s="21">
        <v>0</v>
      </c>
      <c r="L9" s="21">
        <v>6.7732000000000001E-3</v>
      </c>
      <c r="M9" s="21">
        <v>0</v>
      </c>
      <c r="N9" s="22">
        <f t="shared" si="1"/>
        <v>0</v>
      </c>
      <c r="O9" s="22">
        <f t="shared" si="2"/>
        <v>8.4665000000000004E-2</v>
      </c>
      <c r="P9" s="23">
        <f t="shared" si="3"/>
        <v>8.4665000000000004E-2</v>
      </c>
      <c r="Q9" s="70">
        <v>0</v>
      </c>
      <c r="R9" s="21">
        <v>0</v>
      </c>
      <c r="S9" s="23">
        <f t="shared" ref="S9:S37" si="4">IFERROR(R9/Q9,0)</f>
        <v>0</v>
      </c>
    </row>
    <row r="10" spans="1:19" ht="25.5" x14ac:dyDescent="0.25">
      <c r="A10" s="17"/>
      <c r="B10" s="19">
        <v>5003949</v>
      </c>
      <c r="C10" s="19" t="s">
        <v>1956</v>
      </c>
      <c r="D10" s="68">
        <v>3000647</v>
      </c>
      <c r="E10" s="19" t="s">
        <v>1952</v>
      </c>
      <c r="F10" s="69">
        <v>60</v>
      </c>
      <c r="G10" s="19" t="s">
        <v>310</v>
      </c>
      <c r="H10" s="20">
        <v>2.292357</v>
      </c>
      <c r="I10" s="21">
        <v>1.9416469999999999</v>
      </c>
      <c r="J10" s="21">
        <f t="shared" si="0"/>
        <v>1.3230535830498809</v>
      </c>
      <c r="K10" s="21">
        <v>1.0989542330498807</v>
      </c>
      <c r="L10" s="21">
        <v>0.11660247000000001</v>
      </c>
      <c r="M10" s="21">
        <v>0.10749687999999996</v>
      </c>
      <c r="N10" s="22">
        <f t="shared" si="1"/>
        <v>0.56599074551135231</v>
      </c>
      <c r="O10" s="22">
        <f t="shared" si="2"/>
        <v>0.62604412802629983</v>
      </c>
      <c r="P10" s="23">
        <f t="shared" si="3"/>
        <v>0.68140788879228864</v>
      </c>
      <c r="Q10" s="70">
        <v>109</v>
      </c>
      <c r="R10" s="21">
        <v>90</v>
      </c>
      <c r="S10" s="23">
        <f t="shared" si="4"/>
        <v>0.82568807339449546</v>
      </c>
    </row>
    <row r="11" spans="1:19" ht="25.5" x14ac:dyDescent="0.25">
      <c r="A11" s="17"/>
      <c r="B11" s="19">
        <v>5004153</v>
      </c>
      <c r="C11" s="19" t="s">
        <v>1957</v>
      </c>
      <c r="D11" s="68">
        <v>3000001</v>
      </c>
      <c r="E11" s="19" t="s">
        <v>276</v>
      </c>
      <c r="F11" s="69">
        <v>51</v>
      </c>
      <c r="G11" s="19" t="s">
        <v>1827</v>
      </c>
      <c r="H11" s="20">
        <v>9.1611570000000011</v>
      </c>
      <c r="I11" s="21">
        <v>7.5690160000000004</v>
      </c>
      <c r="J11" s="21">
        <f t="shared" si="0"/>
        <v>5.9350438079524857</v>
      </c>
      <c r="K11" s="21">
        <v>4.9335174879524857</v>
      </c>
      <c r="L11" s="21">
        <v>0.51236387999999999</v>
      </c>
      <c r="M11" s="21">
        <v>0.48916243999999998</v>
      </c>
      <c r="N11" s="22">
        <f t="shared" si="1"/>
        <v>0.65180434127137332</v>
      </c>
      <c r="O11" s="22">
        <f t="shared" si="2"/>
        <v>0.71949661197076142</v>
      </c>
      <c r="P11" s="23">
        <f t="shared" si="3"/>
        <v>0.78412356480056133</v>
      </c>
      <c r="Q11" s="70">
        <v>9706</v>
      </c>
      <c r="R11" s="21">
        <v>9706</v>
      </c>
      <c r="S11" s="23">
        <f t="shared" si="4"/>
        <v>1</v>
      </c>
    </row>
    <row r="12" spans="1:19" ht="25.5" x14ac:dyDescent="0.25">
      <c r="A12" s="17"/>
      <c r="B12" s="19">
        <v>5004985</v>
      </c>
      <c r="C12" s="19" t="s">
        <v>1958</v>
      </c>
      <c r="D12" s="68">
        <v>3000001</v>
      </c>
      <c r="E12" s="19" t="s">
        <v>276</v>
      </c>
      <c r="F12" s="69">
        <v>117</v>
      </c>
      <c r="G12" s="19" t="s">
        <v>689</v>
      </c>
      <c r="H12" s="20">
        <v>0.42000000000000004</v>
      </c>
      <c r="I12" s="21">
        <v>1.62432</v>
      </c>
      <c r="J12" s="21">
        <f t="shared" si="0"/>
        <v>0.80107054116094945</v>
      </c>
      <c r="K12" s="21">
        <v>0.61231000116094947</v>
      </c>
      <c r="L12" s="21">
        <v>8.4269880000000005E-2</v>
      </c>
      <c r="M12" s="21">
        <v>0.10449066</v>
      </c>
      <c r="N12" s="22">
        <f t="shared" si="1"/>
        <v>0.37696389945389425</v>
      </c>
      <c r="O12" s="22">
        <f t="shared" si="2"/>
        <v>0.42884399697162473</v>
      </c>
      <c r="P12" s="23">
        <f t="shared" si="3"/>
        <v>0.49317286074231032</v>
      </c>
      <c r="Q12" s="70">
        <v>63</v>
      </c>
      <c r="R12" s="21">
        <v>23</v>
      </c>
      <c r="S12" s="23">
        <f t="shared" si="4"/>
        <v>0.36507936507936506</v>
      </c>
    </row>
    <row r="13" spans="1:19" ht="25.5" x14ac:dyDescent="0.25">
      <c r="A13" s="17"/>
      <c r="B13" s="19">
        <v>5004986</v>
      </c>
      <c r="C13" s="19" t="s">
        <v>1959</v>
      </c>
      <c r="D13" s="68">
        <v>3000646</v>
      </c>
      <c r="E13" s="19" t="s">
        <v>1951</v>
      </c>
      <c r="F13" s="69">
        <v>86</v>
      </c>
      <c r="G13" s="19" t="s">
        <v>502</v>
      </c>
      <c r="H13" s="20">
        <v>1.2</v>
      </c>
      <c r="I13" s="21">
        <v>2.3416529999999995</v>
      </c>
      <c r="J13" s="21">
        <f t="shared" si="0"/>
        <v>1.2875212111950607</v>
      </c>
      <c r="K13" s="21">
        <v>1.0225983911950607</v>
      </c>
      <c r="L13" s="21">
        <v>0.14673777000000002</v>
      </c>
      <c r="M13" s="21">
        <v>0.11818504999999999</v>
      </c>
      <c r="N13" s="22">
        <f t="shared" si="1"/>
        <v>0.43669937057072966</v>
      </c>
      <c r="O13" s="22">
        <f t="shared" si="2"/>
        <v>0.49936355266773558</v>
      </c>
      <c r="P13" s="23">
        <f t="shared" si="3"/>
        <v>0.54983433121605163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5004987</v>
      </c>
      <c r="C14" s="19" t="s">
        <v>1960</v>
      </c>
      <c r="D14" s="68">
        <v>3000646</v>
      </c>
      <c r="E14" s="19" t="s">
        <v>1951</v>
      </c>
      <c r="F14" s="69">
        <v>86</v>
      </c>
      <c r="G14" s="19" t="s">
        <v>502</v>
      </c>
      <c r="H14" s="20">
        <v>0.17655000000000001</v>
      </c>
      <c r="I14" s="21">
        <v>0.18754999999999999</v>
      </c>
      <c r="J14" s="21">
        <f t="shared" si="0"/>
        <v>5.9981001389980318E-2</v>
      </c>
      <c r="K14" s="21">
        <v>4.3480001389980316E-2</v>
      </c>
      <c r="L14" s="21">
        <v>1.5675000000000001E-2</v>
      </c>
      <c r="M14" s="21">
        <v>8.2600000000000002E-4</v>
      </c>
      <c r="N14" s="22">
        <f t="shared" si="1"/>
        <v>0.23183151900815951</v>
      </c>
      <c r="O14" s="22">
        <f t="shared" si="2"/>
        <v>0.31540923161813023</v>
      </c>
      <c r="P14" s="23">
        <f t="shared" si="3"/>
        <v>0.31981339050909263</v>
      </c>
      <c r="Q14" s="70">
        <v>50</v>
      </c>
      <c r="R14" s="21">
        <v>32</v>
      </c>
      <c r="S14" s="23">
        <f t="shared" si="4"/>
        <v>0.64</v>
      </c>
    </row>
    <row r="15" spans="1:19" ht="25.5" x14ac:dyDescent="0.25">
      <c r="A15" s="17"/>
      <c r="B15" s="19">
        <v>5004988</v>
      </c>
      <c r="C15" s="19" t="s">
        <v>1961</v>
      </c>
      <c r="D15" s="68">
        <v>3000646</v>
      </c>
      <c r="E15" s="19" t="s">
        <v>1951</v>
      </c>
      <c r="F15" s="69">
        <v>86</v>
      </c>
      <c r="G15" s="19" t="s">
        <v>502</v>
      </c>
      <c r="H15" s="20">
        <v>0.06</v>
      </c>
      <c r="I15" s="21">
        <v>0.06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5004989</v>
      </c>
      <c r="C16" s="19" t="s">
        <v>1962</v>
      </c>
      <c r="D16" s="68">
        <v>3000646</v>
      </c>
      <c r="E16" s="19" t="s">
        <v>1951</v>
      </c>
      <c r="F16" s="69">
        <v>86</v>
      </c>
      <c r="G16" s="19" t="s">
        <v>502</v>
      </c>
      <c r="H16" s="20">
        <v>4.9999999999999996E-2</v>
      </c>
      <c r="I16" s="21">
        <v>0.05</v>
      </c>
      <c r="J16" s="21">
        <f t="shared" si="0"/>
        <v>1.6222080215811729E-2</v>
      </c>
      <c r="K16" s="21">
        <v>1.6222080215811729E-2</v>
      </c>
      <c r="L16" s="21">
        <v>0</v>
      </c>
      <c r="M16" s="21">
        <v>0</v>
      </c>
      <c r="N16" s="22">
        <f t="shared" si="1"/>
        <v>0.32444160431623459</v>
      </c>
      <c r="O16" s="22">
        <f t="shared" si="2"/>
        <v>0.32444160431623459</v>
      </c>
      <c r="P16" s="23">
        <f t="shared" si="3"/>
        <v>0.32444160431623459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5004990</v>
      </c>
      <c r="C17" s="19" t="s">
        <v>1963</v>
      </c>
      <c r="D17" s="68">
        <v>3000647</v>
      </c>
      <c r="E17" s="19" t="s">
        <v>1952</v>
      </c>
      <c r="F17" s="69">
        <v>42</v>
      </c>
      <c r="G17" s="19" t="s">
        <v>536</v>
      </c>
      <c r="H17" s="20">
        <v>0.63422699999999999</v>
      </c>
      <c r="I17" s="21">
        <v>4.9198009999999996</v>
      </c>
      <c r="J17" s="21">
        <f t="shared" si="0"/>
        <v>0.83371360821979978</v>
      </c>
      <c r="K17" s="21">
        <v>0.58343601821979973</v>
      </c>
      <c r="L17" s="21">
        <v>0.12031520000000002</v>
      </c>
      <c r="M17" s="21">
        <v>0.12996238999999998</v>
      </c>
      <c r="N17" s="22">
        <f t="shared" si="1"/>
        <v>0.11858935315062535</v>
      </c>
      <c r="O17" s="22">
        <f t="shared" si="2"/>
        <v>0.1430446512409343</v>
      </c>
      <c r="P17" s="23">
        <f t="shared" si="3"/>
        <v>0.16946083961928537</v>
      </c>
      <c r="Q17" s="70">
        <v>227</v>
      </c>
      <c r="R17" s="21">
        <v>110</v>
      </c>
      <c r="S17" s="23">
        <f t="shared" si="4"/>
        <v>0.48458149779735682</v>
      </c>
    </row>
    <row r="18" spans="1:19" ht="38.25" x14ac:dyDescent="0.25">
      <c r="A18" s="17"/>
      <c r="B18" s="19">
        <v>5004991</v>
      </c>
      <c r="C18" s="19" t="s">
        <v>1964</v>
      </c>
      <c r="D18" s="68">
        <v>3000647</v>
      </c>
      <c r="E18" s="19" t="s">
        <v>1952</v>
      </c>
      <c r="F18" s="69">
        <v>86</v>
      </c>
      <c r="G18" s="19" t="s">
        <v>502</v>
      </c>
      <c r="H18" s="20">
        <v>2.6450000000000005</v>
      </c>
      <c r="I18" s="21">
        <v>8.4625869999999992</v>
      </c>
      <c r="J18" s="21">
        <f t="shared" si="0"/>
        <v>4.2133888859589579</v>
      </c>
      <c r="K18" s="21">
        <v>2.8646241659589577</v>
      </c>
      <c r="L18" s="21">
        <v>0.89060991999999994</v>
      </c>
      <c r="M18" s="21">
        <v>0.45815479999999997</v>
      </c>
      <c r="N18" s="22">
        <f t="shared" si="1"/>
        <v>0.33850454547279196</v>
      </c>
      <c r="O18" s="22">
        <f t="shared" si="2"/>
        <v>0.44374540385333211</v>
      </c>
      <c r="P18" s="23">
        <f t="shared" si="3"/>
        <v>0.49788426233715039</v>
      </c>
      <c r="Q18" s="70">
        <v>4712</v>
      </c>
      <c r="R18" s="21">
        <v>604</v>
      </c>
      <c r="S18" s="23">
        <f t="shared" si="4"/>
        <v>0.12818336162988114</v>
      </c>
    </row>
    <row r="19" spans="1:19" ht="38.25" x14ac:dyDescent="0.25">
      <c r="A19" s="17"/>
      <c r="B19" s="19">
        <v>5004992</v>
      </c>
      <c r="C19" s="19" t="s">
        <v>1965</v>
      </c>
      <c r="D19" s="68">
        <v>3000647</v>
      </c>
      <c r="E19" s="19" t="s">
        <v>1952</v>
      </c>
      <c r="F19" s="69">
        <v>440</v>
      </c>
      <c r="G19" s="19" t="s">
        <v>1984</v>
      </c>
      <c r="H19" s="20">
        <v>139.09876399999996</v>
      </c>
      <c r="I19" s="21">
        <v>172.28451900000002</v>
      </c>
      <c r="J19" s="21">
        <f t="shared" si="0"/>
        <v>157.71727736169123</v>
      </c>
      <c r="K19" s="21">
        <v>129.49899142169124</v>
      </c>
      <c r="L19" s="21">
        <v>13.649586210000001</v>
      </c>
      <c r="M19" s="21">
        <v>14.568699729999997</v>
      </c>
      <c r="N19" s="22">
        <f t="shared" si="1"/>
        <v>0.75165773554901494</v>
      </c>
      <c r="O19" s="22">
        <f t="shared" si="2"/>
        <v>0.83088473916621164</v>
      </c>
      <c r="P19" s="23">
        <f t="shared" si="3"/>
        <v>0.91544660122184984</v>
      </c>
      <c r="Q19" s="70">
        <v>118635</v>
      </c>
      <c r="R19" s="21">
        <v>114644</v>
      </c>
      <c r="S19" s="23">
        <f t="shared" si="4"/>
        <v>0.96635900029502253</v>
      </c>
    </row>
    <row r="20" spans="1:19" ht="25.5" x14ac:dyDescent="0.25">
      <c r="A20" s="17"/>
      <c r="B20" s="19">
        <v>5004993</v>
      </c>
      <c r="C20" s="19" t="s">
        <v>1966</v>
      </c>
      <c r="D20" s="68">
        <v>3000647</v>
      </c>
      <c r="E20" s="19" t="s">
        <v>1952</v>
      </c>
      <c r="F20" s="69">
        <v>532</v>
      </c>
      <c r="G20" s="19" t="s">
        <v>1985</v>
      </c>
      <c r="H20" s="20">
        <v>0.255</v>
      </c>
      <c r="I20" s="21">
        <v>0.18573899999999999</v>
      </c>
      <c r="J20" s="21">
        <f t="shared" si="0"/>
        <v>0.12421170197246782</v>
      </c>
      <c r="K20" s="21">
        <v>0.10729870197246782</v>
      </c>
      <c r="L20" s="21">
        <v>3.8859999999999997E-3</v>
      </c>
      <c r="M20" s="21">
        <v>1.3027E-2</v>
      </c>
      <c r="N20" s="22">
        <f t="shared" si="1"/>
        <v>0.57768536479935728</v>
      </c>
      <c r="O20" s="22">
        <f t="shared" si="2"/>
        <v>0.59860719597105527</v>
      </c>
      <c r="P20" s="23">
        <f t="shared" si="3"/>
        <v>0.6687432470965593</v>
      </c>
      <c r="Q20" s="70">
        <v>225</v>
      </c>
      <c r="R20" s="21">
        <v>171</v>
      </c>
      <c r="S20" s="23">
        <f t="shared" si="4"/>
        <v>0.76</v>
      </c>
    </row>
    <row r="21" spans="1:19" ht="25.5" x14ac:dyDescent="0.25">
      <c r="A21" s="17"/>
      <c r="B21" s="19">
        <v>5004994</v>
      </c>
      <c r="C21" s="19" t="s">
        <v>1967</v>
      </c>
      <c r="D21" s="68">
        <v>3000647</v>
      </c>
      <c r="E21" s="19" t="s">
        <v>1952</v>
      </c>
      <c r="F21" s="69">
        <v>117</v>
      </c>
      <c r="G21" s="19" t="s">
        <v>689</v>
      </c>
      <c r="H21" s="20">
        <v>2.8614369999999996</v>
      </c>
      <c r="I21" s="21">
        <v>2.6016919999999999</v>
      </c>
      <c r="J21" s="21">
        <f t="shared" si="0"/>
        <v>2.0117447918152789</v>
      </c>
      <c r="K21" s="21">
        <v>1.5977570518152788</v>
      </c>
      <c r="L21" s="21">
        <v>0.18441882000000001</v>
      </c>
      <c r="M21" s="21">
        <v>0.22956892000000001</v>
      </c>
      <c r="N21" s="22">
        <f t="shared" si="1"/>
        <v>0.61412229111488947</v>
      </c>
      <c r="O21" s="22">
        <f t="shared" si="2"/>
        <v>0.68500647725221853</v>
      </c>
      <c r="P21" s="23">
        <f t="shared" si="3"/>
        <v>0.77324479293293713</v>
      </c>
      <c r="Q21" s="70">
        <v>342.1</v>
      </c>
      <c r="R21" s="21">
        <v>290</v>
      </c>
      <c r="S21" s="23">
        <f t="shared" si="4"/>
        <v>0.84770534931306629</v>
      </c>
    </row>
    <row r="22" spans="1:19" ht="38.25" x14ac:dyDescent="0.25">
      <c r="A22" s="17"/>
      <c r="B22" s="19">
        <v>5004995</v>
      </c>
      <c r="C22" s="19" t="s">
        <v>1968</v>
      </c>
      <c r="D22" s="68">
        <v>3000648</v>
      </c>
      <c r="E22" s="19" t="s">
        <v>1953</v>
      </c>
      <c r="F22" s="69">
        <v>65</v>
      </c>
      <c r="G22" s="19" t="s">
        <v>1015</v>
      </c>
      <c r="H22" s="20">
        <v>21.285526999999998</v>
      </c>
      <c r="I22" s="21">
        <v>46.388227999999998</v>
      </c>
      <c r="J22" s="21">
        <f t="shared" si="0"/>
        <v>20.608725063251075</v>
      </c>
      <c r="K22" s="21">
        <v>15.636998033251075</v>
      </c>
      <c r="L22" s="21">
        <v>3.6253373699999996</v>
      </c>
      <c r="M22" s="21">
        <v>1.3463896599999998</v>
      </c>
      <c r="N22" s="22">
        <f t="shared" si="1"/>
        <v>0.33708978996246797</v>
      </c>
      <c r="O22" s="22">
        <f t="shared" si="2"/>
        <v>0.41524188859404321</v>
      </c>
      <c r="P22" s="23">
        <f t="shared" si="3"/>
        <v>0.44426627081446346</v>
      </c>
      <c r="Q22" s="70">
        <v>155</v>
      </c>
      <c r="R22" s="21">
        <v>101</v>
      </c>
      <c r="S22" s="23">
        <f t="shared" si="4"/>
        <v>0.65161290322580645</v>
      </c>
    </row>
    <row r="23" spans="1:19" ht="38.25" x14ac:dyDescent="0.25">
      <c r="A23" s="17"/>
      <c r="B23" s="19">
        <v>5004996</v>
      </c>
      <c r="C23" s="19" t="s">
        <v>1969</v>
      </c>
      <c r="D23" s="68">
        <v>3000648</v>
      </c>
      <c r="E23" s="19" t="s">
        <v>1953</v>
      </c>
      <c r="F23" s="69">
        <v>43</v>
      </c>
      <c r="G23" s="19" t="s">
        <v>712</v>
      </c>
      <c r="H23" s="20">
        <v>21.857303000000002</v>
      </c>
      <c r="I23" s="21">
        <v>30.507791999999988</v>
      </c>
      <c r="J23" s="21">
        <f t="shared" si="0"/>
        <v>27.211228513841739</v>
      </c>
      <c r="K23" s="21">
        <v>20.927097753841736</v>
      </c>
      <c r="L23" s="21">
        <v>3.0904059200000007</v>
      </c>
      <c r="M23" s="21">
        <v>3.1937248400000007</v>
      </c>
      <c r="N23" s="22">
        <f t="shared" si="1"/>
        <v>0.68595910690100892</v>
      </c>
      <c r="O23" s="22">
        <f t="shared" si="2"/>
        <v>0.78725801178406318</v>
      </c>
      <c r="P23" s="23">
        <f t="shared" si="3"/>
        <v>0.89194355703755124</v>
      </c>
      <c r="Q23" s="70">
        <v>76</v>
      </c>
      <c r="R23" s="21">
        <v>137.44</v>
      </c>
      <c r="S23" s="23">
        <f t="shared" si="4"/>
        <v>1.8084210526315789</v>
      </c>
    </row>
    <row r="24" spans="1:19" ht="25.5" x14ac:dyDescent="0.25">
      <c r="A24" s="17"/>
      <c r="B24" s="19">
        <v>5004997</v>
      </c>
      <c r="C24" s="19" t="s">
        <v>1970</v>
      </c>
      <c r="D24" s="68">
        <v>3000648</v>
      </c>
      <c r="E24" s="19" t="s">
        <v>1953</v>
      </c>
      <c r="F24" s="69">
        <v>86</v>
      </c>
      <c r="G24" s="19" t="s">
        <v>502</v>
      </c>
      <c r="H24" s="20">
        <v>22.780446000000001</v>
      </c>
      <c r="I24" s="21">
        <v>20.652943</v>
      </c>
      <c r="J24" s="21">
        <f t="shared" si="0"/>
        <v>17.822458617934</v>
      </c>
      <c r="K24" s="21">
        <v>13.585875627934001</v>
      </c>
      <c r="L24" s="21">
        <v>1.9373902999999997</v>
      </c>
      <c r="M24" s="21">
        <v>2.2991926899999995</v>
      </c>
      <c r="N24" s="22">
        <f t="shared" si="1"/>
        <v>0.65781790168761911</v>
      </c>
      <c r="O24" s="22">
        <f t="shared" si="2"/>
        <v>0.75162488599973387</v>
      </c>
      <c r="P24" s="23">
        <f t="shared" si="3"/>
        <v>0.8629500705024945</v>
      </c>
      <c r="Q24" s="70">
        <v>26480</v>
      </c>
      <c r="R24" s="21">
        <v>21906</v>
      </c>
      <c r="S24" s="23">
        <f t="shared" si="4"/>
        <v>0.82726586102719035</v>
      </c>
    </row>
    <row r="25" spans="1:19" ht="25.5" x14ac:dyDescent="0.25">
      <c r="A25" s="17"/>
      <c r="B25" s="19">
        <v>5004998</v>
      </c>
      <c r="C25" s="19" t="s">
        <v>1971</v>
      </c>
      <c r="D25" s="68">
        <v>3000648</v>
      </c>
      <c r="E25" s="19" t="s">
        <v>1953</v>
      </c>
      <c r="F25" s="69">
        <v>86</v>
      </c>
      <c r="G25" s="19" t="s">
        <v>502</v>
      </c>
      <c r="H25" s="20">
        <v>138.94889899999998</v>
      </c>
      <c r="I25" s="21">
        <v>127.962226</v>
      </c>
      <c r="J25" s="21">
        <f t="shared" si="0"/>
        <v>110.3180982468733</v>
      </c>
      <c r="K25" s="21">
        <v>88.228056836873293</v>
      </c>
      <c r="L25" s="21">
        <v>10.703431730000002</v>
      </c>
      <c r="M25" s="21">
        <v>11.386609680000003</v>
      </c>
      <c r="N25" s="22">
        <f t="shared" si="1"/>
        <v>0.68948516757494738</v>
      </c>
      <c r="O25" s="22">
        <f t="shared" si="2"/>
        <v>0.7731304124615126</v>
      </c>
      <c r="P25" s="23">
        <f t="shared" si="3"/>
        <v>0.8621145606428674</v>
      </c>
      <c r="Q25" s="70">
        <v>75153</v>
      </c>
      <c r="R25" s="21">
        <v>372219</v>
      </c>
      <c r="S25" s="23">
        <f t="shared" si="4"/>
        <v>4.9528162548401262</v>
      </c>
    </row>
    <row r="26" spans="1:19" ht="51" x14ac:dyDescent="0.25">
      <c r="A26" s="17"/>
      <c r="B26" s="19">
        <v>5004999</v>
      </c>
      <c r="C26" s="19" t="s">
        <v>1972</v>
      </c>
      <c r="D26" s="68">
        <v>3000649</v>
      </c>
      <c r="E26" s="19" t="s">
        <v>1954</v>
      </c>
      <c r="F26" s="69">
        <v>86</v>
      </c>
      <c r="G26" s="19" t="s">
        <v>502</v>
      </c>
      <c r="H26" s="20">
        <v>56.875895</v>
      </c>
      <c r="I26" s="21">
        <v>44.026151000000006</v>
      </c>
      <c r="J26" s="21">
        <f t="shared" si="0"/>
        <v>36.604922686473245</v>
      </c>
      <c r="K26" s="21">
        <v>30.292494086473248</v>
      </c>
      <c r="L26" s="21">
        <v>3.1047531199999998</v>
      </c>
      <c r="M26" s="21">
        <v>3.2076754800000002</v>
      </c>
      <c r="N26" s="22">
        <f t="shared" si="1"/>
        <v>0.68805683436812914</v>
      </c>
      <c r="O26" s="22">
        <f t="shared" si="2"/>
        <v>0.75857749196547386</v>
      </c>
      <c r="P26" s="23">
        <f t="shared" si="3"/>
        <v>0.8314359046847688</v>
      </c>
      <c r="Q26" s="70">
        <v>57216</v>
      </c>
      <c r="R26" s="21">
        <v>47291</v>
      </c>
      <c r="S26" s="23">
        <f t="shared" si="4"/>
        <v>0.82653453579418346</v>
      </c>
    </row>
    <row r="27" spans="1:19" ht="51" x14ac:dyDescent="0.25">
      <c r="A27" s="17"/>
      <c r="B27" s="19">
        <v>5005000</v>
      </c>
      <c r="C27" s="19" t="s">
        <v>1973</v>
      </c>
      <c r="D27" s="68">
        <v>3000649</v>
      </c>
      <c r="E27" s="19" t="s">
        <v>1954</v>
      </c>
      <c r="F27" s="69">
        <v>87</v>
      </c>
      <c r="G27" s="19" t="s">
        <v>396</v>
      </c>
      <c r="H27" s="20">
        <v>3.7523230000000023</v>
      </c>
      <c r="I27" s="21">
        <v>3.6874240000000005</v>
      </c>
      <c r="J27" s="21">
        <f t="shared" si="0"/>
        <v>2.6198281269207349</v>
      </c>
      <c r="K27" s="21">
        <v>1.8741894969207351</v>
      </c>
      <c r="L27" s="21">
        <v>0.42869419000000003</v>
      </c>
      <c r="M27" s="21">
        <v>0.31694444000000005</v>
      </c>
      <c r="N27" s="22">
        <f t="shared" si="1"/>
        <v>0.50826525425899893</v>
      </c>
      <c r="O27" s="22">
        <f t="shared" si="2"/>
        <v>0.62452370189073314</v>
      </c>
      <c r="P27" s="23">
        <f t="shared" si="3"/>
        <v>0.71047650796890582</v>
      </c>
      <c r="Q27" s="70">
        <v>36679</v>
      </c>
      <c r="R27" s="21">
        <v>15876</v>
      </c>
      <c r="S27" s="23">
        <f t="shared" si="4"/>
        <v>0.43283622781428066</v>
      </c>
    </row>
    <row r="28" spans="1:19" ht="51" x14ac:dyDescent="0.25">
      <c r="A28" s="17"/>
      <c r="B28" s="19">
        <v>5005001</v>
      </c>
      <c r="C28" s="19" t="s">
        <v>1974</v>
      </c>
      <c r="D28" s="68">
        <v>3000649</v>
      </c>
      <c r="E28" s="19" t="s">
        <v>1954</v>
      </c>
      <c r="F28" s="69">
        <v>87</v>
      </c>
      <c r="G28" s="19" t="s">
        <v>396</v>
      </c>
      <c r="H28" s="20">
        <v>0.3934200000000001</v>
      </c>
      <c r="I28" s="21">
        <v>0.67758900000000011</v>
      </c>
      <c r="J28" s="21">
        <f t="shared" si="0"/>
        <v>0.49643848869806617</v>
      </c>
      <c r="K28" s="21">
        <v>0.27185968869806615</v>
      </c>
      <c r="L28" s="21">
        <v>9.9963399999999994E-2</v>
      </c>
      <c r="M28" s="21">
        <v>0.12461540000000003</v>
      </c>
      <c r="N28" s="22">
        <f t="shared" si="1"/>
        <v>0.40121620731456104</v>
      </c>
      <c r="O28" s="22">
        <f t="shared" si="2"/>
        <v>0.54874428111741202</v>
      </c>
      <c r="P28" s="23">
        <f t="shared" si="3"/>
        <v>0.7326542914629165</v>
      </c>
      <c r="Q28" s="70">
        <v>12388</v>
      </c>
      <c r="R28" s="21">
        <v>10175</v>
      </c>
      <c r="S28" s="23">
        <f t="shared" si="4"/>
        <v>0.82135938004520503</v>
      </c>
    </row>
    <row r="29" spans="1:19" ht="51" x14ac:dyDescent="0.25">
      <c r="A29" s="17"/>
      <c r="B29" s="19">
        <v>5005002</v>
      </c>
      <c r="C29" s="19" t="s">
        <v>1975</v>
      </c>
      <c r="D29" s="68">
        <v>3000649</v>
      </c>
      <c r="E29" s="19" t="s">
        <v>1954</v>
      </c>
      <c r="F29" s="69">
        <v>87</v>
      </c>
      <c r="G29" s="19" t="s">
        <v>396</v>
      </c>
      <c r="H29" s="20">
        <v>0.25924700000000006</v>
      </c>
      <c r="I29" s="21">
        <v>0.53014400000000017</v>
      </c>
      <c r="J29" s="21">
        <f t="shared" si="0"/>
        <v>0.40162283045259584</v>
      </c>
      <c r="K29" s="21">
        <v>0.24627634045259583</v>
      </c>
      <c r="L29" s="21">
        <v>6.3154600000000019E-2</v>
      </c>
      <c r="M29" s="21">
        <v>9.2191889999999971E-2</v>
      </c>
      <c r="N29" s="22">
        <f t="shared" si="1"/>
        <v>0.46454612417116059</v>
      </c>
      <c r="O29" s="22">
        <f t="shared" si="2"/>
        <v>0.58367338016198567</v>
      </c>
      <c r="P29" s="23">
        <f t="shared" si="3"/>
        <v>0.75757309420194463</v>
      </c>
      <c r="Q29" s="70">
        <v>7993</v>
      </c>
      <c r="R29" s="21">
        <v>6398</v>
      </c>
      <c r="S29" s="23">
        <f t="shared" si="4"/>
        <v>0.80045039409483298</v>
      </c>
    </row>
    <row r="30" spans="1:19" ht="51" x14ac:dyDescent="0.25">
      <c r="A30" s="17"/>
      <c r="B30" s="19">
        <v>5005003</v>
      </c>
      <c r="C30" s="19" t="s">
        <v>1976</v>
      </c>
      <c r="D30" s="68">
        <v>3000649</v>
      </c>
      <c r="E30" s="19" t="s">
        <v>1954</v>
      </c>
      <c r="F30" s="69">
        <v>87</v>
      </c>
      <c r="G30" s="19" t="s">
        <v>396</v>
      </c>
      <c r="H30" s="20">
        <v>3.211551</v>
      </c>
      <c r="I30" s="21">
        <v>3.1736180000000003</v>
      </c>
      <c r="J30" s="21">
        <f t="shared" si="0"/>
        <v>2.6033751490280705</v>
      </c>
      <c r="K30" s="21">
        <v>2.0948420090280706</v>
      </c>
      <c r="L30" s="21">
        <v>0.28232120000000005</v>
      </c>
      <c r="M30" s="21">
        <v>0.22621193999999997</v>
      </c>
      <c r="N30" s="22">
        <f t="shared" si="1"/>
        <v>0.66008007549367009</v>
      </c>
      <c r="O30" s="22">
        <f t="shared" si="2"/>
        <v>0.74903886007328879</v>
      </c>
      <c r="P30" s="23">
        <f t="shared" si="3"/>
        <v>0.82031774114845279</v>
      </c>
      <c r="Q30" s="70">
        <v>1052</v>
      </c>
      <c r="R30" s="21">
        <v>846</v>
      </c>
      <c r="S30" s="23">
        <f t="shared" si="4"/>
        <v>0.80418250950570347</v>
      </c>
    </row>
    <row r="31" spans="1:19" ht="51" x14ac:dyDescent="0.25">
      <c r="A31" s="17"/>
      <c r="B31" s="19">
        <v>5005004</v>
      </c>
      <c r="C31" s="19" t="s">
        <v>1977</v>
      </c>
      <c r="D31" s="68">
        <v>3000649</v>
      </c>
      <c r="E31" s="19" t="s">
        <v>1954</v>
      </c>
      <c r="F31" s="69">
        <v>87</v>
      </c>
      <c r="G31" s="19" t="s">
        <v>396</v>
      </c>
      <c r="H31" s="20">
        <v>1.0942569999999998</v>
      </c>
      <c r="I31" s="21">
        <v>1.821448</v>
      </c>
      <c r="J31" s="21">
        <f t="shared" si="0"/>
        <v>1.4187375795161821</v>
      </c>
      <c r="K31" s="21">
        <v>1.085540009516182</v>
      </c>
      <c r="L31" s="21">
        <v>0.17493924000000005</v>
      </c>
      <c r="M31" s="21">
        <v>0.15825833</v>
      </c>
      <c r="N31" s="22">
        <f t="shared" si="1"/>
        <v>0.59597639324108187</v>
      </c>
      <c r="O31" s="22">
        <f t="shared" si="2"/>
        <v>0.69202044171240795</v>
      </c>
      <c r="P31" s="23">
        <f t="shared" si="3"/>
        <v>0.77890644120292318</v>
      </c>
      <c r="Q31" s="70">
        <v>39078</v>
      </c>
      <c r="R31" s="21">
        <v>32639</v>
      </c>
      <c r="S31" s="23">
        <f t="shared" si="4"/>
        <v>0.83522698193356881</v>
      </c>
    </row>
    <row r="32" spans="1:19" ht="51" x14ac:dyDescent="0.25">
      <c r="A32" s="17"/>
      <c r="B32" s="19">
        <v>5005005</v>
      </c>
      <c r="C32" s="19" t="s">
        <v>1978</v>
      </c>
      <c r="D32" s="68">
        <v>3000649</v>
      </c>
      <c r="E32" s="19" t="s">
        <v>1954</v>
      </c>
      <c r="F32" s="69">
        <v>60</v>
      </c>
      <c r="G32" s="19" t="s">
        <v>310</v>
      </c>
      <c r="H32" s="20">
        <v>0.28225999999999996</v>
      </c>
      <c r="I32" s="21">
        <v>0.34552900000000003</v>
      </c>
      <c r="J32" s="21">
        <f t="shared" si="0"/>
        <v>0.27281995570889916</v>
      </c>
      <c r="K32" s="21">
        <v>0.2345605957088992</v>
      </c>
      <c r="L32" s="21">
        <v>3.2070559999999998E-2</v>
      </c>
      <c r="M32" s="21">
        <v>6.1888000000000012E-3</v>
      </c>
      <c r="N32" s="22">
        <f t="shared" si="1"/>
        <v>0.67884488916675356</v>
      </c>
      <c r="O32" s="22">
        <f t="shared" si="2"/>
        <v>0.77166071649239032</v>
      </c>
      <c r="P32" s="23">
        <f t="shared" si="3"/>
        <v>0.78957180355020606</v>
      </c>
      <c r="Q32" s="70">
        <v>91</v>
      </c>
      <c r="R32" s="21">
        <v>69</v>
      </c>
      <c r="S32" s="23">
        <f t="shared" si="4"/>
        <v>0.75824175824175821</v>
      </c>
    </row>
    <row r="33" spans="1:19" ht="38.25" x14ac:dyDescent="0.25">
      <c r="A33" s="17"/>
      <c r="B33" s="19">
        <v>5005006</v>
      </c>
      <c r="C33" s="19" t="s">
        <v>1979</v>
      </c>
      <c r="D33" s="68">
        <v>3000650</v>
      </c>
      <c r="E33" s="19" t="s">
        <v>1955</v>
      </c>
      <c r="F33" s="69">
        <v>86</v>
      </c>
      <c r="G33" s="19" t="s">
        <v>502</v>
      </c>
      <c r="H33" s="20">
        <v>9.8530460000000009</v>
      </c>
      <c r="I33" s="21">
        <v>9.8372799999999998</v>
      </c>
      <c r="J33" s="21">
        <f t="shared" si="0"/>
        <v>2.2137842691670029</v>
      </c>
      <c r="K33" s="21">
        <v>1.826835319167003</v>
      </c>
      <c r="L33" s="21">
        <v>0.19711487</v>
      </c>
      <c r="M33" s="21">
        <v>0.18983408000000002</v>
      </c>
      <c r="N33" s="22">
        <f t="shared" si="1"/>
        <v>0.18570532903068765</v>
      </c>
      <c r="O33" s="22">
        <f t="shared" si="2"/>
        <v>0.20574286684601872</v>
      </c>
      <c r="P33" s="23">
        <f t="shared" si="3"/>
        <v>0.22504028239177934</v>
      </c>
      <c r="Q33" s="70">
        <v>7584</v>
      </c>
      <c r="R33" s="21">
        <v>6759</v>
      </c>
      <c r="S33" s="23">
        <f t="shared" si="4"/>
        <v>0.89121835443037978</v>
      </c>
    </row>
    <row r="34" spans="1:19" ht="38.25" x14ac:dyDescent="0.25">
      <c r="A34" s="17"/>
      <c r="B34" s="19">
        <v>5005007</v>
      </c>
      <c r="C34" s="19" t="s">
        <v>1980</v>
      </c>
      <c r="D34" s="68">
        <v>3000650</v>
      </c>
      <c r="E34" s="19" t="s">
        <v>1955</v>
      </c>
      <c r="F34" s="69">
        <v>87</v>
      </c>
      <c r="G34" s="19" t="s">
        <v>396</v>
      </c>
      <c r="H34" s="20">
        <v>0.55424899999999999</v>
      </c>
      <c r="I34" s="21">
        <v>0.49207899999999999</v>
      </c>
      <c r="J34" s="21">
        <f t="shared" si="0"/>
        <v>0.34626419143764225</v>
      </c>
      <c r="K34" s="21">
        <v>0.2159598114376422</v>
      </c>
      <c r="L34" s="21">
        <v>7.7022640000000003E-2</v>
      </c>
      <c r="M34" s="21">
        <v>5.3281740000000008E-2</v>
      </c>
      <c r="N34" s="22">
        <f t="shared" si="1"/>
        <v>0.43887223685148563</v>
      </c>
      <c r="O34" s="22">
        <f t="shared" si="2"/>
        <v>0.59539718508134309</v>
      </c>
      <c r="P34" s="23">
        <f t="shared" si="3"/>
        <v>0.70367601835811378</v>
      </c>
      <c r="Q34" s="70">
        <v>1186</v>
      </c>
      <c r="R34" s="21">
        <v>1149</v>
      </c>
      <c r="S34" s="23">
        <f t="shared" si="4"/>
        <v>0.96880269814502529</v>
      </c>
    </row>
    <row r="35" spans="1:19" ht="38.25" x14ac:dyDescent="0.25">
      <c r="A35" s="17"/>
      <c r="B35" s="19">
        <v>5005008</v>
      </c>
      <c r="C35" s="19" t="s">
        <v>1981</v>
      </c>
      <c r="D35" s="68">
        <v>3000650</v>
      </c>
      <c r="E35" s="19" t="s">
        <v>1955</v>
      </c>
      <c r="F35" s="69">
        <v>87</v>
      </c>
      <c r="G35" s="19" t="s">
        <v>396</v>
      </c>
      <c r="H35" s="20">
        <v>9.2421000000000003E-2</v>
      </c>
      <c r="I35" s="21">
        <v>7.6045000000000001E-2</v>
      </c>
      <c r="J35" s="21">
        <f t="shared" si="0"/>
        <v>7.255469145121099E-2</v>
      </c>
      <c r="K35" s="21">
        <v>5.8203941451210994E-2</v>
      </c>
      <c r="L35" s="21">
        <v>6.7078599999999995E-3</v>
      </c>
      <c r="M35" s="21">
        <v>7.6428900000000003E-3</v>
      </c>
      <c r="N35" s="22">
        <f t="shared" si="1"/>
        <v>0.76538814453561699</v>
      </c>
      <c r="O35" s="22">
        <f t="shared" si="2"/>
        <v>0.8535972312605824</v>
      </c>
      <c r="P35" s="23">
        <f t="shared" si="3"/>
        <v>0.95410206392545183</v>
      </c>
      <c r="Q35" s="70">
        <v>1695</v>
      </c>
      <c r="R35" s="21">
        <v>780</v>
      </c>
      <c r="S35" s="23">
        <f t="shared" si="4"/>
        <v>0.46017699115044247</v>
      </c>
    </row>
    <row r="36" spans="1:19" ht="38.25" x14ac:dyDescent="0.25">
      <c r="A36" s="17"/>
      <c r="B36" s="19">
        <v>5005009</v>
      </c>
      <c r="C36" s="19" t="s">
        <v>1982</v>
      </c>
      <c r="D36" s="68">
        <v>3000650</v>
      </c>
      <c r="E36" s="19" t="s">
        <v>1955</v>
      </c>
      <c r="F36" s="69">
        <v>87</v>
      </c>
      <c r="G36" s="19" t="s">
        <v>396</v>
      </c>
      <c r="H36" s="20">
        <v>1.4700000000000001E-2</v>
      </c>
      <c r="I36" s="21">
        <v>0</v>
      </c>
      <c r="J36" s="21">
        <f t="shared" si="0"/>
        <v>0</v>
      </c>
      <c r="K36" s="21">
        <v>0</v>
      </c>
      <c r="L36" s="21">
        <v>0</v>
      </c>
      <c r="M36" s="21">
        <v>0</v>
      </c>
      <c r="N36" s="22">
        <f t="shared" si="1"/>
        <v>0</v>
      </c>
      <c r="O36" s="22">
        <f t="shared" si="2"/>
        <v>0</v>
      </c>
      <c r="P36" s="23">
        <f t="shared" si="3"/>
        <v>0</v>
      </c>
      <c r="Q36" s="70">
        <v>0</v>
      </c>
      <c r="R36" s="21">
        <v>0</v>
      </c>
      <c r="S36" s="23">
        <f t="shared" si="4"/>
        <v>0</v>
      </c>
    </row>
    <row r="37" spans="1:19" ht="38.25" x14ac:dyDescent="0.25">
      <c r="A37" s="17"/>
      <c r="B37" s="19">
        <v>5005010</v>
      </c>
      <c r="C37" s="19" t="s">
        <v>1983</v>
      </c>
      <c r="D37" s="68">
        <v>3000650</v>
      </c>
      <c r="E37" s="19" t="s">
        <v>1955</v>
      </c>
      <c r="F37" s="69">
        <v>60</v>
      </c>
      <c r="G37" s="19" t="s">
        <v>310</v>
      </c>
      <c r="H37" s="20">
        <v>0.17588700000000002</v>
      </c>
      <c r="I37" s="21">
        <v>0.22314500000000001</v>
      </c>
      <c r="J37" s="21">
        <f t="shared" si="0"/>
        <v>0.18511800106333776</v>
      </c>
      <c r="K37" s="21">
        <v>0.13628297106333775</v>
      </c>
      <c r="L37" s="21">
        <v>3.4590539999999996E-2</v>
      </c>
      <c r="M37" s="21">
        <v>1.4244489999999999E-2</v>
      </c>
      <c r="N37" s="22">
        <f t="shared" si="1"/>
        <v>0.61073728321646348</v>
      </c>
      <c r="O37" s="22">
        <f t="shared" si="2"/>
        <v>0.76575101867995132</v>
      </c>
      <c r="P37" s="23">
        <f t="shared" si="3"/>
        <v>0.82958614830418675</v>
      </c>
      <c r="Q37" s="70">
        <v>38</v>
      </c>
      <c r="R37" s="21">
        <v>29</v>
      </c>
      <c r="S37" s="23">
        <f t="shared" si="4"/>
        <v>0.76315789473684215</v>
      </c>
    </row>
    <row r="38" spans="1:19" ht="15.75" thickBot="1" x14ac:dyDescent="0.3">
      <c r="A38" s="41" t="s">
        <v>294</v>
      </c>
      <c r="B38" s="43"/>
      <c r="C38" s="43"/>
      <c r="D38" s="65"/>
      <c r="E38" s="43"/>
      <c r="F38" s="66"/>
      <c r="G38" s="43"/>
      <c r="H38" s="44">
        <f ca="1">OFFSET(H38,-MATCH("PROYECTOS",$A$8:$A$38,0)-1,0)-(OFFSET(H38,-MATCH("PROYECTOS",$A$8:$A$38,0),0))</f>
        <v>339.17419999999998</v>
      </c>
      <c r="I38" s="44">
        <f t="shared" ref="I38:M38" ca="1" si="5">OFFSET(I38,-MATCH("PROYECTOS",$A$8:$A$38,0)-1,0)-(OFFSET(I38,-MATCH("PROYECTOS",$A$8:$A$38,0),0))</f>
        <v>324.65719599999977</v>
      </c>
      <c r="J38" s="44">
        <f t="shared" ca="1" si="5"/>
        <v>86.12627295423863</v>
      </c>
      <c r="K38" s="44">
        <f t="shared" ca="1" si="5"/>
        <v>68.627074824238662</v>
      </c>
      <c r="L38" s="44">
        <f t="shared" ca="1" si="5"/>
        <v>12.270136569999984</v>
      </c>
      <c r="M38" s="44">
        <f t="shared" ca="1" si="5"/>
        <v>5.2290615600000194</v>
      </c>
      <c r="N38" s="46">
        <f t="shared" ca="1" si="1"/>
        <v>0.21138319331827995</v>
      </c>
      <c r="O38" s="46">
        <f t="shared" ca="1" si="2"/>
        <v>0.24917732423906813</v>
      </c>
      <c r="P38" s="47">
        <f t="shared" ca="1" si="3"/>
        <v>0.26528373316647114</v>
      </c>
      <c r="Q38" s="67"/>
      <c r="R38" s="45"/>
      <c r="S3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50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1988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61.370684000000004</v>
      </c>
      <c r="E6" s="14">
        <v>66.079698000000008</v>
      </c>
      <c r="F6" s="14">
        <v>43.864068764696682</v>
      </c>
      <c r="G6" s="14">
        <v>36.369627024696683</v>
      </c>
      <c r="H6" s="14">
        <v>3.2257534400000001</v>
      </c>
      <c r="I6" s="14">
        <v>4.2686883</v>
      </c>
      <c r="J6" s="15">
        <v>0.55039033357411349</v>
      </c>
      <c r="K6" s="15">
        <v>0.59920643803028095</v>
      </c>
      <c r="L6" s="16">
        <v>0.66380552714839403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61.370683999999997</v>
      </c>
      <c r="E7" s="38">
        <f ca="1">SUM(E8:OFFSET(E6,MATCH("GOBIERNOS REGIONALES",$A$8:$A$50,0),0))</f>
        <v>66.079697999999993</v>
      </c>
      <c r="F7" s="38">
        <f ca="1">SUM(F8:OFFSET(F6,MATCH("GOBIERNOS REGIONALES",$A$8:$A$50,0),0))</f>
        <v>43.864068764696682</v>
      </c>
      <c r="G7" s="38">
        <f ca="1">SUM(G8:OFFSET(G6,MATCH("GOBIERNOS REGIONALES",$A$8:$A$50,0),0))</f>
        <v>36.369627024696683</v>
      </c>
      <c r="H7" s="38">
        <f ca="1">SUM(H8:OFFSET(H6,MATCH("GOBIERNOS REGIONALES",$A$8:$A$50,0),0))</f>
        <v>3.2257534400000005</v>
      </c>
      <c r="I7" s="38">
        <f ca="1">SUM(I8:OFFSET(I6,MATCH("GOBIERNOS REGIONALES",$A$8:$A$50,0),0))</f>
        <v>4.2686883</v>
      </c>
      <c r="J7" s="39">
        <f ca="1">IFERROR(G7/E7,0)</f>
        <v>0.5503903335741136</v>
      </c>
      <c r="K7" s="39">
        <f ca="1">IFERROR(SUM(G7,H7)/E7,0)</f>
        <v>0.59920643803028106</v>
      </c>
      <c r="L7" s="40">
        <f ca="1">IFERROR(SUM(G7,H7,I7)/E7,0)</f>
        <v>0.66380552714839414</v>
      </c>
      <c r="M7" s="4"/>
    </row>
    <row r="8" spans="1:13" ht="25.5" x14ac:dyDescent="0.25">
      <c r="A8" s="17"/>
      <c r="B8" s="18">
        <v>19</v>
      </c>
      <c r="C8" s="19" t="s">
        <v>116</v>
      </c>
      <c r="D8" s="20">
        <v>61.370683999999997</v>
      </c>
      <c r="E8" s="21">
        <v>66.079697999999993</v>
      </c>
      <c r="F8" s="21">
        <f t="shared" ref="F8:F10" si="0">SUM(G8,H8,I8)</f>
        <v>43.864068764696682</v>
      </c>
      <c r="G8" s="21">
        <v>36.369627024696683</v>
      </c>
      <c r="H8" s="21">
        <v>3.2257534400000005</v>
      </c>
      <c r="I8" s="21">
        <v>4.2686883</v>
      </c>
      <c r="J8" s="22">
        <f t="shared" ref="J8:J10" si="1">IFERROR(G8/E8,0)</f>
        <v>0.5503903335741136</v>
      </c>
      <c r="K8" s="22">
        <f t="shared" ref="K8:K10" si="2">IFERROR(SUM(G8,H8)/E8,0)</f>
        <v>0.59920643803028106</v>
      </c>
      <c r="L8" s="23">
        <f t="shared" ref="L8:L10" si="3">IFERROR(SUM(G8,H8,I8)/E8,0)</f>
        <v>0.66380552714839414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124</v>
      </c>
      <c r="B1" s="51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1989</v>
      </c>
      <c r="N2" s="72" t="s">
        <v>2005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61.370684000000004</v>
      </c>
      <c r="E6" s="14">
        <f ca="1">SUM(E7:OFFSET(E7,50,0))</f>
        <v>66.079698000000008</v>
      </c>
      <c r="F6" s="14">
        <f ca="1">SUM(F7:OFFSET(F7,50,0))</f>
        <v>43.864068764696682</v>
      </c>
      <c r="G6" s="14">
        <f ca="1">SUM(G7:OFFSET(G7,50,0))</f>
        <v>36.369627024696683</v>
      </c>
      <c r="H6" s="14">
        <f ca="1">SUM(H7:OFFSET(H7,50,0))</f>
        <v>3.2257534400000001</v>
      </c>
      <c r="I6" s="14">
        <f ca="1">SUM(I7:OFFSET(I7,50,0))</f>
        <v>4.2686883</v>
      </c>
      <c r="J6" s="15">
        <f ca="1">IFERROR(G6/E6,0)</f>
        <v>0.55039033357411349</v>
      </c>
      <c r="K6" s="15">
        <f ca="1">IFERROR(SUM(G6,H6)/E6,0)</f>
        <v>0.59920643803028095</v>
      </c>
      <c r="L6" s="16">
        <f ca="1">IFERROR(SUM(G6,H6,I6)/E6,0)</f>
        <v>0.66380552714839403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61.370684000000004</v>
      </c>
      <c r="E7" s="28">
        <v>66.079698000000008</v>
      </c>
      <c r="F7" s="28">
        <f>SUM(G7,H7,I7)</f>
        <v>43.864068764696682</v>
      </c>
      <c r="G7" s="28">
        <v>36.369627024696683</v>
      </c>
      <c r="H7" s="28">
        <v>3.2257534400000001</v>
      </c>
      <c r="I7" s="28">
        <v>4.2686883</v>
      </c>
      <c r="J7" s="29">
        <f>IFERROR(G7/E7,0)</f>
        <v>0.55039033357411349</v>
      </c>
      <c r="K7" s="29">
        <f>IFERROR(SUM(G7,H7)/E7,0)</f>
        <v>0.59920643803028095</v>
      </c>
      <c r="L7" s="30">
        <f>IFERROR(SUM(G7,H7,I7)/E7,0)</f>
        <v>0.66380552714839403</v>
      </c>
      <c r="M7" s="4"/>
      <c r="N7" t="s">
        <v>264</v>
      </c>
      <c r="O7" s="5">
        <v>43.864068764696682</v>
      </c>
      <c r="P7" s="71">
        <v>0.66380552714839403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49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1990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61.370684000000004</v>
      </c>
      <c r="E6" s="14">
        <v>66.079698000000008</v>
      </c>
      <c r="F6" s="14">
        <v>43.864068764696682</v>
      </c>
      <c r="G6" s="14">
        <v>36.369627024696683</v>
      </c>
      <c r="H6" s="14">
        <v>3.2257534400000001</v>
      </c>
      <c r="I6" s="14">
        <v>4.2686883</v>
      </c>
      <c r="J6" s="15">
        <v>0.55039033357411349</v>
      </c>
      <c r="K6" s="15">
        <v>0.59920643803028095</v>
      </c>
      <c r="L6" s="16">
        <v>0.66380552714839403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61.370683999999997</v>
      </c>
      <c r="E7" s="38">
        <f ca="1">SUM(E8:OFFSET(E6,MATCH("PROYECTOS",$A$8:$A$50,0),0))</f>
        <v>66.079698000000008</v>
      </c>
      <c r="F7" s="38">
        <f ca="1">SUM(F8:OFFSET(F6,MATCH("PROYECTOS",$A$8:$A$50,0),0))</f>
        <v>43.864068764696682</v>
      </c>
      <c r="G7" s="38">
        <f ca="1">SUM(G8:OFFSET(G6,MATCH("PROYECTOS",$A$8:$A$50,0),0))</f>
        <v>36.369627024696683</v>
      </c>
      <c r="H7" s="38">
        <f ca="1">SUM(H8:OFFSET(H6,MATCH("PROYECTOS",$A$8:$A$50,0),0))</f>
        <v>3.2257534400000001</v>
      </c>
      <c r="I7" s="38">
        <f ca="1">SUM(I8:OFFSET(I6,MATCH("PROYECTOS",$A$8:$A$50,0),0))</f>
        <v>4.2686883</v>
      </c>
      <c r="J7" s="39">
        <f ca="1">IFERROR(G7/E7,0)</f>
        <v>0.55039033357411349</v>
      </c>
      <c r="K7" s="39">
        <f ca="1">IFERROR(SUM(G7,H7)/E7,0)</f>
        <v>0.59920643803028095</v>
      </c>
      <c r="L7" s="40">
        <f ca="1">IFERROR(SUM(G7,H7,I7)/E7,0)</f>
        <v>0.66380552714839403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23.861231999999998</v>
      </c>
      <c r="E8" s="21">
        <v>23.704456999999998</v>
      </c>
      <c r="F8" s="21">
        <f t="shared" ref="F8:F11" si="0">SUM(G8,H8,I8)</f>
        <v>15.905888638473694</v>
      </c>
      <c r="G8" s="21">
        <v>13.216584768473695</v>
      </c>
      <c r="H8" s="21">
        <v>1.0462888800000001</v>
      </c>
      <c r="I8" s="21">
        <v>1.64301499</v>
      </c>
      <c r="J8" s="22">
        <f t="shared" ref="J8:J12" si="1">IFERROR(G8/E8,0)</f>
        <v>0.55755695093431989</v>
      </c>
      <c r="K8" s="22">
        <f t="shared" ref="K8:K12" si="2">IFERROR(SUM(G8,H8)/E8,0)</f>
        <v>0.60169586033857247</v>
      </c>
      <c r="L8" s="23">
        <f t="shared" ref="L8:L12" si="3">IFERROR(SUM(G8,H8,I8)/E8,0)</f>
        <v>0.67100835249985669</v>
      </c>
      <c r="M8" s="4"/>
    </row>
    <row r="9" spans="1:13" ht="25.5" x14ac:dyDescent="0.25">
      <c r="A9" s="17"/>
      <c r="B9" s="19">
        <v>3000651</v>
      </c>
      <c r="C9" s="19" t="s">
        <v>1992</v>
      </c>
      <c r="D9" s="20">
        <v>9.8627260000000003</v>
      </c>
      <c r="E9" s="21">
        <v>13.997315000000002</v>
      </c>
      <c r="F9" s="21">
        <f t="shared" si="0"/>
        <v>8.3160231869707175</v>
      </c>
      <c r="G9" s="21">
        <v>6.8225380069707171</v>
      </c>
      <c r="H9" s="21">
        <v>0.66401304000000005</v>
      </c>
      <c r="I9" s="21">
        <v>0.82947214000000014</v>
      </c>
      <c r="J9" s="22">
        <f t="shared" si="1"/>
        <v>0.48741762309205128</v>
      </c>
      <c r="K9" s="22">
        <f t="shared" si="2"/>
        <v>0.53485622399515309</v>
      </c>
      <c r="L9" s="23">
        <f t="shared" si="3"/>
        <v>0.59411559909673506</v>
      </c>
      <c r="M9" s="4"/>
    </row>
    <row r="10" spans="1:13" ht="38.25" x14ac:dyDescent="0.25">
      <c r="A10" s="17"/>
      <c r="B10" s="19">
        <v>3000652</v>
      </c>
      <c r="C10" s="19" t="s">
        <v>1993</v>
      </c>
      <c r="D10" s="20">
        <v>12.157269000000001</v>
      </c>
      <c r="E10" s="21">
        <v>12.888468999999999</v>
      </c>
      <c r="F10" s="21">
        <f t="shared" si="0"/>
        <v>9.0300760188001075</v>
      </c>
      <c r="G10" s="21">
        <v>7.601261348800108</v>
      </c>
      <c r="H10" s="21">
        <v>0.63691947999999998</v>
      </c>
      <c r="I10" s="21">
        <v>0.79189518999999997</v>
      </c>
      <c r="J10" s="22">
        <f t="shared" si="1"/>
        <v>0.58977224903905257</v>
      </c>
      <c r="K10" s="22">
        <f t="shared" si="2"/>
        <v>0.63919002550264958</v>
      </c>
      <c r="L10" s="23">
        <f t="shared" si="3"/>
        <v>0.7006321711911716</v>
      </c>
      <c r="M10" s="4"/>
    </row>
    <row r="11" spans="1:13" x14ac:dyDescent="0.25">
      <c r="A11" s="17"/>
      <c r="B11" s="19">
        <v>3000653</v>
      </c>
      <c r="C11" s="19" t="s">
        <v>1994</v>
      </c>
      <c r="D11" s="20">
        <v>15.489456999999998</v>
      </c>
      <c r="E11" s="21">
        <v>15.489457000000002</v>
      </c>
      <c r="F11" s="21">
        <f t="shared" si="0"/>
        <v>10.612080920452163</v>
      </c>
      <c r="G11" s="21">
        <v>8.7292429004521637</v>
      </c>
      <c r="H11" s="21">
        <v>0.87853203999999985</v>
      </c>
      <c r="I11" s="21">
        <v>1.00430598</v>
      </c>
      <c r="J11" s="22">
        <f t="shared" si="1"/>
        <v>0.56356029139382757</v>
      </c>
      <c r="K11" s="22">
        <f t="shared" si="2"/>
        <v>0.62027835710781609</v>
      </c>
      <c r="L11" s="23">
        <f t="shared" si="3"/>
        <v>0.68511639371555522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2006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276</v>
      </c>
      <c r="D18" s="23">
        <v>0.67100835249985669</v>
      </c>
    </row>
    <row r="19" spans="1:4" ht="25.5" x14ac:dyDescent="0.25">
      <c r="A19" s="17"/>
      <c r="B19" s="19">
        <v>3000651</v>
      </c>
      <c r="C19" s="19" t="s">
        <v>1992</v>
      </c>
      <c r="D19" s="23">
        <v>0.59411559909673506</v>
      </c>
    </row>
    <row r="20" spans="1:4" ht="15.75" thickBot="1" x14ac:dyDescent="0.3">
      <c r="A20" s="24"/>
      <c r="B20" s="26">
        <v>3000653</v>
      </c>
      <c r="C20" s="26" t="s">
        <v>1994</v>
      </c>
      <c r="D20" s="30">
        <v>0.68511639371555522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49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4209.262185999999</v>
      </c>
      <c r="E6" s="14">
        <v>4862.3676760000017</v>
      </c>
      <c r="F6" s="14">
        <v>4009.3907074990339</v>
      </c>
      <c r="G6" s="14">
        <v>3411.3532648390337</v>
      </c>
      <c r="H6" s="14">
        <v>325.71519210000002</v>
      </c>
      <c r="I6" s="14">
        <v>272.32225055999999</v>
      </c>
      <c r="J6" s="15">
        <v>0.70158274572221646</v>
      </c>
      <c r="K6" s="15">
        <v>0.76856969812972087</v>
      </c>
      <c r="L6" s="16">
        <v>0.82457579818343474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3997.5320359999987</v>
      </c>
      <c r="E7" s="38">
        <f ca="1">SUM(E8:OFFSET(E6,MATCH("PROYECTOS",$A$8:$A$50,0),0))</f>
        <v>4260.0702230000015</v>
      </c>
      <c r="F7" s="38">
        <f ca="1">SUM(F8:OFFSET(F6,MATCH("PROYECTOS",$A$8:$A$50,0),0))</f>
        <v>3781.9419980851321</v>
      </c>
      <c r="G7" s="38">
        <f ca="1">SUM(G8:OFFSET(G6,MATCH("PROYECTOS",$A$8:$A$50,0),0))</f>
        <v>3199.8171508451319</v>
      </c>
      <c r="H7" s="38">
        <f ca="1">SUM(H8:OFFSET(H6,MATCH("PROYECTOS",$A$8:$A$50,0),0))</f>
        <v>316.78551655000007</v>
      </c>
      <c r="I7" s="38">
        <f ca="1">SUM(I8:OFFSET(I6,MATCH("PROYECTOS",$A$8:$A$50,0),0))</f>
        <v>265.33933069000011</v>
      </c>
      <c r="J7" s="39">
        <f ca="1">IFERROR(G7/E7,0)</f>
        <v>0.75111840494304705</v>
      </c>
      <c r="K7" s="39">
        <f ca="1">IFERROR(SUM(G7,H7)/E7,0)</f>
        <v>0.82547997645886007</v>
      </c>
      <c r="L7" s="40">
        <f ca="1">IFERROR(SUM(G7,H7,I7)/E7,0)</f>
        <v>0.88776517759414664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42.299175000000027</v>
      </c>
      <c r="E8" s="21">
        <v>46.023386000000002</v>
      </c>
      <c r="F8" s="21">
        <f t="shared" ref="F8:F13" si="0">SUM(G8,H8,I8)</f>
        <v>34.969880408177723</v>
      </c>
      <c r="G8" s="21">
        <v>28.191855398177722</v>
      </c>
      <c r="H8" s="21">
        <v>4.1322317799999988</v>
      </c>
      <c r="I8" s="21">
        <v>2.6457932299999998</v>
      </c>
      <c r="J8" s="22">
        <f t="shared" ref="J8:J14" si="1">IFERROR(G8/E8,0)</f>
        <v>0.6125550040620158</v>
      </c>
      <c r="K8" s="22">
        <f t="shared" ref="K8:K14" si="2">IFERROR(SUM(G8,H8)/E8,0)</f>
        <v>0.70234048355715761</v>
      </c>
      <c r="L8" s="23">
        <f t="shared" ref="L8:L14" si="3">IFERROR(SUM(G8,H8,I8)/E8,0)</f>
        <v>0.75982850127927837</v>
      </c>
      <c r="M8" s="4"/>
    </row>
    <row r="9" spans="1:13" x14ac:dyDescent="0.25">
      <c r="A9" s="17"/>
      <c r="B9" s="19">
        <v>3000355</v>
      </c>
      <c r="C9" s="19" t="s">
        <v>509</v>
      </c>
      <c r="D9" s="20">
        <v>2639.9806749999989</v>
      </c>
      <c r="E9" s="21">
        <v>2871.3624090000017</v>
      </c>
      <c r="F9" s="21">
        <f t="shared" si="0"/>
        <v>2637.9044127259835</v>
      </c>
      <c r="G9" s="21">
        <v>2521.9877865659832</v>
      </c>
      <c r="H9" s="21">
        <v>58.888532150000003</v>
      </c>
      <c r="I9" s="21">
        <v>57.02809400999999</v>
      </c>
      <c r="J9" s="22">
        <f t="shared" si="1"/>
        <v>0.87832444231388618</v>
      </c>
      <c r="K9" s="22">
        <f t="shared" si="2"/>
        <v>0.89883335890533422</v>
      </c>
      <c r="L9" s="23">
        <f t="shared" si="3"/>
        <v>0.91869434678734141</v>
      </c>
      <c r="M9" s="4"/>
    </row>
    <row r="10" spans="1:13" ht="25.5" x14ac:dyDescent="0.25">
      <c r="A10" s="17"/>
      <c r="B10" s="19">
        <v>3000356</v>
      </c>
      <c r="C10" s="19" t="s">
        <v>510</v>
      </c>
      <c r="D10" s="20">
        <v>40.569741000000008</v>
      </c>
      <c r="E10" s="21">
        <v>57.59455100000001</v>
      </c>
      <c r="F10" s="21">
        <f t="shared" si="0"/>
        <v>43.106128628491284</v>
      </c>
      <c r="G10" s="21">
        <v>35.79247663849128</v>
      </c>
      <c r="H10" s="21">
        <v>4.1360926400000002</v>
      </c>
      <c r="I10" s="21">
        <v>3.1775593500000006</v>
      </c>
      <c r="J10" s="22">
        <f t="shared" si="1"/>
        <v>0.62145595402751341</v>
      </c>
      <c r="K10" s="22">
        <f t="shared" si="2"/>
        <v>0.69326991156665629</v>
      </c>
      <c r="L10" s="23">
        <f t="shared" si="3"/>
        <v>0.74844109173611362</v>
      </c>
      <c r="M10" s="4"/>
    </row>
    <row r="11" spans="1:13" ht="25.5" x14ac:dyDescent="0.25">
      <c r="A11" s="17"/>
      <c r="B11" s="19">
        <v>3000422</v>
      </c>
      <c r="C11" s="19" t="s">
        <v>511</v>
      </c>
      <c r="D11" s="20">
        <v>1191.269685</v>
      </c>
      <c r="E11" s="21">
        <v>1198.93759</v>
      </c>
      <c r="F11" s="21">
        <f t="shared" si="0"/>
        <v>1030.9216834288468</v>
      </c>
      <c r="G11" s="21">
        <v>589.20986258884659</v>
      </c>
      <c r="H11" s="21">
        <v>243.88399785000004</v>
      </c>
      <c r="I11" s="21">
        <v>197.8278229900001</v>
      </c>
      <c r="J11" s="22">
        <f t="shared" si="1"/>
        <v>0.49144331406678693</v>
      </c>
      <c r="K11" s="22">
        <f t="shared" si="2"/>
        <v>0.69486007227352564</v>
      </c>
      <c r="L11" s="23">
        <f t="shared" si="3"/>
        <v>0.8598626751112598</v>
      </c>
      <c r="M11" s="4"/>
    </row>
    <row r="12" spans="1:13" ht="38.25" x14ac:dyDescent="0.25">
      <c r="A12" s="17"/>
      <c r="B12" s="19">
        <v>3000520</v>
      </c>
      <c r="C12" s="19" t="s">
        <v>512</v>
      </c>
      <c r="D12" s="20">
        <v>63.973121000000035</v>
      </c>
      <c r="E12" s="21">
        <v>65.765576000000038</v>
      </c>
      <c r="F12" s="21">
        <f t="shared" si="0"/>
        <v>26.258671662823172</v>
      </c>
      <c r="G12" s="21">
        <v>18.55693676282317</v>
      </c>
      <c r="H12" s="21">
        <v>4.6012893000000021</v>
      </c>
      <c r="I12" s="21">
        <v>3.1004456</v>
      </c>
      <c r="J12" s="22">
        <f t="shared" si="1"/>
        <v>0.28216793482996577</v>
      </c>
      <c r="K12" s="22">
        <f t="shared" si="2"/>
        <v>0.35213294661667921</v>
      </c>
      <c r="L12" s="23">
        <f t="shared" si="3"/>
        <v>0.39927684451244155</v>
      </c>
      <c r="M12" s="4"/>
    </row>
    <row r="13" spans="1:13" ht="38.25" x14ac:dyDescent="0.25">
      <c r="A13" s="17"/>
      <c r="B13" s="19">
        <v>3000659</v>
      </c>
      <c r="C13" s="19" t="s">
        <v>513</v>
      </c>
      <c r="D13" s="20">
        <v>19.439639</v>
      </c>
      <c r="E13" s="21">
        <v>20.386711000000002</v>
      </c>
      <c r="F13" s="21">
        <f t="shared" si="0"/>
        <v>8.7812212308098871</v>
      </c>
      <c r="G13" s="21">
        <v>6.0782328908098862</v>
      </c>
      <c r="H13" s="21">
        <v>1.1433728300000001</v>
      </c>
      <c r="I13" s="21">
        <v>1.5596155100000002</v>
      </c>
      <c r="J13" s="22">
        <f t="shared" si="1"/>
        <v>0.29814681195068127</v>
      </c>
      <c r="K13" s="22">
        <f t="shared" si="2"/>
        <v>0.35423103416779128</v>
      </c>
      <c r="L13" s="23">
        <f t="shared" si="3"/>
        <v>0.43073260963035609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211.73015000000032</v>
      </c>
      <c r="E14" s="45">
        <f t="shared" ref="E14:I14" ca="1" si="4">OFFSET(E14,-MATCH("PROYECTOS",$A$8:$A$50,0)-1,0)-(OFFSET(E14,-MATCH("PROYECTOS",$A$8:$A$50,0),0))</f>
        <v>602.29745300000013</v>
      </c>
      <c r="F14" s="45">
        <f t="shared" ca="1" si="4"/>
        <v>227.44870941390172</v>
      </c>
      <c r="G14" s="45">
        <f t="shared" ca="1" si="4"/>
        <v>211.53611399390184</v>
      </c>
      <c r="H14" s="45">
        <f t="shared" ca="1" si="4"/>
        <v>8.9296755499999563</v>
      </c>
      <c r="I14" s="45">
        <f t="shared" ca="1" si="4"/>
        <v>6.9829198699998756</v>
      </c>
      <c r="J14" s="46">
        <f t="shared" ca="1" si="1"/>
        <v>0.35121535537010112</v>
      </c>
      <c r="K14" s="46">
        <f t="shared" ca="1" si="2"/>
        <v>0.36604137780390339</v>
      </c>
      <c r="L14" s="47">
        <f t="shared" ca="1" si="3"/>
        <v>0.37763518387965295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543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3000520</v>
      </c>
      <c r="C20" s="19" t="s">
        <v>512</v>
      </c>
      <c r="D20" s="23">
        <v>0.39927684451244155</v>
      </c>
    </row>
    <row r="21" spans="1:4" ht="39" thickBot="1" x14ac:dyDescent="0.3">
      <c r="A21" s="24"/>
      <c r="B21" s="26">
        <v>3000659</v>
      </c>
      <c r="C21" s="26" t="s">
        <v>513</v>
      </c>
      <c r="D21" s="30">
        <v>0.43073260963035609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124</v>
      </c>
      <c r="B1" s="49" t="s">
        <v>84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1991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61.370684000000004</v>
      </c>
      <c r="I6" s="14">
        <v>66.079698000000008</v>
      </c>
      <c r="J6" s="14">
        <v>43.864068764696682</v>
      </c>
      <c r="K6" s="14">
        <v>36.369627024696683</v>
      </c>
      <c r="L6" s="14">
        <v>3.2257534400000001</v>
      </c>
      <c r="M6" s="14">
        <v>4.2686883</v>
      </c>
      <c r="N6" s="15">
        <v>0.55039033357411349</v>
      </c>
      <c r="O6" s="15">
        <v>0.59920643803028095</v>
      </c>
      <c r="P6" s="16">
        <v>0.66380552714839403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61.370684000000004</v>
      </c>
      <c r="I7" s="13">
        <f ca="1">SUM(I8:OFFSET(I6,MATCH("PROYECTOS",$A$8:$A$18,0),0))</f>
        <v>66.079698000000008</v>
      </c>
      <c r="J7" s="13">
        <f ca="1">SUM(J8:OFFSET(J6,MATCH("PROYECTOS",$A$8:$A$18,0),0))</f>
        <v>43.864068764696675</v>
      </c>
      <c r="K7" s="13">
        <f ca="1">SUM(K8:OFFSET(K6,MATCH("PROYECTOS",$A$8:$A$18,0),0))</f>
        <v>36.369627024696683</v>
      </c>
      <c r="L7" s="13">
        <f ca="1">SUM(L8:OFFSET(L6,MATCH("PROYECTOS",$A$8:$A$18,0),0))</f>
        <v>3.2257534400000001</v>
      </c>
      <c r="M7" s="13">
        <f ca="1">SUM(M8:OFFSET(M6,MATCH("PROYECTOS",$A$8:$A$18,0),0))</f>
        <v>4.2686883</v>
      </c>
      <c r="N7" s="39">
        <f ca="1">IFERROR(K7/I7,0)</f>
        <v>0.55039033357411349</v>
      </c>
      <c r="O7" s="39">
        <f ca="1">IFERROR(SUM(K7,L7)/I7,0)</f>
        <v>0.59920643803028095</v>
      </c>
      <c r="P7" s="40">
        <f ca="1">IFERROR(SUM(K7,L7,M7)/I7,0)</f>
        <v>0.66380552714839403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23.861231999999998</v>
      </c>
      <c r="I8" s="21">
        <v>23.704456999999998</v>
      </c>
      <c r="J8" s="21">
        <f t="shared" ref="J8:J17" si="0">SUM(K8,L8,M8)</f>
        <v>15.905888638473694</v>
      </c>
      <c r="K8" s="21">
        <v>13.216584768473695</v>
      </c>
      <c r="L8" s="21">
        <v>1.0462888800000001</v>
      </c>
      <c r="M8" s="21">
        <v>1.64301499</v>
      </c>
      <c r="N8" s="22">
        <f t="shared" ref="N8:N18" si="1">IFERROR(K8/I8,0)</f>
        <v>0.55755695093431989</v>
      </c>
      <c r="O8" s="22">
        <f t="shared" ref="O8:O18" si="2">IFERROR(SUM(K8,L8)/I8,0)</f>
        <v>0.60169586033857247</v>
      </c>
      <c r="P8" s="23">
        <f t="shared" ref="P8:P18" si="3">IFERROR(SUM(K8,L8,M8)/I8,0)</f>
        <v>0.67100835249985669</v>
      </c>
      <c r="Q8" s="70">
        <v>40</v>
      </c>
      <c r="R8" s="21">
        <v>41</v>
      </c>
      <c r="S8" s="23">
        <f>IFERROR(R8/Q8,0)</f>
        <v>1.0249999999999999</v>
      </c>
    </row>
    <row r="9" spans="1:19" ht="25.5" x14ac:dyDescent="0.25">
      <c r="A9" s="17"/>
      <c r="B9" s="19">
        <v>5005011</v>
      </c>
      <c r="C9" s="19" t="s">
        <v>1995</v>
      </c>
      <c r="D9" s="68">
        <v>3000651</v>
      </c>
      <c r="E9" s="19" t="s">
        <v>1992</v>
      </c>
      <c r="F9" s="69">
        <v>303</v>
      </c>
      <c r="G9" s="19" t="s">
        <v>1801</v>
      </c>
      <c r="H9" s="20">
        <v>9.1046440000000004</v>
      </c>
      <c r="I9" s="21">
        <v>13.234197000000002</v>
      </c>
      <c r="J9" s="21">
        <f t="shared" si="0"/>
        <v>7.7532052810577472</v>
      </c>
      <c r="K9" s="21">
        <v>6.3581683210577467</v>
      </c>
      <c r="L9" s="21">
        <v>0.61506548000000005</v>
      </c>
      <c r="M9" s="21">
        <v>0.77997148000000016</v>
      </c>
      <c r="N9" s="22">
        <f t="shared" si="1"/>
        <v>0.48043476465234314</v>
      </c>
      <c r="O9" s="22">
        <f t="shared" si="2"/>
        <v>0.52691023120312819</v>
      </c>
      <c r="P9" s="23">
        <f t="shared" si="3"/>
        <v>0.58584629509880704</v>
      </c>
      <c r="Q9" s="70">
        <v>4900</v>
      </c>
      <c r="R9" s="21">
        <v>4945</v>
      </c>
      <c r="S9" s="23">
        <f t="shared" ref="S9:S17" si="4">IFERROR(R9/Q9,0)</f>
        <v>1.0091836734693878</v>
      </c>
    </row>
    <row r="10" spans="1:19" ht="25.5" x14ac:dyDescent="0.25">
      <c r="A10" s="17"/>
      <c r="B10" s="19">
        <v>5005012</v>
      </c>
      <c r="C10" s="19" t="s">
        <v>1996</v>
      </c>
      <c r="D10" s="68">
        <v>3000651</v>
      </c>
      <c r="E10" s="19" t="s">
        <v>1992</v>
      </c>
      <c r="F10" s="69">
        <v>304</v>
      </c>
      <c r="G10" s="19" t="s">
        <v>821</v>
      </c>
      <c r="H10" s="20">
        <v>0.75808200000000003</v>
      </c>
      <c r="I10" s="21">
        <v>0.76311800000000007</v>
      </c>
      <c r="J10" s="21">
        <f t="shared" si="0"/>
        <v>0.56281790591297043</v>
      </c>
      <c r="K10" s="21">
        <v>0.46436968591297045</v>
      </c>
      <c r="L10" s="21">
        <v>4.8947559999999994E-2</v>
      </c>
      <c r="M10" s="21">
        <v>4.9500659999999995E-2</v>
      </c>
      <c r="N10" s="22">
        <f t="shared" si="1"/>
        <v>0.60851622673422778</v>
      </c>
      <c r="O10" s="22">
        <f t="shared" si="2"/>
        <v>0.67265776185723625</v>
      </c>
      <c r="P10" s="23">
        <f t="shared" si="3"/>
        <v>0.73752408659338442</v>
      </c>
      <c r="Q10" s="70">
        <v>25</v>
      </c>
      <c r="R10" s="21">
        <v>65</v>
      </c>
      <c r="S10" s="23">
        <f t="shared" si="4"/>
        <v>2.6</v>
      </c>
    </row>
    <row r="11" spans="1:19" ht="38.25" x14ac:dyDescent="0.25">
      <c r="A11" s="17"/>
      <c r="B11" s="19">
        <v>5005013</v>
      </c>
      <c r="C11" s="19" t="s">
        <v>1997</v>
      </c>
      <c r="D11" s="68">
        <v>3000652</v>
      </c>
      <c r="E11" s="19" t="s">
        <v>1993</v>
      </c>
      <c r="F11" s="69">
        <v>602</v>
      </c>
      <c r="G11" s="19" t="s">
        <v>2004</v>
      </c>
      <c r="H11" s="20">
        <v>9.9826960000000007</v>
      </c>
      <c r="I11" s="21">
        <v>10.713896</v>
      </c>
      <c r="J11" s="21">
        <f t="shared" si="0"/>
        <v>7.5252617621835922</v>
      </c>
      <c r="K11" s="21">
        <v>6.3352381521835923</v>
      </c>
      <c r="L11" s="21">
        <v>0.51806251999999997</v>
      </c>
      <c r="M11" s="21">
        <v>0.67196109000000004</v>
      </c>
      <c r="N11" s="22">
        <f t="shared" si="1"/>
        <v>0.59131040213416219</v>
      </c>
      <c r="O11" s="22">
        <f t="shared" si="2"/>
        <v>0.63966466280647039</v>
      </c>
      <c r="P11" s="23">
        <f t="shared" si="3"/>
        <v>0.70238331249282171</v>
      </c>
      <c r="Q11" s="70">
        <v>4</v>
      </c>
      <c r="R11" s="21">
        <v>5</v>
      </c>
      <c r="S11" s="23">
        <f t="shared" si="4"/>
        <v>1.25</v>
      </c>
    </row>
    <row r="12" spans="1:19" ht="38.25" x14ac:dyDescent="0.25">
      <c r="A12" s="17"/>
      <c r="B12" s="19">
        <v>5005014</v>
      </c>
      <c r="C12" s="19" t="s">
        <v>1998</v>
      </c>
      <c r="D12" s="68">
        <v>3000652</v>
      </c>
      <c r="E12" s="19" t="s">
        <v>1993</v>
      </c>
      <c r="F12" s="69">
        <v>303</v>
      </c>
      <c r="G12" s="19" t="s">
        <v>1801</v>
      </c>
      <c r="H12" s="20">
        <v>0.74137100000000011</v>
      </c>
      <c r="I12" s="21">
        <v>0.741371</v>
      </c>
      <c r="J12" s="21">
        <f t="shared" si="0"/>
        <v>0.58629204875850127</v>
      </c>
      <c r="K12" s="21">
        <v>0.49168714875850128</v>
      </c>
      <c r="L12" s="21">
        <v>4.7315799999999998E-2</v>
      </c>
      <c r="M12" s="21">
        <v>4.7289100000000001E-2</v>
      </c>
      <c r="N12" s="22">
        <f t="shared" si="1"/>
        <v>0.66321335574024509</v>
      </c>
      <c r="O12" s="22">
        <f t="shared" si="2"/>
        <v>0.72703538276854818</v>
      </c>
      <c r="P12" s="23">
        <f t="shared" si="3"/>
        <v>0.7908213954396669</v>
      </c>
      <c r="Q12" s="70">
        <v>12</v>
      </c>
      <c r="R12" s="21">
        <v>13</v>
      </c>
      <c r="S12" s="23">
        <f t="shared" si="4"/>
        <v>1.0833333333333333</v>
      </c>
    </row>
    <row r="13" spans="1:19" ht="38.25" x14ac:dyDescent="0.25">
      <c r="A13" s="17"/>
      <c r="B13" s="19">
        <v>5005015</v>
      </c>
      <c r="C13" s="19" t="s">
        <v>1999</v>
      </c>
      <c r="D13" s="68">
        <v>3000652</v>
      </c>
      <c r="E13" s="19" t="s">
        <v>1993</v>
      </c>
      <c r="F13" s="69">
        <v>53</v>
      </c>
      <c r="G13" s="19" t="s">
        <v>632</v>
      </c>
      <c r="H13" s="20">
        <v>1.4332019999999999</v>
      </c>
      <c r="I13" s="21">
        <v>1.4332020000000001</v>
      </c>
      <c r="J13" s="21">
        <f t="shared" si="0"/>
        <v>0.91852220785801431</v>
      </c>
      <c r="K13" s="21">
        <v>0.77433604785801435</v>
      </c>
      <c r="L13" s="21">
        <v>7.1541160000000006E-2</v>
      </c>
      <c r="M13" s="21">
        <v>7.2645000000000001E-2</v>
      </c>
      <c r="N13" s="22">
        <f t="shared" si="1"/>
        <v>0.54028395708212407</v>
      </c>
      <c r="O13" s="22">
        <f t="shared" si="2"/>
        <v>0.59020096808266687</v>
      </c>
      <c r="P13" s="23">
        <f t="shared" si="3"/>
        <v>0.64088817058447745</v>
      </c>
      <c r="Q13" s="70">
        <v>3</v>
      </c>
      <c r="R13" s="21">
        <v>5</v>
      </c>
      <c r="S13" s="23">
        <f t="shared" si="4"/>
        <v>1.6666666666666667</v>
      </c>
    </row>
    <row r="14" spans="1:19" ht="38.25" x14ac:dyDescent="0.25">
      <c r="A14" s="17"/>
      <c r="B14" s="19">
        <v>5005016</v>
      </c>
      <c r="C14" s="19" t="s">
        <v>2000</v>
      </c>
      <c r="D14" s="68">
        <v>3000653</v>
      </c>
      <c r="E14" s="19" t="s">
        <v>1994</v>
      </c>
      <c r="F14" s="69">
        <v>6</v>
      </c>
      <c r="G14" s="19" t="s">
        <v>636</v>
      </c>
      <c r="H14" s="20">
        <v>8.4994680000000002</v>
      </c>
      <c r="I14" s="21">
        <v>8.4836180000000017</v>
      </c>
      <c r="J14" s="21">
        <f t="shared" si="0"/>
        <v>5.5754957392742677</v>
      </c>
      <c r="K14" s="21">
        <v>4.6278562592742674</v>
      </c>
      <c r="L14" s="21">
        <v>0.43874148000000002</v>
      </c>
      <c r="M14" s="21">
        <v>0.50889799999999996</v>
      </c>
      <c r="N14" s="22">
        <f t="shared" si="1"/>
        <v>0.5455050261898009</v>
      </c>
      <c r="O14" s="22">
        <f t="shared" si="2"/>
        <v>0.59722134344972466</v>
      </c>
      <c r="P14" s="23">
        <f t="shared" si="3"/>
        <v>0.65720730698556518</v>
      </c>
      <c r="Q14" s="70">
        <v>480000</v>
      </c>
      <c r="R14" s="21">
        <v>482554</v>
      </c>
      <c r="S14" s="23">
        <f t="shared" si="4"/>
        <v>1.0053208333333334</v>
      </c>
    </row>
    <row r="15" spans="1:19" ht="25.5" x14ac:dyDescent="0.25">
      <c r="A15" s="17"/>
      <c r="B15" s="19">
        <v>5005017</v>
      </c>
      <c r="C15" s="19" t="s">
        <v>2001</v>
      </c>
      <c r="D15" s="68">
        <v>3000653</v>
      </c>
      <c r="E15" s="19" t="s">
        <v>1994</v>
      </c>
      <c r="F15" s="69">
        <v>303</v>
      </c>
      <c r="G15" s="19" t="s">
        <v>1801</v>
      </c>
      <c r="H15" s="20">
        <v>2.0579719999999999</v>
      </c>
      <c r="I15" s="21">
        <v>2.0738219999999994</v>
      </c>
      <c r="J15" s="21">
        <f t="shared" si="0"/>
        <v>1.5611390748343306</v>
      </c>
      <c r="K15" s="21">
        <v>1.2965763748343306</v>
      </c>
      <c r="L15" s="21">
        <v>0.12735553999999999</v>
      </c>
      <c r="M15" s="21">
        <v>0.13720716000000002</v>
      </c>
      <c r="N15" s="22">
        <f t="shared" si="1"/>
        <v>0.62521102333485279</v>
      </c>
      <c r="O15" s="22">
        <f t="shared" si="2"/>
        <v>0.68662205089652395</v>
      </c>
      <c r="P15" s="23">
        <f t="shared" si="3"/>
        <v>0.75278354402370651</v>
      </c>
      <c r="Q15" s="70">
        <v>90</v>
      </c>
      <c r="R15" s="21">
        <v>91</v>
      </c>
      <c r="S15" s="23">
        <f t="shared" si="4"/>
        <v>1.0111111111111111</v>
      </c>
    </row>
    <row r="16" spans="1:19" ht="38.25" x14ac:dyDescent="0.25">
      <c r="A16" s="17"/>
      <c r="B16" s="19">
        <v>5005018</v>
      </c>
      <c r="C16" s="19" t="s">
        <v>2002</v>
      </c>
      <c r="D16" s="68">
        <v>3000653</v>
      </c>
      <c r="E16" s="19" t="s">
        <v>1994</v>
      </c>
      <c r="F16" s="69">
        <v>53</v>
      </c>
      <c r="G16" s="19" t="s">
        <v>632</v>
      </c>
      <c r="H16" s="20">
        <v>4.5932549999999992</v>
      </c>
      <c r="I16" s="21">
        <v>4.5932550000000001</v>
      </c>
      <c r="J16" s="21">
        <f t="shared" si="0"/>
        <v>3.284859237954517</v>
      </c>
      <c r="K16" s="21">
        <v>2.6572909779545171</v>
      </c>
      <c r="L16" s="21">
        <v>0.29843048</v>
      </c>
      <c r="M16" s="21">
        <v>0.32913778000000005</v>
      </c>
      <c r="N16" s="22">
        <f t="shared" si="1"/>
        <v>0.57852023847021705</v>
      </c>
      <c r="O16" s="22">
        <f t="shared" si="2"/>
        <v>0.64349169770772952</v>
      </c>
      <c r="P16" s="23">
        <f t="shared" si="3"/>
        <v>0.71514845963364038</v>
      </c>
      <c r="Q16" s="70">
        <v>15000</v>
      </c>
      <c r="R16" s="21">
        <v>15571</v>
      </c>
      <c r="S16" s="23">
        <f t="shared" si="4"/>
        <v>1.0380666666666667</v>
      </c>
    </row>
    <row r="17" spans="1:19" ht="51" x14ac:dyDescent="0.25">
      <c r="A17" s="17"/>
      <c r="B17" s="19">
        <v>5005019</v>
      </c>
      <c r="C17" s="19" t="s">
        <v>2003</v>
      </c>
      <c r="D17" s="68">
        <v>3000653</v>
      </c>
      <c r="E17" s="19" t="s">
        <v>1994</v>
      </c>
      <c r="F17" s="69">
        <v>287</v>
      </c>
      <c r="G17" s="19" t="s">
        <v>1803</v>
      </c>
      <c r="H17" s="20">
        <v>0.33876199999999995</v>
      </c>
      <c r="I17" s="21">
        <v>0.33876199999999995</v>
      </c>
      <c r="J17" s="21">
        <f t="shared" si="0"/>
        <v>0.19058686838904859</v>
      </c>
      <c r="K17" s="21">
        <v>0.1475192883890486</v>
      </c>
      <c r="L17" s="21">
        <v>1.4004539999999998E-2</v>
      </c>
      <c r="M17" s="21">
        <v>2.9063039999999995E-2</v>
      </c>
      <c r="N17" s="22">
        <f t="shared" si="1"/>
        <v>0.43546586804024245</v>
      </c>
      <c r="O17" s="22">
        <f t="shared" si="2"/>
        <v>0.47680621908315757</v>
      </c>
      <c r="P17" s="23">
        <f t="shared" si="3"/>
        <v>0.56259813198956377</v>
      </c>
      <c r="Q17" s="70">
        <v>15</v>
      </c>
      <c r="R17" s="21">
        <v>16</v>
      </c>
      <c r="S17" s="23">
        <f t="shared" si="4"/>
        <v>1.0666666666666667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50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147.55197099999998</v>
      </c>
      <c r="E6" s="14">
        <v>166.53900499999997</v>
      </c>
      <c r="F6" s="14">
        <v>82.337759116007845</v>
      </c>
      <c r="G6" s="14">
        <v>62.285467826007853</v>
      </c>
      <c r="H6" s="14">
        <v>12.779968260000002</v>
      </c>
      <c r="I6" s="14">
        <v>7.2723230299999999</v>
      </c>
      <c r="J6" s="15">
        <v>0.37399927918392367</v>
      </c>
      <c r="K6" s="15">
        <v>0.45073786820095307</v>
      </c>
      <c r="L6" s="16">
        <v>0.49440525428867466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147.55197099999998</v>
      </c>
      <c r="E7" s="38">
        <f ca="1">SUM(E8:OFFSET(E6,MATCH("GOBIERNOS REGIONALES",$A$8:$A$50,0),0))</f>
        <v>166.539005</v>
      </c>
      <c r="F7" s="38">
        <f ca="1">SUM(F8:OFFSET(F6,MATCH("GOBIERNOS REGIONALES",$A$8:$A$50,0),0))</f>
        <v>82.337759116007845</v>
      </c>
      <c r="G7" s="38">
        <f ca="1">SUM(G8:OFFSET(G6,MATCH("GOBIERNOS REGIONALES",$A$8:$A$50,0),0))</f>
        <v>62.285467826007853</v>
      </c>
      <c r="H7" s="38">
        <f ca="1">SUM(H8:OFFSET(H6,MATCH("GOBIERNOS REGIONALES",$A$8:$A$50,0),0))</f>
        <v>12.77996826</v>
      </c>
      <c r="I7" s="38">
        <f ca="1">SUM(I8:OFFSET(I6,MATCH("GOBIERNOS REGIONALES",$A$8:$A$50,0),0))</f>
        <v>7.2723230300000017</v>
      </c>
      <c r="J7" s="39">
        <f ca="1">IFERROR(G7/E7,0)</f>
        <v>0.37399927918392362</v>
      </c>
      <c r="K7" s="39">
        <f ca="1">IFERROR(SUM(G7,H7)/E7,0)</f>
        <v>0.45073786820095296</v>
      </c>
      <c r="L7" s="40">
        <f ca="1">IFERROR(SUM(G7,H7,I7)/E7,0)</f>
        <v>0.49440525428867454</v>
      </c>
      <c r="M7" s="4"/>
    </row>
    <row r="8" spans="1:13" ht="25.5" x14ac:dyDescent="0.25">
      <c r="A8" s="17"/>
      <c r="B8" s="18">
        <v>32</v>
      </c>
      <c r="C8" s="19" t="s">
        <v>120</v>
      </c>
      <c r="D8" s="20">
        <v>147.55197099999998</v>
      </c>
      <c r="E8" s="21">
        <v>166.539005</v>
      </c>
      <c r="F8" s="21">
        <f t="shared" ref="F8:F10" si="0">SUM(G8,H8,I8)</f>
        <v>82.337759116007845</v>
      </c>
      <c r="G8" s="21">
        <v>62.285467826007853</v>
      </c>
      <c r="H8" s="21">
        <v>12.77996826</v>
      </c>
      <c r="I8" s="21">
        <v>7.2723230300000017</v>
      </c>
      <c r="J8" s="22">
        <f t="shared" ref="J8:J10" si="1">IFERROR(G8/E8,0)</f>
        <v>0.37399927918392362</v>
      </c>
      <c r="K8" s="22">
        <f t="shared" ref="K8:K10" si="2">IFERROR(SUM(G8,H8)/E8,0)</f>
        <v>0.45073786820095296</v>
      </c>
      <c r="L8" s="23">
        <f t="shared" ref="L8:L10" si="3">IFERROR(SUM(G8,H8,I8)/E8,0)</f>
        <v>0.49440525428867454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125</v>
      </c>
      <c r="B1" s="51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2008</v>
      </c>
      <c r="N2" s="72" t="s">
        <v>2026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147.55197099999998</v>
      </c>
      <c r="E6" s="14">
        <f ca="1">SUM(E7:OFFSET(E7,50,0))</f>
        <v>166.53900499999997</v>
      </c>
      <c r="F6" s="14">
        <f ca="1">SUM(F7:OFFSET(F7,50,0))</f>
        <v>82.337759116007845</v>
      </c>
      <c r="G6" s="14">
        <f ca="1">SUM(G7:OFFSET(G7,50,0))</f>
        <v>62.285467826007853</v>
      </c>
      <c r="H6" s="14">
        <f ca="1">SUM(H7:OFFSET(H7,50,0))</f>
        <v>12.779968260000002</v>
      </c>
      <c r="I6" s="14">
        <f ca="1">SUM(I7:OFFSET(I7,50,0))</f>
        <v>7.2723230299999999</v>
      </c>
      <c r="J6" s="15">
        <f ca="1">IFERROR(G6/E6,0)</f>
        <v>0.37399927918392367</v>
      </c>
      <c r="K6" s="15">
        <f ca="1">IFERROR(SUM(G6,H6)/E6,0)</f>
        <v>0.45073786820095307</v>
      </c>
      <c r="L6" s="16">
        <f ca="1">IFERROR(SUM(G6,H6,I6)/E6,0)</f>
        <v>0.49440525428867466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147.55197099999998</v>
      </c>
      <c r="E7" s="28">
        <v>166.53900499999997</v>
      </c>
      <c r="F7" s="28">
        <f>SUM(G7,H7,I7)</f>
        <v>82.337759116007845</v>
      </c>
      <c r="G7" s="28">
        <v>62.285467826007853</v>
      </c>
      <c r="H7" s="28">
        <v>12.779968260000002</v>
      </c>
      <c r="I7" s="28">
        <v>7.2723230299999999</v>
      </c>
      <c r="J7" s="29">
        <f>IFERROR(G7/E7,0)</f>
        <v>0.37399927918392367</v>
      </c>
      <c r="K7" s="29">
        <f>IFERROR(SUM(G7,H7)/E7,0)</f>
        <v>0.45073786820095307</v>
      </c>
      <c r="L7" s="30">
        <f>IFERROR(SUM(G7,H7,I7)/E7,0)</f>
        <v>0.49440525428867466</v>
      </c>
      <c r="M7" s="4"/>
      <c r="N7" t="s">
        <v>264</v>
      </c>
      <c r="O7" s="5">
        <v>82.337759116007845</v>
      </c>
      <c r="P7" s="71">
        <v>0.49440525428867466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2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49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147.55197099999998</v>
      </c>
      <c r="E6" s="14">
        <v>166.53900499999997</v>
      </c>
      <c r="F6" s="14">
        <v>82.337759116007845</v>
      </c>
      <c r="G6" s="14">
        <v>62.285467826007853</v>
      </c>
      <c r="H6" s="14">
        <v>12.779968260000002</v>
      </c>
      <c r="I6" s="14">
        <v>7.2723230299999999</v>
      </c>
      <c r="J6" s="15">
        <v>0.37399927918392367</v>
      </c>
      <c r="K6" s="15">
        <v>0.45073786820095307</v>
      </c>
      <c r="L6" s="16">
        <v>0.49440525428867466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147.55197100000001</v>
      </c>
      <c r="E7" s="38">
        <f ca="1">SUM(E8:OFFSET(E6,MATCH("PROYECTOS",$A$8:$A$50,0),0))</f>
        <v>166.53900499999997</v>
      </c>
      <c r="F7" s="38">
        <f ca="1">SUM(F8:OFFSET(F6,MATCH("PROYECTOS",$A$8:$A$50,0),0))</f>
        <v>82.337759116007859</v>
      </c>
      <c r="G7" s="38">
        <f ca="1">SUM(G8:OFFSET(G6,MATCH("PROYECTOS",$A$8:$A$50,0),0))</f>
        <v>62.285467826007853</v>
      </c>
      <c r="H7" s="38">
        <f ca="1">SUM(H8:OFFSET(H6,MATCH("PROYECTOS",$A$8:$A$50,0),0))</f>
        <v>12.77996826</v>
      </c>
      <c r="I7" s="38">
        <f ca="1">SUM(I8:OFFSET(I6,MATCH("PROYECTOS",$A$8:$A$50,0),0))</f>
        <v>7.2723230300000008</v>
      </c>
      <c r="J7" s="39">
        <f ca="1">IFERROR(G7/E7,0)</f>
        <v>0.37399927918392367</v>
      </c>
      <c r="K7" s="39">
        <f ca="1">IFERROR(SUM(G7,H7)/E7,0)</f>
        <v>0.45073786820095307</v>
      </c>
      <c r="L7" s="40">
        <f ca="1">IFERROR(SUM(G7,H7,I7)/E7,0)</f>
        <v>0.49440525428867466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18.520453</v>
      </c>
      <c r="E8" s="21">
        <v>62.534477000000017</v>
      </c>
      <c r="F8" s="21">
        <f t="shared" ref="F8:F12" si="0">SUM(G8,H8,I8)</f>
        <v>40.844213177765567</v>
      </c>
      <c r="G8" s="21">
        <v>30.247272507765565</v>
      </c>
      <c r="H8" s="21">
        <v>7.0702779100000015</v>
      </c>
      <c r="I8" s="21">
        <v>3.5266627600000016</v>
      </c>
      <c r="J8" s="22">
        <f t="shared" ref="J8:J13" si="1">IFERROR(G8/E8,0)</f>
        <v>0.48368954149509491</v>
      </c>
      <c r="K8" s="22">
        <f t="shared" ref="K8:K13" si="2">IFERROR(SUM(G8,H8)/E8,0)</f>
        <v>0.59675161939493881</v>
      </c>
      <c r="L8" s="23">
        <f t="shared" ref="L8:L13" si="3">IFERROR(SUM(G8,H8,I8)/E8,0)</f>
        <v>0.65314711399546133</v>
      </c>
      <c r="M8" s="4"/>
    </row>
    <row r="9" spans="1:13" x14ac:dyDescent="0.25">
      <c r="A9" s="17"/>
      <c r="B9" s="19">
        <v>3000654</v>
      </c>
      <c r="C9" s="19" t="s">
        <v>2011</v>
      </c>
      <c r="D9" s="20">
        <v>125.054236</v>
      </c>
      <c r="E9" s="21">
        <v>98.255351999999988</v>
      </c>
      <c r="F9" s="21">
        <f t="shared" si="0"/>
        <v>38.949830851224384</v>
      </c>
      <c r="G9" s="21">
        <v>30.346164631224383</v>
      </c>
      <c r="H9" s="21">
        <v>5.5004242999999997</v>
      </c>
      <c r="I9" s="21">
        <v>3.1032419199999999</v>
      </c>
      <c r="J9" s="22">
        <f t="shared" si="1"/>
        <v>0.30884999151216097</v>
      </c>
      <c r="K9" s="22">
        <f t="shared" si="2"/>
        <v>0.3648309043890493</v>
      </c>
      <c r="L9" s="23">
        <f t="shared" si="3"/>
        <v>0.3964143434265483</v>
      </c>
      <c r="M9" s="4"/>
    </row>
    <row r="10" spans="1:13" ht="38.25" x14ac:dyDescent="0.25">
      <c r="A10" s="17"/>
      <c r="B10" s="19">
        <v>3000655</v>
      </c>
      <c r="C10" s="19" t="s">
        <v>2012</v>
      </c>
      <c r="D10" s="20">
        <v>1.6551559999999996</v>
      </c>
      <c r="E10" s="21">
        <v>0.63793999999999995</v>
      </c>
      <c r="F10" s="21">
        <f t="shared" si="0"/>
        <v>0.37492881335328371</v>
      </c>
      <c r="G10" s="21">
        <v>0.28300769335328368</v>
      </c>
      <c r="H10" s="21">
        <v>5.4580299999999998E-2</v>
      </c>
      <c r="I10" s="21">
        <v>3.7340820000000004E-2</v>
      </c>
      <c r="J10" s="22">
        <f t="shared" si="1"/>
        <v>0.4436274467085991</v>
      </c>
      <c r="K10" s="22">
        <f t="shared" si="2"/>
        <v>0.52918455239251927</v>
      </c>
      <c r="L10" s="23">
        <f t="shared" si="3"/>
        <v>0.5877179881388277</v>
      </c>
      <c r="M10" s="4"/>
    </row>
    <row r="11" spans="1:13" ht="25.5" x14ac:dyDescent="0.25">
      <c r="A11" s="17"/>
      <c r="B11" s="19">
        <v>3000656</v>
      </c>
      <c r="C11" s="19" t="s">
        <v>2013</v>
      </c>
      <c r="D11" s="20">
        <v>1.434566</v>
      </c>
      <c r="E11" s="21">
        <v>1.8070790000000001</v>
      </c>
      <c r="F11" s="21">
        <f t="shared" si="0"/>
        <v>1.4642988554145411</v>
      </c>
      <c r="G11" s="21">
        <v>1.2482403954145411</v>
      </c>
      <c r="H11" s="21">
        <v>0.10762644</v>
      </c>
      <c r="I11" s="21">
        <v>0.10843202000000002</v>
      </c>
      <c r="J11" s="22">
        <f t="shared" si="1"/>
        <v>0.69075031883749471</v>
      </c>
      <c r="K11" s="22">
        <f t="shared" si="2"/>
        <v>0.75030855619181069</v>
      </c>
      <c r="L11" s="23">
        <f t="shared" si="3"/>
        <v>0.81031258479266322</v>
      </c>
      <c r="M11" s="4"/>
    </row>
    <row r="12" spans="1:13" ht="38.25" x14ac:dyDescent="0.25">
      <c r="A12" s="17"/>
      <c r="B12" s="19">
        <v>3000657</v>
      </c>
      <c r="C12" s="19" t="s">
        <v>2014</v>
      </c>
      <c r="D12" s="20">
        <v>0.88756000000000013</v>
      </c>
      <c r="E12" s="21">
        <v>3.304157</v>
      </c>
      <c r="F12" s="21">
        <f t="shared" si="0"/>
        <v>0.70448741825007988</v>
      </c>
      <c r="G12" s="21">
        <v>0.1607825982500799</v>
      </c>
      <c r="H12" s="21">
        <v>4.705931E-2</v>
      </c>
      <c r="I12" s="21">
        <v>0.49664551000000001</v>
      </c>
      <c r="J12" s="22">
        <f t="shared" si="1"/>
        <v>4.8660701731207054E-2</v>
      </c>
      <c r="K12" s="22">
        <f t="shared" si="2"/>
        <v>6.2903157522502681E-2</v>
      </c>
      <c r="L12" s="23">
        <f t="shared" si="3"/>
        <v>0.21321245275272327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2027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276</v>
      </c>
      <c r="D19" s="23">
        <v>0.65314711399546133</v>
      </c>
    </row>
    <row r="20" spans="1:4" x14ac:dyDescent="0.25">
      <c r="A20" s="17"/>
      <c r="B20" s="19">
        <v>3000654</v>
      </c>
      <c r="C20" s="19" t="s">
        <v>2011</v>
      </c>
      <c r="D20" s="23">
        <v>0.3964143434265483</v>
      </c>
    </row>
    <row r="21" spans="1:4" ht="38.25" x14ac:dyDescent="0.25">
      <c r="A21" s="17"/>
      <c r="B21" s="19">
        <v>3000655</v>
      </c>
      <c r="C21" s="19" t="s">
        <v>2012</v>
      </c>
      <c r="D21" s="23">
        <v>0.5877179881388277</v>
      </c>
    </row>
    <row r="22" spans="1:4" ht="39" thickBot="1" x14ac:dyDescent="0.3">
      <c r="A22" s="24"/>
      <c r="B22" s="26">
        <v>3000657</v>
      </c>
      <c r="C22" s="26" t="s">
        <v>2014</v>
      </c>
      <c r="D22" s="30">
        <v>0.21321245275272327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125</v>
      </c>
      <c r="B1" s="49" t="s">
        <v>85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2010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147.55197099999998</v>
      </c>
      <c r="I6" s="14">
        <v>166.53900499999997</v>
      </c>
      <c r="J6" s="14">
        <v>82.337759116007845</v>
      </c>
      <c r="K6" s="14">
        <v>62.285467826007853</v>
      </c>
      <c r="L6" s="14">
        <v>12.779968260000002</v>
      </c>
      <c r="M6" s="14">
        <v>7.2723230299999999</v>
      </c>
      <c r="N6" s="15">
        <v>0.37399927918392367</v>
      </c>
      <c r="O6" s="15">
        <v>0.45073786820095307</v>
      </c>
      <c r="P6" s="16">
        <v>0.49440525428867466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SUM(H8:OFFSET(H6,MATCH("PROYECTOS",$A$8:$A$19,0),0))</f>
        <v>147.55197099999998</v>
      </c>
      <c r="I7" s="13">
        <f ca="1">SUM(I8:OFFSET(I6,MATCH("PROYECTOS",$A$8:$A$19,0),0))</f>
        <v>166.53900499999997</v>
      </c>
      <c r="J7" s="13">
        <f ca="1">SUM(J8:OFFSET(J6,MATCH("PROYECTOS",$A$8:$A$19,0),0))</f>
        <v>82.337759116007859</v>
      </c>
      <c r="K7" s="13">
        <f ca="1">SUM(K8:OFFSET(K6,MATCH("PROYECTOS",$A$8:$A$19,0),0))</f>
        <v>62.285467826007853</v>
      </c>
      <c r="L7" s="13">
        <f ca="1">SUM(L8:OFFSET(L6,MATCH("PROYECTOS",$A$8:$A$19,0),0))</f>
        <v>12.77996826</v>
      </c>
      <c r="M7" s="13">
        <f ca="1">SUM(M8:OFFSET(M6,MATCH("PROYECTOS",$A$8:$A$19,0),0))</f>
        <v>7.2723230300000008</v>
      </c>
      <c r="N7" s="39">
        <f ca="1">IFERROR(K7/I7,0)</f>
        <v>0.37399927918392367</v>
      </c>
      <c r="O7" s="39">
        <f ca="1">IFERROR(SUM(K7,L7)/I7,0)</f>
        <v>0.45073786820095307</v>
      </c>
      <c r="P7" s="40">
        <f ca="1">IFERROR(SUM(K7,L7,M7)/I7,0)</f>
        <v>0.49440525428867466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18.520453</v>
      </c>
      <c r="I8" s="21">
        <v>62.53447700000001</v>
      </c>
      <c r="J8" s="21">
        <f t="shared" ref="J8:J18" si="0">SUM(K8,L8,M8)</f>
        <v>40.844213177765567</v>
      </c>
      <c r="K8" s="21">
        <v>30.247272507765565</v>
      </c>
      <c r="L8" s="21">
        <v>7.0702779100000015</v>
      </c>
      <c r="M8" s="21">
        <v>3.5266627600000011</v>
      </c>
      <c r="N8" s="22">
        <f t="shared" ref="N8:N19" si="1">IFERROR(K8/I8,0)</f>
        <v>0.48368954149509497</v>
      </c>
      <c r="O8" s="22">
        <f t="shared" ref="O8:O19" si="2">IFERROR(SUM(K8,L8)/I8,0)</f>
        <v>0.59675161939493893</v>
      </c>
      <c r="P8" s="23">
        <f t="shared" ref="P8:P19" si="3">IFERROR(SUM(K8,L8,M8)/I8,0)</f>
        <v>0.65314711399546144</v>
      </c>
      <c r="Q8" s="70">
        <v>138.5</v>
      </c>
      <c r="R8" s="21">
        <v>137.001</v>
      </c>
      <c r="S8" s="23">
        <f>IFERROR(R8/Q8,0)</f>
        <v>0.98917689530685926</v>
      </c>
    </row>
    <row r="9" spans="1:19" ht="38.25" x14ac:dyDescent="0.25">
      <c r="A9" s="17"/>
      <c r="B9" s="19">
        <v>5001277</v>
      </c>
      <c r="C9" s="19" t="s">
        <v>2015</v>
      </c>
      <c r="D9" s="68">
        <v>3000657</v>
      </c>
      <c r="E9" s="19" t="s">
        <v>2014</v>
      </c>
      <c r="F9" s="69">
        <v>194</v>
      </c>
      <c r="G9" s="19" t="s">
        <v>1183</v>
      </c>
      <c r="H9" s="20">
        <v>0.70578200000000013</v>
      </c>
      <c r="I9" s="21">
        <v>0.19612799999999997</v>
      </c>
      <c r="J9" s="21">
        <f t="shared" si="0"/>
        <v>0.15944684928703606</v>
      </c>
      <c r="K9" s="21">
        <v>0.12176454928703606</v>
      </c>
      <c r="L9" s="21">
        <v>1.9341709999999998E-2</v>
      </c>
      <c r="M9" s="21">
        <v>1.834059E-2</v>
      </c>
      <c r="N9" s="22">
        <f t="shared" si="1"/>
        <v>0.6208422524424666</v>
      </c>
      <c r="O9" s="22">
        <f t="shared" si="2"/>
        <v>0.71946004286504783</v>
      </c>
      <c r="P9" s="23">
        <f t="shared" si="3"/>
        <v>0.81297341168540993</v>
      </c>
      <c r="Q9" s="70">
        <v>5</v>
      </c>
      <c r="R9" s="21">
        <v>5</v>
      </c>
      <c r="S9" s="23">
        <f t="shared" ref="S9:S18" si="4">IFERROR(R9/Q9,0)</f>
        <v>1</v>
      </c>
    </row>
    <row r="10" spans="1:19" ht="38.25" x14ac:dyDescent="0.25">
      <c r="A10" s="17"/>
      <c r="B10" s="19">
        <v>5002163</v>
      </c>
      <c r="C10" s="19" t="s">
        <v>2016</v>
      </c>
      <c r="D10" s="68">
        <v>3000656</v>
      </c>
      <c r="E10" s="19" t="s">
        <v>2013</v>
      </c>
      <c r="F10" s="69">
        <v>194</v>
      </c>
      <c r="G10" s="19" t="s">
        <v>1183</v>
      </c>
      <c r="H10" s="20">
        <v>0.4061749999999999</v>
      </c>
      <c r="I10" s="21">
        <v>0.7018120000000001</v>
      </c>
      <c r="J10" s="21">
        <f t="shared" si="0"/>
        <v>0.59014313879632818</v>
      </c>
      <c r="K10" s="21">
        <v>0.48714469879632816</v>
      </c>
      <c r="L10" s="21">
        <v>5.1679199999999995E-2</v>
      </c>
      <c r="M10" s="21">
        <v>5.1319240000000002E-2</v>
      </c>
      <c r="N10" s="22">
        <f t="shared" si="1"/>
        <v>0.69412420818727538</v>
      </c>
      <c r="O10" s="22">
        <f t="shared" si="2"/>
        <v>0.76776102260481172</v>
      </c>
      <c r="P10" s="23">
        <f t="shared" si="3"/>
        <v>0.84088493613151116</v>
      </c>
      <c r="Q10" s="70">
        <v>2</v>
      </c>
      <c r="R10" s="21">
        <v>2</v>
      </c>
      <c r="S10" s="23">
        <f t="shared" si="4"/>
        <v>1</v>
      </c>
    </row>
    <row r="11" spans="1:19" ht="51" x14ac:dyDescent="0.25">
      <c r="A11" s="17"/>
      <c r="B11" s="19">
        <v>5002164</v>
      </c>
      <c r="C11" s="19" t="s">
        <v>2017</v>
      </c>
      <c r="D11" s="68">
        <v>3000657</v>
      </c>
      <c r="E11" s="19" t="s">
        <v>2014</v>
      </c>
      <c r="F11" s="69">
        <v>194</v>
      </c>
      <c r="G11" s="19" t="s">
        <v>1183</v>
      </c>
      <c r="H11" s="20">
        <v>0.181778</v>
      </c>
      <c r="I11" s="21">
        <v>3.1080290000000002</v>
      </c>
      <c r="J11" s="21">
        <f t="shared" si="0"/>
        <v>0.54504056896304398</v>
      </c>
      <c r="K11" s="21">
        <v>3.9018048963043839E-2</v>
      </c>
      <c r="L11" s="21">
        <v>2.7717600000000002E-2</v>
      </c>
      <c r="M11" s="21">
        <v>0.47830492000000008</v>
      </c>
      <c r="N11" s="22">
        <f t="shared" si="1"/>
        <v>1.2553952670018149E-2</v>
      </c>
      <c r="O11" s="22">
        <f t="shared" si="2"/>
        <v>2.14720161758606E-2</v>
      </c>
      <c r="P11" s="23">
        <f t="shared" si="3"/>
        <v>0.17536534213903537</v>
      </c>
      <c r="Q11" s="70">
        <v>436</v>
      </c>
      <c r="R11" s="21">
        <v>436</v>
      </c>
      <c r="S11" s="23">
        <f t="shared" si="4"/>
        <v>1</v>
      </c>
    </row>
    <row r="12" spans="1:19" ht="25.5" x14ac:dyDescent="0.25">
      <c r="A12" s="17"/>
      <c r="B12" s="19">
        <v>5005020</v>
      </c>
      <c r="C12" s="19" t="s">
        <v>2018</v>
      </c>
      <c r="D12" s="68">
        <v>3000654</v>
      </c>
      <c r="E12" s="19" t="s">
        <v>2011</v>
      </c>
      <c r="F12" s="69">
        <v>230</v>
      </c>
      <c r="G12" s="19" t="s">
        <v>1034</v>
      </c>
      <c r="H12" s="20">
        <v>114.878861</v>
      </c>
      <c r="I12" s="21">
        <v>52.868087000000003</v>
      </c>
      <c r="J12" s="21">
        <f t="shared" si="0"/>
        <v>14.443435486797132</v>
      </c>
      <c r="K12" s="21">
        <v>11.501694266797131</v>
      </c>
      <c r="L12" s="21">
        <v>1.5355488099999999</v>
      </c>
      <c r="M12" s="21">
        <v>1.4061924100000001</v>
      </c>
      <c r="N12" s="22">
        <f t="shared" si="1"/>
        <v>0.217554576294715</v>
      </c>
      <c r="O12" s="22">
        <f t="shared" si="2"/>
        <v>0.24659948593935563</v>
      </c>
      <c r="P12" s="23">
        <f t="shared" si="3"/>
        <v>0.27319761894916172</v>
      </c>
      <c r="Q12" s="70">
        <v>8</v>
      </c>
      <c r="R12" s="21">
        <v>8</v>
      </c>
      <c r="S12" s="23">
        <f t="shared" si="4"/>
        <v>1</v>
      </c>
    </row>
    <row r="13" spans="1:19" ht="25.5" x14ac:dyDescent="0.25">
      <c r="A13" s="17"/>
      <c r="B13" s="19">
        <v>5005021</v>
      </c>
      <c r="C13" s="19" t="s">
        <v>2019</v>
      </c>
      <c r="D13" s="68">
        <v>3000654</v>
      </c>
      <c r="E13" s="19" t="s">
        <v>2011</v>
      </c>
      <c r="F13" s="69">
        <v>88</v>
      </c>
      <c r="G13" s="19" t="s">
        <v>757</v>
      </c>
      <c r="H13" s="20">
        <v>1.8205719999999996</v>
      </c>
      <c r="I13" s="21">
        <v>5.8070930000000009</v>
      </c>
      <c r="J13" s="21">
        <f t="shared" si="0"/>
        <v>2.2571634079612597</v>
      </c>
      <c r="K13" s="21">
        <v>1.8626435179612599</v>
      </c>
      <c r="L13" s="21">
        <v>0.16788984000000001</v>
      </c>
      <c r="M13" s="21">
        <v>0.22663005000000003</v>
      </c>
      <c r="N13" s="22">
        <f t="shared" si="1"/>
        <v>0.32075317511898976</v>
      </c>
      <c r="O13" s="22">
        <f t="shared" si="2"/>
        <v>0.34966434289260728</v>
      </c>
      <c r="P13" s="23">
        <f t="shared" si="3"/>
        <v>0.38869076282423226</v>
      </c>
      <c r="Q13" s="70">
        <v>66736</v>
      </c>
      <c r="R13" s="21">
        <v>77668</v>
      </c>
      <c r="S13" s="23">
        <f t="shared" si="4"/>
        <v>1.1638096379765044</v>
      </c>
    </row>
    <row r="14" spans="1:19" ht="25.5" x14ac:dyDescent="0.25">
      <c r="A14" s="17"/>
      <c r="B14" s="19">
        <v>5005022</v>
      </c>
      <c r="C14" s="19" t="s">
        <v>2020</v>
      </c>
      <c r="D14" s="68">
        <v>3000654</v>
      </c>
      <c r="E14" s="19" t="s">
        <v>2011</v>
      </c>
      <c r="F14" s="69">
        <v>259</v>
      </c>
      <c r="G14" s="19" t="s">
        <v>394</v>
      </c>
      <c r="H14" s="20">
        <v>2.8240779999999996</v>
      </c>
      <c r="I14" s="21">
        <v>7.3353070000000002</v>
      </c>
      <c r="J14" s="21">
        <f t="shared" si="0"/>
        <v>3.2222691816357112</v>
      </c>
      <c r="K14" s="21">
        <v>2.7224424116357113</v>
      </c>
      <c r="L14" s="21">
        <v>0.19159236999999998</v>
      </c>
      <c r="M14" s="21">
        <v>0.30823440000000002</v>
      </c>
      <c r="N14" s="22">
        <f t="shared" si="1"/>
        <v>0.37114225916321036</v>
      </c>
      <c r="O14" s="22">
        <f t="shared" si="2"/>
        <v>0.39726146180871658</v>
      </c>
      <c r="P14" s="23">
        <f t="shared" si="3"/>
        <v>0.43928211615897073</v>
      </c>
      <c r="Q14" s="70">
        <v>86155</v>
      </c>
      <c r="R14" s="21">
        <v>86155</v>
      </c>
      <c r="S14" s="23">
        <f t="shared" si="4"/>
        <v>1</v>
      </c>
    </row>
    <row r="15" spans="1:19" ht="25.5" x14ac:dyDescent="0.25">
      <c r="A15" s="17"/>
      <c r="B15" s="19">
        <v>5005023</v>
      </c>
      <c r="C15" s="19" t="s">
        <v>2021</v>
      </c>
      <c r="D15" s="68">
        <v>3000654</v>
      </c>
      <c r="E15" s="19" t="s">
        <v>2011</v>
      </c>
      <c r="F15" s="69">
        <v>599</v>
      </c>
      <c r="G15" s="19" t="s">
        <v>1312</v>
      </c>
      <c r="H15" s="20">
        <v>5.5307249999999986</v>
      </c>
      <c r="I15" s="21">
        <v>32.244865000000004</v>
      </c>
      <c r="J15" s="21">
        <f t="shared" si="0"/>
        <v>19.026962774830281</v>
      </c>
      <c r="K15" s="21">
        <v>14.259384434830281</v>
      </c>
      <c r="L15" s="21">
        <v>3.6053932799999999</v>
      </c>
      <c r="M15" s="21">
        <v>1.1621850600000001</v>
      </c>
      <c r="N15" s="22">
        <f t="shared" si="1"/>
        <v>0.44222186803481045</v>
      </c>
      <c r="O15" s="22">
        <f t="shared" si="2"/>
        <v>0.55403481189424364</v>
      </c>
      <c r="P15" s="23">
        <f t="shared" si="3"/>
        <v>0.59007729679842913</v>
      </c>
      <c r="Q15" s="70">
        <v>707</v>
      </c>
      <c r="R15" s="21">
        <v>707</v>
      </c>
      <c r="S15" s="23">
        <f t="shared" si="4"/>
        <v>1</v>
      </c>
    </row>
    <row r="16" spans="1:19" ht="38.25" x14ac:dyDescent="0.25">
      <c r="A16" s="17"/>
      <c r="B16" s="19">
        <v>5005024</v>
      </c>
      <c r="C16" s="19" t="s">
        <v>2022</v>
      </c>
      <c r="D16" s="68">
        <v>3000655</v>
      </c>
      <c r="E16" s="19" t="s">
        <v>2012</v>
      </c>
      <c r="F16" s="69">
        <v>86</v>
      </c>
      <c r="G16" s="19" t="s">
        <v>502</v>
      </c>
      <c r="H16" s="20">
        <v>1.6551559999999996</v>
      </c>
      <c r="I16" s="21">
        <v>0.63793999999999995</v>
      </c>
      <c r="J16" s="21">
        <f t="shared" si="0"/>
        <v>0.37492881335328371</v>
      </c>
      <c r="K16" s="21">
        <v>0.28300769335328368</v>
      </c>
      <c r="L16" s="21">
        <v>5.4580299999999998E-2</v>
      </c>
      <c r="M16" s="21">
        <v>3.7340820000000004E-2</v>
      </c>
      <c r="N16" s="22">
        <f t="shared" si="1"/>
        <v>0.4436274467085991</v>
      </c>
      <c r="O16" s="22">
        <f t="shared" si="2"/>
        <v>0.52918455239251927</v>
      </c>
      <c r="P16" s="23">
        <f t="shared" si="3"/>
        <v>0.5877179881388277</v>
      </c>
      <c r="Q16" s="70">
        <v>3486</v>
      </c>
      <c r="R16" s="21">
        <v>3486</v>
      </c>
      <c r="S16" s="23">
        <f t="shared" si="4"/>
        <v>1</v>
      </c>
    </row>
    <row r="17" spans="1:19" ht="25.5" x14ac:dyDescent="0.25">
      <c r="A17" s="17"/>
      <c r="B17" s="19">
        <v>5005025</v>
      </c>
      <c r="C17" s="19" t="s">
        <v>2023</v>
      </c>
      <c r="D17" s="68">
        <v>3000656</v>
      </c>
      <c r="E17" s="19" t="s">
        <v>2013</v>
      </c>
      <c r="F17" s="69">
        <v>276</v>
      </c>
      <c r="G17" s="19" t="s">
        <v>2025</v>
      </c>
      <c r="H17" s="20">
        <v>0.10748100000000001</v>
      </c>
      <c r="I17" s="21">
        <v>0.233935</v>
      </c>
      <c r="J17" s="21">
        <f t="shared" si="0"/>
        <v>0.16431136694630177</v>
      </c>
      <c r="K17" s="21">
        <v>0.15237948694630177</v>
      </c>
      <c r="L17" s="21">
        <v>5.04544E-3</v>
      </c>
      <c r="M17" s="21">
        <v>6.8864399999999989E-3</v>
      </c>
      <c r="N17" s="22">
        <f t="shared" si="1"/>
        <v>0.65137532625003425</v>
      </c>
      <c r="O17" s="22">
        <f t="shared" si="2"/>
        <v>0.67294302667964079</v>
      </c>
      <c r="P17" s="23">
        <f t="shared" si="3"/>
        <v>0.70238043450660126</v>
      </c>
      <c r="Q17" s="70">
        <v>71</v>
      </c>
      <c r="R17" s="21">
        <v>71</v>
      </c>
      <c r="S17" s="23">
        <f t="shared" si="4"/>
        <v>1</v>
      </c>
    </row>
    <row r="18" spans="1:19" ht="25.5" x14ac:dyDescent="0.25">
      <c r="A18" s="17"/>
      <c r="B18" s="19">
        <v>5005026</v>
      </c>
      <c r="C18" s="19" t="s">
        <v>2024</v>
      </c>
      <c r="D18" s="68">
        <v>3000656</v>
      </c>
      <c r="E18" s="19" t="s">
        <v>2013</v>
      </c>
      <c r="F18" s="69">
        <v>194</v>
      </c>
      <c r="G18" s="19" t="s">
        <v>1183</v>
      </c>
      <c r="H18" s="20">
        <v>0.92091000000000012</v>
      </c>
      <c r="I18" s="21">
        <v>0.871332</v>
      </c>
      <c r="J18" s="21">
        <f t="shared" si="0"/>
        <v>0.70984434967191123</v>
      </c>
      <c r="K18" s="21">
        <v>0.6087162096719112</v>
      </c>
      <c r="L18" s="21">
        <v>5.0901800000000011E-2</v>
      </c>
      <c r="M18" s="21">
        <v>5.0226340000000008E-2</v>
      </c>
      <c r="N18" s="22">
        <f t="shared" si="1"/>
        <v>0.69860421707444598</v>
      </c>
      <c r="O18" s="22">
        <f t="shared" si="2"/>
        <v>0.75702259261901461</v>
      </c>
      <c r="P18" s="23">
        <f t="shared" si="3"/>
        <v>0.81466576422294978</v>
      </c>
      <c r="Q18" s="70">
        <v>60</v>
      </c>
      <c r="R18" s="21">
        <v>60</v>
      </c>
      <c r="S18" s="23">
        <f t="shared" si="4"/>
        <v>1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M19" ca="1" si="5">OFFSET(I19,-MATCH("PROYECTOS",$A$8:$A$19,0)-1,0)-(OFFSET(I19,-MATCH("PROYECTOS",$A$8:$A$19,0),0))</f>
        <v>0</v>
      </c>
      <c r="J19" s="44">
        <f t="shared" ca="1" si="5"/>
        <v>0</v>
      </c>
      <c r="K19" s="44">
        <f t="shared" ca="1" si="5"/>
        <v>0</v>
      </c>
      <c r="L19" s="44">
        <f t="shared" ca="1" si="5"/>
        <v>0</v>
      </c>
      <c r="M19" s="44">
        <f t="shared" ca="1" si="5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50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2028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8.6192349999999998</v>
      </c>
      <c r="E6" s="14">
        <v>7.6597149999999994</v>
      </c>
      <c r="F6" s="14">
        <v>3.837737010193119</v>
      </c>
      <c r="G6" s="14">
        <v>3.1747990901931189</v>
      </c>
      <c r="H6" s="14">
        <v>0.34484009999999998</v>
      </c>
      <c r="I6" s="14">
        <v>0.31809781999999998</v>
      </c>
      <c r="J6" s="15">
        <v>0.41448005443976954</v>
      </c>
      <c r="K6" s="15">
        <v>0.45950001928180345</v>
      </c>
      <c r="L6" s="16">
        <v>0.50102869495707336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8.6192349999999998</v>
      </c>
      <c r="E7" s="38">
        <f ca="1">SUM(E8:OFFSET(E6,MATCH("GOBIERNOS REGIONALES",$A$8:$A$50,0),0))</f>
        <v>7.6597149999999994</v>
      </c>
      <c r="F7" s="38">
        <f ca="1">SUM(F8:OFFSET(F6,MATCH("GOBIERNOS REGIONALES",$A$8:$A$50,0),0))</f>
        <v>3.837737010193119</v>
      </c>
      <c r="G7" s="38">
        <f ca="1">SUM(G8:OFFSET(G6,MATCH("GOBIERNOS REGIONALES",$A$8:$A$50,0),0))</f>
        <v>3.1747990901931189</v>
      </c>
      <c r="H7" s="38">
        <f ca="1">SUM(H8:OFFSET(H6,MATCH("GOBIERNOS REGIONALES",$A$8:$A$50,0),0))</f>
        <v>0.34484009999999998</v>
      </c>
      <c r="I7" s="38">
        <f ca="1">SUM(I8:OFFSET(I6,MATCH("GOBIERNOS REGIONALES",$A$8:$A$50,0),0))</f>
        <v>0.31809781999999998</v>
      </c>
      <c r="J7" s="39">
        <f ca="1">IFERROR(G7/E7,0)</f>
        <v>0.41448005443976954</v>
      </c>
      <c r="K7" s="39">
        <f ca="1">IFERROR(SUM(G7,H7)/E7,0)</f>
        <v>0.45950001928180345</v>
      </c>
      <c r="L7" s="40">
        <f ca="1">IFERROR(SUM(G7,H7,I7)/E7,0)</f>
        <v>0.50102869495707336</v>
      </c>
      <c r="M7" s="4"/>
    </row>
    <row r="8" spans="1:13" x14ac:dyDescent="0.25">
      <c r="A8" s="17"/>
      <c r="B8" s="18">
        <v>16</v>
      </c>
      <c r="C8" s="19" t="s">
        <v>115</v>
      </c>
      <c r="D8" s="20">
        <v>8.6192349999999998</v>
      </c>
      <c r="E8" s="21">
        <v>7.6597149999999994</v>
      </c>
      <c r="F8" s="21">
        <f t="shared" ref="F8:F10" si="0">SUM(G8,H8,I8)</f>
        <v>3.837737010193119</v>
      </c>
      <c r="G8" s="21">
        <v>3.1747990901931189</v>
      </c>
      <c r="H8" s="21">
        <v>0.34484009999999998</v>
      </c>
      <c r="I8" s="21">
        <v>0.31809781999999998</v>
      </c>
      <c r="J8" s="22">
        <f t="shared" ref="J8:J10" si="1">IFERROR(G8/E8,0)</f>
        <v>0.41448005443976954</v>
      </c>
      <c r="K8" s="22">
        <f t="shared" ref="K8:K10" si="2">IFERROR(SUM(G8,H8)/E8,0)</f>
        <v>0.45950001928180345</v>
      </c>
      <c r="L8" s="23">
        <f t="shared" ref="L8:L10" si="3">IFERROR(SUM(G8,H8,I8)/E8,0)</f>
        <v>0.50102869495707336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126</v>
      </c>
      <c r="B1" s="51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2029</v>
      </c>
      <c r="N2" s="72" t="s">
        <v>2037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8.6192349999999998</v>
      </c>
      <c r="E6" s="14">
        <f ca="1">SUM(E7:OFFSET(E7,50,0))</f>
        <v>7.6597149999999994</v>
      </c>
      <c r="F6" s="14">
        <f ca="1">SUM(F7:OFFSET(F7,50,0))</f>
        <v>3.837737010193119</v>
      </c>
      <c r="G6" s="14">
        <f ca="1">SUM(G7:OFFSET(G7,50,0))</f>
        <v>3.1747990901931189</v>
      </c>
      <c r="H6" s="14">
        <f ca="1">SUM(H7:OFFSET(H7,50,0))</f>
        <v>0.34484009999999998</v>
      </c>
      <c r="I6" s="14">
        <f ca="1">SUM(I7:OFFSET(I7,50,0))</f>
        <v>0.31809781999999998</v>
      </c>
      <c r="J6" s="15">
        <f ca="1">IFERROR(G6/E6,0)</f>
        <v>0.41448005443976954</v>
      </c>
      <c r="K6" s="15">
        <f ca="1">IFERROR(SUM(G6,H6)/E6,0)</f>
        <v>0.45950001928180345</v>
      </c>
      <c r="L6" s="16">
        <f ca="1">IFERROR(SUM(G6,H6,I6)/E6,0)</f>
        <v>0.50102869495707336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8.6192349999999998</v>
      </c>
      <c r="E7" s="28">
        <v>7.6597149999999994</v>
      </c>
      <c r="F7" s="28">
        <f>SUM(G7,H7,I7)</f>
        <v>3.837737010193119</v>
      </c>
      <c r="G7" s="28">
        <v>3.1747990901931189</v>
      </c>
      <c r="H7" s="28">
        <v>0.34484009999999998</v>
      </c>
      <c r="I7" s="28">
        <v>0.31809781999999998</v>
      </c>
      <c r="J7" s="29">
        <f>IFERROR(G7/E7,0)</f>
        <v>0.41448005443976954</v>
      </c>
      <c r="K7" s="29">
        <f>IFERROR(SUM(G7,H7)/E7,0)</f>
        <v>0.45950001928180345</v>
      </c>
      <c r="L7" s="30">
        <f>IFERROR(SUM(G7,H7,I7)/E7,0)</f>
        <v>0.50102869495707336</v>
      </c>
      <c r="M7" s="4"/>
      <c r="N7" t="s">
        <v>264</v>
      </c>
      <c r="O7" s="5">
        <v>3.837737010193119</v>
      </c>
      <c r="P7" s="71">
        <v>0.50102869495707336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1406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49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2030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8.6192349999999998</v>
      </c>
      <c r="E6" s="14">
        <v>7.6597149999999994</v>
      </c>
      <c r="F6" s="14">
        <v>3.837737010193119</v>
      </c>
      <c r="G6" s="14">
        <v>3.1747990901931189</v>
      </c>
      <c r="H6" s="14">
        <v>0.34484009999999998</v>
      </c>
      <c r="I6" s="14">
        <v>0.31809781999999998</v>
      </c>
      <c r="J6" s="15">
        <v>0.41448005443976954</v>
      </c>
      <c r="K6" s="15">
        <v>0.45950001928180345</v>
      </c>
      <c r="L6" s="16">
        <v>0.50102869495707336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8.6192349999999998</v>
      </c>
      <c r="E7" s="38">
        <f ca="1">SUM(E8:OFFSET(E6,MATCH("PROYECTOS",$A$8:$A$50,0),0))</f>
        <v>7.6597149999999994</v>
      </c>
      <c r="F7" s="38">
        <f ca="1">SUM(F8:OFFSET(F6,MATCH("PROYECTOS",$A$8:$A$50,0),0))</f>
        <v>3.837737010193119</v>
      </c>
      <c r="G7" s="38">
        <f ca="1">SUM(G8:OFFSET(G6,MATCH("PROYECTOS",$A$8:$A$50,0),0))</f>
        <v>3.1747990901931189</v>
      </c>
      <c r="H7" s="38">
        <f ca="1">SUM(H8:OFFSET(H6,MATCH("PROYECTOS",$A$8:$A$50,0),0))</f>
        <v>0.34484009999999998</v>
      </c>
      <c r="I7" s="38">
        <f ca="1">SUM(I8:OFFSET(I6,MATCH("PROYECTOS",$A$8:$A$50,0),0))</f>
        <v>0.31809781999999998</v>
      </c>
      <c r="J7" s="39">
        <f ca="1">IFERROR(G7/E7,0)</f>
        <v>0.41448005443976954</v>
      </c>
      <c r="K7" s="39">
        <f ca="1">IFERROR(SUM(G7,H7)/E7,0)</f>
        <v>0.45950001928180345</v>
      </c>
      <c r="L7" s="40">
        <f ca="1">IFERROR(SUM(G7,H7,I7)/E7,0)</f>
        <v>0.50102869495707336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4.7344949999999999</v>
      </c>
      <c r="E8" s="21">
        <v>3.7749749999999995</v>
      </c>
      <c r="F8" s="21">
        <f t="shared" ref="F8:F9" si="0">SUM(G8,H8,I8)</f>
        <v>2.4841831601975488</v>
      </c>
      <c r="G8" s="21">
        <v>2.0117026501975488</v>
      </c>
      <c r="H8" s="21">
        <v>0.24566601999999998</v>
      </c>
      <c r="I8" s="21">
        <v>0.22681449000000001</v>
      </c>
      <c r="J8" s="22">
        <f t="shared" ref="J8:J10" si="1">IFERROR(G8/E8,0)</f>
        <v>0.53290489346222136</v>
      </c>
      <c r="K8" s="22">
        <f t="shared" ref="K8:K10" si="2">IFERROR(SUM(G8,H8)/E8,0)</f>
        <v>0.59798241582991907</v>
      </c>
      <c r="L8" s="23">
        <f t="shared" ref="L8:L10" si="3">IFERROR(SUM(G8,H8,I8)/E8,0)</f>
        <v>0.65806612234453188</v>
      </c>
      <c r="M8" s="4"/>
    </row>
    <row r="9" spans="1:13" x14ac:dyDescent="0.25">
      <c r="A9" s="17"/>
      <c r="B9" s="19">
        <v>3000658</v>
      </c>
      <c r="C9" s="19" t="s">
        <v>2032</v>
      </c>
      <c r="D9" s="20">
        <v>3.8847399999999999</v>
      </c>
      <c r="E9" s="21">
        <v>3.8847399999999999</v>
      </c>
      <c r="F9" s="21">
        <f t="shared" si="0"/>
        <v>1.3535538499955702</v>
      </c>
      <c r="G9" s="21">
        <v>1.1630964399955701</v>
      </c>
      <c r="H9" s="21">
        <v>9.9174080000000012E-2</v>
      </c>
      <c r="I9" s="21">
        <v>9.1283329999999996E-2</v>
      </c>
      <c r="J9" s="22">
        <f t="shared" si="1"/>
        <v>0.29940136019284952</v>
      </c>
      <c r="K9" s="22">
        <f t="shared" si="2"/>
        <v>0.32493050242630656</v>
      </c>
      <c r="L9" s="23">
        <f t="shared" si="3"/>
        <v>0.34842842764137888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2038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276</v>
      </c>
      <c r="D16" s="23">
        <v>0.65806612234453188</v>
      </c>
    </row>
    <row r="17" spans="1:4" ht="15.75" thickBot="1" x14ac:dyDescent="0.3">
      <c r="A17" s="24"/>
      <c r="B17" s="26">
        <v>3000658</v>
      </c>
      <c r="C17" s="26" t="s">
        <v>2032</v>
      </c>
      <c r="D17" s="30">
        <v>0.34842842764137888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126</v>
      </c>
      <c r="B1" s="49" t="s">
        <v>86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2031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8.6192349999999998</v>
      </c>
      <c r="I6" s="14">
        <v>7.6597149999999994</v>
      </c>
      <c r="J6" s="14">
        <v>3.837737010193119</v>
      </c>
      <c r="K6" s="14">
        <v>3.1747990901931189</v>
      </c>
      <c r="L6" s="14">
        <v>0.34484009999999998</v>
      </c>
      <c r="M6" s="14">
        <v>0.31809781999999998</v>
      </c>
      <c r="N6" s="15">
        <v>0.41448005443976954</v>
      </c>
      <c r="O6" s="15">
        <v>0.45950001928180345</v>
      </c>
      <c r="P6" s="16">
        <v>0.50102869495707336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SUM(H8:OFFSET(H6,MATCH("PROYECTOS",$A$8:$A$12,0),0))</f>
        <v>8.6192349999999998</v>
      </c>
      <c r="I7" s="13">
        <f ca="1">SUM(I8:OFFSET(I6,MATCH("PROYECTOS",$A$8:$A$12,0),0))</f>
        <v>7.6597149999999994</v>
      </c>
      <c r="J7" s="13">
        <f ca="1">SUM(J8:OFFSET(J6,MATCH("PROYECTOS",$A$8:$A$12,0),0))</f>
        <v>3.837737010193119</v>
      </c>
      <c r="K7" s="13">
        <f ca="1">SUM(K8:OFFSET(K6,MATCH("PROYECTOS",$A$8:$A$12,0),0))</f>
        <v>3.1747990901931189</v>
      </c>
      <c r="L7" s="13">
        <f ca="1">SUM(L8:OFFSET(L6,MATCH("PROYECTOS",$A$8:$A$12,0),0))</f>
        <v>0.34484009999999998</v>
      </c>
      <c r="M7" s="13">
        <f ca="1">SUM(M8:OFFSET(M6,MATCH("PROYECTOS",$A$8:$A$12,0),0))</f>
        <v>0.31809781999999998</v>
      </c>
      <c r="N7" s="39">
        <f ca="1">IFERROR(K7/I7,0)</f>
        <v>0.41448005443976954</v>
      </c>
      <c r="O7" s="39">
        <f ca="1">IFERROR(SUM(K7,L7)/I7,0)</f>
        <v>0.45950001928180345</v>
      </c>
      <c r="P7" s="40">
        <f ca="1">IFERROR(SUM(K7,L7,M7)/I7,0)</f>
        <v>0.50102869495707336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4.7344949999999999</v>
      </c>
      <c r="I8" s="21">
        <v>3.7749749999999995</v>
      </c>
      <c r="J8" s="21">
        <f t="shared" ref="J8:J11" si="0">SUM(K8,L8,M8)</f>
        <v>2.4841831601975488</v>
      </c>
      <c r="K8" s="21">
        <v>2.0117026501975488</v>
      </c>
      <c r="L8" s="21">
        <v>0.24566601999999998</v>
      </c>
      <c r="M8" s="21">
        <v>0.22681449000000001</v>
      </c>
      <c r="N8" s="22">
        <f t="shared" ref="N8:N12" si="1">IFERROR(K8/I8,0)</f>
        <v>0.53290489346222136</v>
      </c>
      <c r="O8" s="22">
        <f t="shared" ref="O8:O12" si="2">IFERROR(SUM(K8,L8)/I8,0)</f>
        <v>0.59798241582991907</v>
      </c>
      <c r="P8" s="23">
        <f t="shared" ref="P8:P12" si="3">IFERROR(SUM(K8,L8,M8)/I8,0)</f>
        <v>0.65806612234453188</v>
      </c>
      <c r="Q8" s="70">
        <v>24</v>
      </c>
      <c r="R8" s="21">
        <v>24</v>
      </c>
      <c r="S8" s="23">
        <f>IFERROR(R8/Q8,0)</f>
        <v>1</v>
      </c>
    </row>
    <row r="9" spans="1:19" ht="25.5" x14ac:dyDescent="0.25">
      <c r="A9" s="17"/>
      <c r="B9" s="19">
        <v>5005027</v>
      </c>
      <c r="C9" s="19" t="s">
        <v>2033</v>
      </c>
      <c r="D9" s="68">
        <v>3000658</v>
      </c>
      <c r="E9" s="19" t="s">
        <v>2032</v>
      </c>
      <c r="F9" s="69">
        <v>592</v>
      </c>
      <c r="G9" s="19" t="s">
        <v>1733</v>
      </c>
      <c r="H9" s="20">
        <v>0.34200000000000003</v>
      </c>
      <c r="I9" s="21">
        <v>0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2</v>
      </c>
      <c r="R9" s="21">
        <v>2</v>
      </c>
      <c r="S9" s="23">
        <f t="shared" ref="S9:S11" si="4">IFERROR(R9/Q9,0)</f>
        <v>1</v>
      </c>
    </row>
    <row r="10" spans="1:19" ht="25.5" x14ac:dyDescent="0.25">
      <c r="A10" s="17"/>
      <c r="B10" s="19">
        <v>5005028</v>
      </c>
      <c r="C10" s="19" t="s">
        <v>2034</v>
      </c>
      <c r="D10" s="68">
        <v>3000658</v>
      </c>
      <c r="E10" s="19" t="s">
        <v>2032</v>
      </c>
      <c r="F10" s="69">
        <v>51</v>
      </c>
      <c r="G10" s="19" t="s">
        <v>1827</v>
      </c>
      <c r="H10" s="20">
        <v>0</v>
      </c>
      <c r="I10" s="21">
        <v>1.802772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5005029</v>
      </c>
      <c r="C11" s="19" t="s">
        <v>2035</v>
      </c>
      <c r="D11" s="68">
        <v>3000658</v>
      </c>
      <c r="E11" s="19" t="s">
        <v>2032</v>
      </c>
      <c r="F11" s="69">
        <v>601</v>
      </c>
      <c r="G11" s="19" t="s">
        <v>2036</v>
      </c>
      <c r="H11" s="20">
        <v>3.5427399999999998</v>
      </c>
      <c r="I11" s="21">
        <v>2.0819679999999998</v>
      </c>
      <c r="J11" s="21">
        <f t="shared" si="0"/>
        <v>1.3535538499955702</v>
      </c>
      <c r="K11" s="21">
        <v>1.1630964399955701</v>
      </c>
      <c r="L11" s="21">
        <v>9.9174080000000012E-2</v>
      </c>
      <c r="M11" s="21">
        <v>9.1283329999999996E-2</v>
      </c>
      <c r="N11" s="22">
        <f t="shared" si="1"/>
        <v>0.55865240964105611</v>
      </c>
      <c r="O11" s="22">
        <f t="shared" si="2"/>
        <v>0.60628718596806974</v>
      </c>
      <c r="P11" s="23">
        <f t="shared" si="3"/>
        <v>0.6501319184519504</v>
      </c>
      <c r="Q11" s="70">
        <v>25</v>
      </c>
      <c r="R11" s="21">
        <v>25</v>
      </c>
      <c r="S11" s="23">
        <f t="shared" si="4"/>
        <v>1</v>
      </c>
    </row>
    <row r="12" spans="1:19" ht="15.75" thickBot="1" x14ac:dyDescent="0.3">
      <c r="A12" s="41" t="s">
        <v>294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0</v>
      </c>
      <c r="I12" s="44">
        <f t="shared" ref="I12:M12" ca="1" si="5">OFFSET(I12,-MATCH("PROYECTOS",$A$8:$A$12,0)-1,0)-(OFFSET(I12,-MATCH("PROYECTOS",$A$8:$A$12,0),0))</f>
        <v>0</v>
      </c>
      <c r="J12" s="44">
        <f t="shared" ca="1" si="5"/>
        <v>0</v>
      </c>
      <c r="K12" s="44">
        <f t="shared" ca="1" si="5"/>
        <v>0</v>
      </c>
      <c r="L12" s="44">
        <f t="shared" ca="1" si="5"/>
        <v>0</v>
      </c>
      <c r="M12" s="44">
        <f t="shared" ca="1" si="5"/>
        <v>0</v>
      </c>
      <c r="N12" s="46">
        <f t="shared" ca="1" si="1"/>
        <v>0</v>
      </c>
      <c r="O12" s="46">
        <f t="shared" ca="1" si="2"/>
        <v>0</v>
      </c>
      <c r="P12" s="47">
        <f t="shared" ca="1" si="3"/>
        <v>0</v>
      </c>
      <c r="Q12" s="67"/>
      <c r="R12" s="45"/>
      <c r="S1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0"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50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2039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310.36976900000002</v>
      </c>
      <c r="E6" s="14">
        <v>358.50525700000003</v>
      </c>
      <c r="F6" s="14">
        <v>270.83033200629342</v>
      </c>
      <c r="G6" s="14">
        <v>174.23589885629343</v>
      </c>
      <c r="H6" s="14">
        <v>66.871249969999994</v>
      </c>
      <c r="I6" s="14">
        <v>29.723183180000003</v>
      </c>
      <c r="J6" s="15">
        <v>0.48600653813088551</v>
      </c>
      <c r="K6" s="15">
        <v>0.67253448622733425</v>
      </c>
      <c r="L6" s="16">
        <v>0.75544312591849494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195.937477</v>
      </c>
      <c r="E7" s="38">
        <f ca="1">SUM(E8:OFFSET(E6,MATCH("GOBIERNOS REGIONALES",$A$8:$A$50,0),0))</f>
        <v>265.56631300000004</v>
      </c>
      <c r="F7" s="38">
        <f ca="1">SUM(F8:OFFSET(F6,MATCH("GOBIERNOS REGIONALES",$A$8:$A$50,0),0))</f>
        <v>223.4015460082652</v>
      </c>
      <c r="G7" s="38">
        <f ca="1">SUM(G8:OFFSET(G6,MATCH("GOBIERNOS REGIONALES",$A$8:$A$50,0),0))</f>
        <v>139.12028051826519</v>
      </c>
      <c r="H7" s="38">
        <f ca="1">SUM(H8:OFFSET(H6,MATCH("GOBIERNOS REGIONALES",$A$8:$A$50,0),0))</f>
        <v>61.320711850000002</v>
      </c>
      <c r="I7" s="38">
        <f ca="1">SUM(I8:OFFSET(I6,MATCH("GOBIERNOS REGIONALES",$A$8:$A$50,0),0))</f>
        <v>22.960553640000004</v>
      </c>
      <c r="J7" s="39">
        <f ca="1">IFERROR(G7/E7,0)</f>
        <v>0.52386268027249816</v>
      </c>
      <c r="K7" s="39">
        <f ca="1">IFERROR(SUM(G7,H7)/E7,0)</f>
        <v>0.75476814097375811</v>
      </c>
      <c r="L7" s="40">
        <f ca="1">IFERROR(SUM(G7,H7,I7)/E7,0)</f>
        <v>0.841226974477991</v>
      </c>
      <c r="M7" s="4"/>
    </row>
    <row r="8" spans="1:13" ht="38.25" x14ac:dyDescent="0.25">
      <c r="A8" s="17"/>
      <c r="B8" s="18">
        <v>8</v>
      </c>
      <c r="C8" s="19" t="s">
        <v>109</v>
      </c>
      <c r="D8" s="20">
        <v>76.239687000000004</v>
      </c>
      <c r="E8" s="21">
        <v>104.29301300000002</v>
      </c>
      <c r="F8" s="21">
        <f t="shared" ref="F8:F27" si="0">SUM(G8,H8,I8)</f>
        <v>87.431593636213861</v>
      </c>
      <c r="G8" s="21">
        <v>56.786338666213851</v>
      </c>
      <c r="H8" s="21">
        <v>14.910783940000002</v>
      </c>
      <c r="I8" s="21">
        <v>15.734471030000003</v>
      </c>
      <c r="J8" s="22">
        <f t="shared" ref="J8:J27" si="1">IFERROR(G8/E8,0)</f>
        <v>0.54448842767840877</v>
      </c>
      <c r="K8" s="22">
        <f t="shared" ref="K8:K27" si="2">IFERROR(SUM(G8,H8)/E8,0)</f>
        <v>0.68745854150568875</v>
      </c>
      <c r="L8" s="23">
        <f t="shared" ref="L8:L27" si="3">IFERROR(SUM(G8,H8,I8)/E8,0)</f>
        <v>0.83832647193934118</v>
      </c>
      <c r="M8" s="4"/>
    </row>
    <row r="9" spans="1:13" ht="25.5" x14ac:dyDescent="0.25">
      <c r="A9" s="17"/>
      <c r="B9" s="18">
        <v>35</v>
      </c>
      <c r="C9" s="19" t="s">
        <v>122</v>
      </c>
      <c r="D9" s="20">
        <v>104.100313</v>
      </c>
      <c r="E9" s="21">
        <v>142.40851400000003</v>
      </c>
      <c r="F9" s="21">
        <f t="shared" si="0"/>
        <v>123.18909166149631</v>
      </c>
      <c r="G9" s="21">
        <v>73.098311991496303</v>
      </c>
      <c r="H9" s="21">
        <v>44.293965059999998</v>
      </c>
      <c r="I9" s="21">
        <v>5.7968146100000002</v>
      </c>
      <c r="J9" s="22">
        <f t="shared" si="1"/>
        <v>0.51330015276682328</v>
      </c>
      <c r="K9" s="22">
        <f t="shared" si="2"/>
        <v>0.8243346816433762</v>
      </c>
      <c r="L9" s="23">
        <f t="shared" si="3"/>
        <v>0.86504021565379363</v>
      </c>
      <c r="M9" s="4"/>
    </row>
    <row r="10" spans="1:13" x14ac:dyDescent="0.25">
      <c r="A10" s="17"/>
      <c r="B10" s="18">
        <v>180</v>
      </c>
      <c r="C10" s="19" t="s">
        <v>151</v>
      </c>
      <c r="D10" s="20">
        <v>15.597477000000001</v>
      </c>
      <c r="E10" s="21">
        <v>18.864785999999999</v>
      </c>
      <c r="F10" s="21">
        <f t="shared" si="0"/>
        <v>12.780860710555036</v>
      </c>
      <c r="G10" s="21">
        <v>9.2356298605550364</v>
      </c>
      <c r="H10" s="21">
        <v>2.1159628499999998</v>
      </c>
      <c r="I10" s="21">
        <v>1.4292680000000004</v>
      </c>
      <c r="J10" s="22">
        <f t="shared" si="1"/>
        <v>0.4895698186321879</v>
      </c>
      <c r="K10" s="22">
        <f t="shared" si="2"/>
        <v>0.60173450738084366</v>
      </c>
      <c r="L10" s="23">
        <f t="shared" si="3"/>
        <v>0.67749831408397831</v>
      </c>
      <c r="M10" s="4"/>
    </row>
    <row r="11" spans="1:13" x14ac:dyDescent="0.25">
      <c r="A11" s="34" t="s">
        <v>206</v>
      </c>
      <c r="B11" s="57"/>
      <c r="C11" s="36"/>
      <c r="D11" s="37">
        <f ca="1">SUM(D12:OFFSET(D10,(MATCH("GOBIERNOS LOCALES",$A$8:$A$50,0)-MATCH("GOBIERNOS REGIONALES",$A$8:$A$50,0)),0))</f>
        <v>48.202522999999999</v>
      </c>
      <c r="E11" s="38">
        <f ca="1">SUM(E12:OFFSET(E10,(MATCH("GOBIERNOS LOCALES",$A$8:$A$50,0)-MATCH("GOBIERNOS REGIONALES",$A$8:$A$50,0)),0))</f>
        <v>46.329792000000005</v>
      </c>
      <c r="F11" s="38">
        <f ca="1">SUM(F12:OFFSET(F10,(MATCH("GOBIERNOS LOCALES",$A$8:$A$50,0)-MATCH("GOBIERNOS REGIONALES",$A$8:$A$50,0)),0))</f>
        <v>16.172568869665874</v>
      </c>
      <c r="G11" s="38">
        <f ca="1">SUM(G12:OFFSET(G10,(MATCH("GOBIERNOS LOCALES",$A$8:$A$50,0)-MATCH("GOBIERNOS REGIONALES",$A$8:$A$50,0)),0))</f>
        <v>10.411753319665877</v>
      </c>
      <c r="H11" s="38">
        <f ca="1">SUM(H12:OFFSET(H10,(MATCH("GOBIERNOS LOCALES",$A$8:$A$50,0)-MATCH("GOBIERNOS REGIONALES",$A$8:$A$50,0)),0))</f>
        <v>1.89477798</v>
      </c>
      <c r="I11" s="38">
        <f ca="1">SUM(I12:OFFSET(I10,(MATCH("GOBIERNOS LOCALES",$A$8:$A$50,0)-MATCH("GOBIERNOS REGIONALES",$A$8:$A$50,0)),0))</f>
        <v>3.86603757</v>
      </c>
      <c r="J11" s="39">
        <f t="shared" ca="1" si="1"/>
        <v>0.22473127700780257</v>
      </c>
      <c r="K11" s="39">
        <f t="shared" ca="1" si="2"/>
        <v>0.26562889165714099</v>
      </c>
      <c r="L11" s="40">
        <f t="shared" ca="1" si="3"/>
        <v>0.34907492936005141</v>
      </c>
      <c r="M11" s="4"/>
    </row>
    <row r="12" spans="1:13" x14ac:dyDescent="0.25">
      <c r="A12" s="17"/>
      <c r="B12" s="18">
        <v>440</v>
      </c>
      <c r="C12" s="19" t="s">
        <v>207</v>
      </c>
      <c r="D12" s="20">
        <v>12.278485999999999</v>
      </c>
      <c r="E12" s="21">
        <v>8.5843019999999992</v>
      </c>
      <c r="F12" s="21">
        <f t="shared" si="0"/>
        <v>1.491367588915588</v>
      </c>
      <c r="G12" s="21">
        <v>1.0784937989155878</v>
      </c>
      <c r="H12" s="21">
        <v>0.17313283000000002</v>
      </c>
      <c r="I12" s="21">
        <v>0.23974096</v>
      </c>
      <c r="J12" s="22">
        <f t="shared" si="1"/>
        <v>0.12563558445585768</v>
      </c>
      <c r="K12" s="22">
        <f t="shared" si="2"/>
        <v>0.14580412349374336</v>
      </c>
      <c r="L12" s="23">
        <f t="shared" si="3"/>
        <v>0.17373195734674621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11.276738</v>
      </c>
      <c r="E13" s="21">
        <v>14.527099</v>
      </c>
      <c r="F13" s="21">
        <f t="shared" si="0"/>
        <v>4.8384289844267592</v>
      </c>
      <c r="G13" s="21">
        <v>2.673071254426759</v>
      </c>
      <c r="H13" s="21">
        <v>0.54126847000000011</v>
      </c>
      <c r="I13" s="21">
        <v>1.6240892599999999</v>
      </c>
      <c r="J13" s="22">
        <f t="shared" si="1"/>
        <v>0.18400585377897949</v>
      </c>
      <c r="K13" s="22">
        <f t="shared" si="2"/>
        <v>0.22126508013931476</v>
      </c>
      <c r="L13" s="23">
        <f t="shared" si="3"/>
        <v>0.33306229856537489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1.7036</v>
      </c>
      <c r="E14" s="21">
        <v>2.5574310000000002</v>
      </c>
      <c r="F14" s="21">
        <f t="shared" si="0"/>
        <v>1.1606952687355416</v>
      </c>
      <c r="G14" s="21">
        <v>0.8749424887355417</v>
      </c>
      <c r="H14" s="21">
        <v>7.3750179999999999E-2</v>
      </c>
      <c r="I14" s="21">
        <v>0.21200259999999999</v>
      </c>
      <c r="J14" s="22">
        <f t="shared" si="1"/>
        <v>0.3421177301501161</v>
      </c>
      <c r="K14" s="22">
        <f t="shared" si="2"/>
        <v>0.37095533319786206</v>
      </c>
      <c r="L14" s="23">
        <f t="shared" si="3"/>
        <v>0.4538520369603487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1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7.1694420000000001</v>
      </c>
      <c r="E16" s="21">
        <v>11.463134000000002</v>
      </c>
      <c r="F16" s="21">
        <f t="shared" si="0"/>
        <v>6.0604844668759998</v>
      </c>
      <c r="G16" s="21">
        <v>4.1847322168760002</v>
      </c>
      <c r="H16" s="21">
        <v>0.77356606999999999</v>
      </c>
      <c r="I16" s="21">
        <v>1.1021861799999999</v>
      </c>
      <c r="J16" s="22">
        <f t="shared" si="1"/>
        <v>0.36506004526126967</v>
      </c>
      <c r="K16" s="22">
        <f t="shared" si="2"/>
        <v>0.43254299276934211</v>
      </c>
      <c r="L16" s="23">
        <f t="shared" si="3"/>
        <v>0.52869350274331595</v>
      </c>
      <c r="M16" s="4"/>
    </row>
    <row r="17" spans="1:13" x14ac:dyDescent="0.25">
      <c r="A17" s="17"/>
      <c r="B17" s="18">
        <v>449</v>
      </c>
      <c r="C17" s="19" t="s">
        <v>216</v>
      </c>
      <c r="D17" s="20">
        <v>3.5454690000000002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450</v>
      </c>
      <c r="C18" s="19" t="s">
        <v>217</v>
      </c>
      <c r="D18" s="20">
        <v>0.37150100000000003</v>
      </c>
      <c r="E18" s="21">
        <v>0.43633300000000003</v>
      </c>
      <c r="F18" s="21">
        <f t="shared" si="0"/>
        <v>0.34404581139850549</v>
      </c>
      <c r="G18" s="21">
        <v>0.28372505139850546</v>
      </c>
      <c r="H18" s="21">
        <v>3.5566979999999998E-2</v>
      </c>
      <c r="I18" s="21">
        <v>2.4753779999999996E-2</v>
      </c>
      <c r="J18" s="22">
        <f t="shared" si="1"/>
        <v>0.65024889567945909</v>
      </c>
      <c r="K18" s="22">
        <f t="shared" si="2"/>
        <v>0.73176228109839381</v>
      </c>
      <c r="L18" s="23">
        <f t="shared" si="3"/>
        <v>0.78849367661512071</v>
      </c>
      <c r="M18" s="4"/>
    </row>
    <row r="19" spans="1:13" x14ac:dyDescent="0.25">
      <c r="A19" s="17"/>
      <c r="B19" s="18">
        <v>452</v>
      </c>
      <c r="C19" s="19" t="s">
        <v>219</v>
      </c>
      <c r="D19" s="20">
        <v>6.2560649999999995</v>
      </c>
      <c r="E19" s="21">
        <v>3.0717709999999996</v>
      </c>
      <c r="F19" s="21">
        <f t="shared" si="0"/>
        <v>0.1153673877360329</v>
      </c>
      <c r="G19" s="21">
        <v>0.1043855877360329</v>
      </c>
      <c r="H19" s="21">
        <v>1.09818E-2</v>
      </c>
      <c r="I19" s="21">
        <v>0</v>
      </c>
      <c r="J19" s="22">
        <f t="shared" si="1"/>
        <v>3.3982216687387476E-2</v>
      </c>
      <c r="K19" s="22">
        <f t="shared" si="2"/>
        <v>3.7557287875962408E-2</v>
      </c>
      <c r="L19" s="23">
        <f t="shared" si="3"/>
        <v>3.7557287875962408E-2</v>
      </c>
      <c r="M19" s="4"/>
    </row>
    <row r="20" spans="1:13" x14ac:dyDescent="0.25">
      <c r="A20" s="17"/>
      <c r="B20" s="18">
        <v>453</v>
      </c>
      <c r="C20" s="19" t="s">
        <v>220</v>
      </c>
      <c r="D20" s="20">
        <v>0.42605499999999996</v>
      </c>
      <c r="E20" s="21">
        <v>0.29406700000000008</v>
      </c>
      <c r="F20" s="21">
        <f t="shared" si="0"/>
        <v>0.15418199928530957</v>
      </c>
      <c r="G20" s="21">
        <v>0.12538199928530958</v>
      </c>
      <c r="H20" s="21">
        <v>2.8799999999999999E-2</v>
      </c>
      <c r="I20" s="21">
        <v>0</v>
      </c>
      <c r="J20" s="22">
        <f t="shared" si="1"/>
        <v>0.42637221886614118</v>
      </c>
      <c r="K20" s="22">
        <f t="shared" si="2"/>
        <v>0.52430908359424733</v>
      </c>
      <c r="L20" s="23">
        <f t="shared" si="3"/>
        <v>0.52430908359424733</v>
      </c>
      <c r="M20" s="4"/>
    </row>
    <row r="21" spans="1:13" x14ac:dyDescent="0.25">
      <c r="A21" s="17"/>
      <c r="B21" s="18">
        <v>454</v>
      </c>
      <c r="C21" s="19" t="s">
        <v>221</v>
      </c>
      <c r="D21" s="20">
        <v>5.2481E-2</v>
      </c>
      <c r="E21" s="21">
        <v>3.2299999999999998E-3</v>
      </c>
      <c r="F21" s="21">
        <f t="shared" si="0"/>
        <v>3.229999914765358E-3</v>
      </c>
      <c r="G21" s="21">
        <v>3.229999914765358E-3</v>
      </c>
      <c r="H21" s="21">
        <v>0</v>
      </c>
      <c r="I21" s="21">
        <v>0</v>
      </c>
      <c r="J21" s="22">
        <f t="shared" si="1"/>
        <v>0.99999997361156601</v>
      </c>
      <c r="K21" s="22">
        <f t="shared" si="2"/>
        <v>0.99999997361156601</v>
      </c>
      <c r="L21" s="23">
        <f t="shared" si="3"/>
        <v>0.99999997361156601</v>
      </c>
      <c r="M21" s="4"/>
    </row>
    <row r="22" spans="1:13" x14ac:dyDescent="0.25">
      <c r="A22" s="17"/>
      <c r="B22" s="18">
        <v>457</v>
      </c>
      <c r="C22" s="19" t="s">
        <v>224</v>
      </c>
      <c r="D22" s="20">
        <v>5.3187999999999999E-2</v>
      </c>
      <c r="E22" s="21">
        <v>0.128552</v>
      </c>
      <c r="F22" s="21">
        <f t="shared" si="0"/>
        <v>9.2804490611636703E-2</v>
      </c>
      <c r="G22" s="21">
        <v>4.6443920611636713E-2</v>
      </c>
      <c r="H22" s="21">
        <v>1.6934499999999998E-2</v>
      </c>
      <c r="I22" s="21">
        <v>2.9426069999999999E-2</v>
      </c>
      <c r="J22" s="22">
        <f t="shared" si="1"/>
        <v>0.36128508783711427</v>
      </c>
      <c r="K22" s="22">
        <f t="shared" si="2"/>
        <v>0.4930177718871484</v>
      </c>
      <c r="L22" s="23">
        <f t="shared" si="3"/>
        <v>0.72192179516177657</v>
      </c>
      <c r="M22" s="4"/>
    </row>
    <row r="23" spans="1:13" x14ac:dyDescent="0.25">
      <c r="A23" s="17"/>
      <c r="B23" s="18">
        <v>461</v>
      </c>
      <c r="C23" s="19" t="s">
        <v>228</v>
      </c>
      <c r="D23" s="20">
        <v>3.8413349999999999</v>
      </c>
      <c r="E23" s="21">
        <v>1.4033100000000001</v>
      </c>
      <c r="F23" s="21">
        <f t="shared" si="0"/>
        <v>0.6017504780928008</v>
      </c>
      <c r="G23" s="21">
        <v>0.50666343809280079</v>
      </c>
      <c r="H23" s="21">
        <v>4.969577E-2</v>
      </c>
      <c r="I23" s="21">
        <v>4.5391270000000004E-2</v>
      </c>
      <c r="J23" s="22">
        <f t="shared" si="1"/>
        <v>0.36104883318211994</v>
      </c>
      <c r="K23" s="22">
        <f t="shared" si="2"/>
        <v>0.39646208470886746</v>
      </c>
      <c r="L23" s="23">
        <f t="shared" si="3"/>
        <v>0.42880794556641139</v>
      </c>
      <c r="M23" s="4"/>
    </row>
    <row r="24" spans="1:13" x14ac:dyDescent="0.25">
      <c r="A24" s="17"/>
      <c r="B24" s="18">
        <v>462</v>
      </c>
      <c r="C24" s="19" t="s">
        <v>229</v>
      </c>
      <c r="D24" s="20">
        <v>0</v>
      </c>
      <c r="E24" s="21">
        <v>3.1227990000000001</v>
      </c>
      <c r="F24" s="21">
        <f t="shared" si="0"/>
        <v>0.80061143022941972</v>
      </c>
      <c r="G24" s="21">
        <v>2.1082600229419768E-2</v>
      </c>
      <c r="H24" s="21">
        <v>0.19108138</v>
      </c>
      <c r="I24" s="21">
        <v>0.58844744999999998</v>
      </c>
      <c r="J24" s="22">
        <f t="shared" si="1"/>
        <v>6.7511870694911096E-3</v>
      </c>
      <c r="K24" s="22">
        <f t="shared" si="2"/>
        <v>6.7940325403402446E-2</v>
      </c>
      <c r="L24" s="23">
        <f t="shared" si="3"/>
        <v>0.25637622857872688</v>
      </c>
      <c r="M24" s="4"/>
    </row>
    <row r="25" spans="1:13" x14ac:dyDescent="0.25">
      <c r="A25" s="17"/>
      <c r="B25" s="18">
        <v>463</v>
      </c>
      <c r="C25" s="19" t="s">
        <v>230</v>
      </c>
      <c r="D25" s="20">
        <v>0</v>
      </c>
      <c r="E25" s="21">
        <v>0.50960099999999997</v>
      </c>
      <c r="F25" s="21">
        <f t="shared" si="0"/>
        <v>0.50960096344351768</v>
      </c>
      <c r="G25" s="21">
        <v>0.50960096344351768</v>
      </c>
      <c r="H25" s="21">
        <v>0</v>
      </c>
      <c r="I25" s="21">
        <v>0</v>
      </c>
      <c r="J25" s="22">
        <f t="shared" si="1"/>
        <v>0.99999992826450046</v>
      </c>
      <c r="K25" s="22">
        <f t="shared" si="2"/>
        <v>0.99999992826450046</v>
      </c>
      <c r="L25" s="23">
        <f t="shared" si="3"/>
        <v>0.99999992826450046</v>
      </c>
      <c r="M25" s="4"/>
    </row>
    <row r="26" spans="1:13" x14ac:dyDescent="0.25">
      <c r="A26" s="17"/>
      <c r="B26" s="18">
        <v>464</v>
      </c>
      <c r="C26" s="19" t="s">
        <v>231</v>
      </c>
      <c r="D26" s="20">
        <v>0.228163</v>
      </c>
      <c r="E26" s="21">
        <v>0.228163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ht="15.75" thickBot="1" x14ac:dyDescent="0.3">
      <c r="A27" s="41" t="s">
        <v>233</v>
      </c>
      <c r="B27" s="58"/>
      <c r="C27" s="43"/>
      <c r="D27" s="44">
        <v>66.22976899999999</v>
      </c>
      <c r="E27" s="45">
        <v>46.609152000000023</v>
      </c>
      <c r="F27" s="45">
        <f t="shared" si="0"/>
        <v>31.256217128362334</v>
      </c>
      <c r="G27" s="45">
        <v>24.703865018362333</v>
      </c>
      <c r="H27" s="45">
        <v>3.6557601399999999</v>
      </c>
      <c r="I27" s="45">
        <v>2.8965919700000002</v>
      </c>
      <c r="J27" s="46">
        <f t="shared" si="1"/>
        <v>0.5300217652181769</v>
      </c>
      <c r="K27" s="46">
        <f t="shared" si="2"/>
        <v>0.60845614952107085</v>
      </c>
      <c r="L27" s="47">
        <f t="shared" si="3"/>
        <v>0.67060257024977232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F38" sqref="F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50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234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1626.886438</v>
      </c>
      <c r="E6" s="14">
        <v>2193.1642020000004</v>
      </c>
      <c r="F6" s="14">
        <v>1809.8704105569564</v>
      </c>
      <c r="G6" s="14">
        <v>1508.6628894369564</v>
      </c>
      <c r="H6" s="14">
        <v>142.31356473000005</v>
      </c>
      <c r="I6" s="14">
        <v>158.89395639</v>
      </c>
      <c r="J6" s="15">
        <v>0.68789326766375702</v>
      </c>
      <c r="K6" s="15">
        <v>0.7527828753822402</v>
      </c>
      <c r="L6" s="16">
        <v>0.82523251515162033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690.35057599999993</v>
      </c>
      <c r="E7" s="38">
        <f ca="1">SUM(E8:OFFSET(E6,MATCH("GOBIERNOS REGIONALES",$A$8:$A$50,0),0))</f>
        <v>749.05896599999983</v>
      </c>
      <c r="F7" s="38">
        <f ca="1">SUM(F8:OFFSET(F6,MATCH("GOBIERNOS REGIONALES",$A$8:$A$50,0),0))</f>
        <v>685.34440198904713</v>
      </c>
      <c r="G7" s="38">
        <f ca="1">SUM(G8:OFFSET(G6,MATCH("GOBIERNOS REGIONALES",$A$8:$A$50,0),0))</f>
        <v>610.35305879904718</v>
      </c>
      <c r="H7" s="38">
        <f ca="1">SUM(H8:OFFSET(H6,MATCH("GOBIERNOS REGIONALES",$A$8:$A$50,0),0))</f>
        <v>29.058668810000015</v>
      </c>
      <c r="I7" s="38">
        <f ca="1">SUM(I8:OFFSET(I6,MATCH("GOBIERNOS REGIONALES",$A$8:$A$50,0),0))</f>
        <v>45.932674380000002</v>
      </c>
      <c r="J7" s="39">
        <f ca="1">IFERROR(G7/E7,0)</f>
        <v>0.81482645092462225</v>
      </c>
      <c r="K7" s="39">
        <f ca="1">IFERROR(SUM(G7,H7)/E7,0)</f>
        <v>0.8536200174246994</v>
      </c>
      <c r="L7" s="40">
        <f ca="1">IFERROR(SUM(G7,H7,I7)/E7,0)</f>
        <v>0.91494052283868832</v>
      </c>
      <c r="M7" s="4"/>
    </row>
    <row r="8" spans="1:13" x14ac:dyDescent="0.25">
      <c r="A8" s="17"/>
      <c r="B8" s="18">
        <v>11</v>
      </c>
      <c r="C8" s="19" t="s">
        <v>111</v>
      </c>
      <c r="D8" s="20">
        <v>304.31519900000006</v>
      </c>
      <c r="E8" s="21">
        <v>290.18165700000003</v>
      </c>
      <c r="F8" s="21">
        <f t="shared" ref="F8:F38" si="0">SUM(G8,H8,I8)</f>
        <v>265.04358906859619</v>
      </c>
      <c r="G8" s="21">
        <v>230.31503865859622</v>
      </c>
      <c r="H8" s="21">
        <v>8.0344011300000009</v>
      </c>
      <c r="I8" s="21">
        <v>26.694149280000001</v>
      </c>
      <c r="J8" s="22">
        <f t="shared" ref="J8:J38" si="1">IFERROR(G8/E8,0)</f>
        <v>0.7936926166859547</v>
      </c>
      <c r="K8" s="22">
        <f t="shared" ref="K8:K38" si="2">IFERROR(SUM(G8,H8)/E8,0)</f>
        <v>0.82138010463079059</v>
      </c>
      <c r="L8" s="23">
        <f t="shared" ref="L8:L38" si="3">IFERROR(SUM(G8,H8,I8)/E8,0)</f>
        <v>0.91337127166723764</v>
      </c>
      <c r="M8" s="4"/>
    </row>
    <row r="9" spans="1:13" x14ac:dyDescent="0.25">
      <c r="A9" s="17"/>
      <c r="B9" s="18">
        <v>131</v>
      </c>
      <c r="C9" s="19" t="s">
        <v>143</v>
      </c>
      <c r="D9" s="20">
        <v>8.8809260000000023</v>
      </c>
      <c r="E9" s="21">
        <v>8.9283900000000003</v>
      </c>
      <c r="F9" s="21">
        <f t="shared" si="0"/>
        <v>5.9836884235827137</v>
      </c>
      <c r="G9" s="21">
        <v>4.1367376535827134</v>
      </c>
      <c r="H9" s="21">
        <v>0.59297480000000002</v>
      </c>
      <c r="I9" s="21">
        <v>1.2539759700000002</v>
      </c>
      <c r="J9" s="22">
        <f t="shared" si="1"/>
        <v>0.46332403194559302</v>
      </c>
      <c r="K9" s="22">
        <f t="shared" si="2"/>
        <v>0.52973855908878464</v>
      </c>
      <c r="L9" s="23">
        <f t="shared" si="3"/>
        <v>0.67018672163544757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224.25650799999997</v>
      </c>
      <c r="E10" s="21">
        <v>243.17253699999983</v>
      </c>
      <c r="F10" s="21">
        <f t="shared" si="0"/>
        <v>237.0626606748643</v>
      </c>
      <c r="G10" s="21">
        <v>236.2513249048643</v>
      </c>
      <c r="H10" s="21">
        <v>0.36794224000000003</v>
      </c>
      <c r="I10" s="21">
        <v>0.44339352999999987</v>
      </c>
      <c r="J10" s="22">
        <f t="shared" si="1"/>
        <v>0.97153785464213205</v>
      </c>
      <c r="K10" s="22">
        <f t="shared" si="2"/>
        <v>0.97305094590045937</v>
      </c>
      <c r="L10" s="23">
        <f t="shared" si="3"/>
        <v>0.9748743159876827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152.89794299999991</v>
      </c>
      <c r="E11" s="21">
        <v>206.77638200000001</v>
      </c>
      <c r="F11" s="21">
        <f t="shared" si="0"/>
        <v>177.25446382200397</v>
      </c>
      <c r="G11" s="21">
        <v>139.64995758200396</v>
      </c>
      <c r="H11" s="21">
        <v>20.063350640000014</v>
      </c>
      <c r="I11" s="21">
        <v>17.5411556</v>
      </c>
      <c r="J11" s="22">
        <f t="shared" si="1"/>
        <v>0.67536706190170193</v>
      </c>
      <c r="K11" s="22">
        <f t="shared" si="2"/>
        <v>0.77239627987109261</v>
      </c>
      <c r="L11" s="23">
        <f t="shared" si="3"/>
        <v>0.85722780381177166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851.80019100000004</v>
      </c>
      <c r="E12" s="38">
        <f ca="1">SUM(E13:OFFSET(E11,(MATCH("GOBIERNOS LOCALES",$A$8:$A$50,0)-MATCH("GOBIERNOS REGIONALES",$A$8:$A$50,0)),0))</f>
        <v>1255.114452</v>
      </c>
      <c r="F12" s="38">
        <f ca="1">SUM(F13:OFFSET(F11,(MATCH("GOBIERNOS LOCALES",$A$8:$A$50,0)-MATCH("GOBIERNOS REGIONALES",$A$8:$A$50,0)),0))</f>
        <v>1036.4462900046706</v>
      </c>
      <c r="G12" s="38">
        <f ca="1">SUM(G13:OFFSET(G11,(MATCH("GOBIERNOS LOCALES",$A$8:$A$50,0)-MATCH("GOBIERNOS REGIONALES",$A$8:$A$50,0)),0))</f>
        <v>834.93402262467055</v>
      </c>
      <c r="H12" s="38">
        <f ca="1">SUM(H13:OFFSET(H11,(MATCH("GOBIERNOS LOCALES",$A$8:$A$50,0)-MATCH("GOBIERNOS REGIONALES",$A$8:$A$50,0)),0))</f>
        <v>101.22288583000002</v>
      </c>
      <c r="I12" s="38">
        <f ca="1">SUM(I13:OFFSET(I11,(MATCH("GOBIERNOS LOCALES",$A$8:$A$50,0)-MATCH("GOBIERNOS REGIONALES",$A$8:$A$50,0)),0))</f>
        <v>100.28938155000002</v>
      </c>
      <c r="J12" s="39">
        <f t="shared" ca="1" si="1"/>
        <v>0.66522540736760671</v>
      </c>
      <c r="K12" s="39">
        <f t="shared" ca="1" si="2"/>
        <v>0.74587373841718019</v>
      </c>
      <c r="L12" s="40">
        <f t="shared" ca="1" si="3"/>
        <v>0.82577830918376716</v>
      </c>
      <c r="M12" s="4"/>
    </row>
    <row r="13" spans="1:13" x14ac:dyDescent="0.25">
      <c r="A13" s="17"/>
      <c r="B13" s="18">
        <v>440</v>
      </c>
      <c r="C13" s="19" t="s">
        <v>207</v>
      </c>
      <c r="D13" s="20">
        <v>60.629867999999981</v>
      </c>
      <c r="E13" s="21">
        <v>49.245685999999978</v>
      </c>
      <c r="F13" s="21">
        <f t="shared" si="0"/>
        <v>40.462719926394925</v>
      </c>
      <c r="G13" s="21">
        <v>32.553604136394924</v>
      </c>
      <c r="H13" s="21">
        <v>4.2760162200000025</v>
      </c>
      <c r="I13" s="21">
        <v>3.6330995699999979</v>
      </c>
      <c r="J13" s="22">
        <f t="shared" si="1"/>
        <v>0.66104478951506407</v>
      </c>
      <c r="K13" s="22">
        <f t="shared" si="2"/>
        <v>0.74787505968329782</v>
      </c>
      <c r="L13" s="23">
        <f t="shared" si="3"/>
        <v>0.82165004111009732</v>
      </c>
      <c r="M13" s="4"/>
    </row>
    <row r="14" spans="1:13" x14ac:dyDescent="0.25">
      <c r="A14" s="17"/>
      <c r="B14" s="18">
        <v>441</v>
      </c>
      <c r="C14" s="19" t="s">
        <v>208</v>
      </c>
      <c r="D14" s="20">
        <v>31.400082999999988</v>
      </c>
      <c r="E14" s="21">
        <v>52.337759999999996</v>
      </c>
      <c r="F14" s="21">
        <f t="shared" si="0"/>
        <v>40.97885294563131</v>
      </c>
      <c r="G14" s="21">
        <v>33.00442361563131</v>
      </c>
      <c r="H14" s="21">
        <v>3.8870037899999996</v>
      </c>
      <c r="I14" s="21">
        <v>4.0874255399999999</v>
      </c>
      <c r="J14" s="22">
        <f t="shared" si="1"/>
        <v>0.63060443579609282</v>
      </c>
      <c r="K14" s="22">
        <f t="shared" si="2"/>
        <v>0.70487211156211715</v>
      </c>
      <c r="L14" s="23">
        <f t="shared" si="3"/>
        <v>0.78296917838347135</v>
      </c>
      <c r="M14" s="4"/>
    </row>
    <row r="15" spans="1:13" x14ac:dyDescent="0.25">
      <c r="A15" s="17"/>
      <c r="B15" s="18">
        <v>442</v>
      </c>
      <c r="C15" s="19" t="s">
        <v>209</v>
      </c>
      <c r="D15" s="20">
        <v>36.915505999999993</v>
      </c>
      <c r="E15" s="21">
        <v>57.549831999999995</v>
      </c>
      <c r="F15" s="21">
        <f t="shared" si="0"/>
        <v>49.851647843433547</v>
      </c>
      <c r="G15" s="21">
        <v>42.021234603433548</v>
      </c>
      <c r="H15" s="21">
        <v>4.0567079300000017</v>
      </c>
      <c r="I15" s="21">
        <v>3.77370531</v>
      </c>
      <c r="J15" s="22">
        <f t="shared" si="1"/>
        <v>0.73017128188025904</v>
      </c>
      <c r="K15" s="22">
        <f t="shared" si="2"/>
        <v>0.80066163413706493</v>
      </c>
      <c r="L15" s="23">
        <f t="shared" si="3"/>
        <v>0.86623446343741806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23.230768999999999</v>
      </c>
      <c r="E16" s="21">
        <v>34.15099</v>
      </c>
      <c r="F16" s="21">
        <f t="shared" si="0"/>
        <v>30.251285865170452</v>
      </c>
      <c r="G16" s="21">
        <v>25.042540645170448</v>
      </c>
      <c r="H16" s="21">
        <v>2.6329301000000012</v>
      </c>
      <c r="I16" s="21">
        <v>2.5758151199999997</v>
      </c>
      <c r="J16" s="22">
        <f t="shared" si="1"/>
        <v>0.73328886351963585</v>
      </c>
      <c r="K16" s="22">
        <f t="shared" si="2"/>
        <v>0.81038560654231251</v>
      </c>
      <c r="L16" s="23">
        <f t="shared" si="3"/>
        <v>0.88580992425608895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52.965358999999978</v>
      </c>
      <c r="E17" s="21">
        <v>79.056837999999956</v>
      </c>
      <c r="F17" s="21">
        <f t="shared" si="0"/>
        <v>65.946414714880092</v>
      </c>
      <c r="G17" s="21">
        <v>52.306841894880094</v>
      </c>
      <c r="H17" s="21">
        <v>7.1551077700000016</v>
      </c>
      <c r="I17" s="21">
        <v>6.4844650499999981</v>
      </c>
      <c r="J17" s="22">
        <f t="shared" si="1"/>
        <v>0.66163589663022093</v>
      </c>
      <c r="K17" s="22">
        <f t="shared" si="2"/>
        <v>0.75214176495245266</v>
      </c>
      <c r="L17" s="23">
        <f t="shared" si="3"/>
        <v>0.83416458820273243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55.787461000000008</v>
      </c>
      <c r="E18" s="21">
        <v>91.034324000000012</v>
      </c>
      <c r="F18" s="21">
        <f t="shared" si="0"/>
        <v>76.286989899283043</v>
      </c>
      <c r="G18" s="21">
        <v>61.863766579283038</v>
      </c>
      <c r="H18" s="21">
        <v>7.6443633799999979</v>
      </c>
      <c r="I18" s="21">
        <v>6.7788599399999994</v>
      </c>
      <c r="J18" s="22">
        <f t="shared" si="1"/>
        <v>0.67956528769613345</v>
      </c>
      <c r="K18" s="22">
        <f t="shared" si="2"/>
        <v>0.76353760763119449</v>
      </c>
      <c r="L18" s="23">
        <f t="shared" si="3"/>
        <v>0.83800248683433987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35.021273999999984</v>
      </c>
      <c r="E19" s="21">
        <v>49.689879999999995</v>
      </c>
      <c r="F19" s="21">
        <f t="shared" si="0"/>
        <v>46.207735939548741</v>
      </c>
      <c r="G19" s="21">
        <v>38.500203749548746</v>
      </c>
      <c r="H19" s="21">
        <v>7.3925318199999959</v>
      </c>
      <c r="I19" s="21">
        <v>0.31500036999999986</v>
      </c>
      <c r="J19" s="22">
        <f t="shared" si="1"/>
        <v>0.77480975501548299</v>
      </c>
      <c r="K19" s="22">
        <f t="shared" si="2"/>
        <v>0.92358314348009585</v>
      </c>
      <c r="L19" s="23">
        <f t="shared" si="3"/>
        <v>0.92992246991839678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61.438237999999991</v>
      </c>
      <c r="E20" s="21">
        <v>71.517004000000014</v>
      </c>
      <c r="F20" s="21">
        <f t="shared" si="0"/>
        <v>65.084690308788964</v>
      </c>
      <c r="G20" s="21">
        <v>50.936333258788963</v>
      </c>
      <c r="H20" s="21">
        <v>7.2835896099999973</v>
      </c>
      <c r="I20" s="21">
        <v>6.8647674399999969</v>
      </c>
      <c r="J20" s="22">
        <f t="shared" si="1"/>
        <v>0.71222688884994334</v>
      </c>
      <c r="K20" s="22">
        <f t="shared" si="2"/>
        <v>0.81407105460945972</v>
      </c>
      <c r="L20" s="23">
        <f t="shared" si="3"/>
        <v>0.91005896036680944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40.091541999999997</v>
      </c>
      <c r="E21" s="21">
        <v>58.529664000000004</v>
      </c>
      <c r="F21" s="21">
        <f t="shared" si="0"/>
        <v>48.075362708558359</v>
      </c>
      <c r="G21" s="21">
        <v>37.278479658558354</v>
      </c>
      <c r="H21" s="21">
        <v>5.1913479000000029</v>
      </c>
      <c r="I21" s="21">
        <v>5.6055351499999997</v>
      </c>
      <c r="J21" s="22">
        <f t="shared" si="1"/>
        <v>0.63691600311524688</v>
      </c>
      <c r="K21" s="22">
        <f t="shared" si="2"/>
        <v>0.72561201715694723</v>
      </c>
      <c r="L21" s="23">
        <f t="shared" si="3"/>
        <v>0.82138456678238159</v>
      </c>
      <c r="M21" s="4"/>
    </row>
    <row r="22" spans="1:13" x14ac:dyDescent="0.25">
      <c r="A22" s="17"/>
      <c r="B22" s="18">
        <v>449</v>
      </c>
      <c r="C22" s="19" t="s">
        <v>216</v>
      </c>
      <c r="D22" s="20">
        <v>23.495216999999997</v>
      </c>
      <c r="E22" s="21">
        <v>31.622926000000003</v>
      </c>
      <c r="F22" s="21">
        <f t="shared" si="0"/>
        <v>27.274408592772112</v>
      </c>
      <c r="G22" s="21">
        <v>21.296684692772111</v>
      </c>
      <c r="H22" s="21">
        <v>2.9997059199999994</v>
      </c>
      <c r="I22" s="21">
        <v>2.9780179800000006</v>
      </c>
      <c r="J22" s="22">
        <f t="shared" si="1"/>
        <v>0.67345712072222885</v>
      </c>
      <c r="K22" s="22">
        <f t="shared" si="2"/>
        <v>0.76831570275224081</v>
      </c>
      <c r="L22" s="23">
        <f t="shared" si="3"/>
        <v>0.86248845514080852</v>
      </c>
      <c r="M22" s="4"/>
    </row>
    <row r="23" spans="1:13" x14ac:dyDescent="0.25">
      <c r="A23" s="17"/>
      <c r="B23" s="18">
        <v>450</v>
      </c>
      <c r="C23" s="19" t="s">
        <v>217</v>
      </c>
      <c r="D23" s="20">
        <v>36.691174000000011</v>
      </c>
      <c r="E23" s="21">
        <v>56.521072000000004</v>
      </c>
      <c r="F23" s="21">
        <f t="shared" si="0"/>
        <v>47.64195566873979</v>
      </c>
      <c r="G23" s="21">
        <v>34.252604418739793</v>
      </c>
      <c r="H23" s="21">
        <v>6.5522005000000005</v>
      </c>
      <c r="I23" s="21">
        <v>6.8371507499999975</v>
      </c>
      <c r="J23" s="22">
        <f t="shared" si="1"/>
        <v>0.60601476947818311</v>
      </c>
      <c r="K23" s="22">
        <f t="shared" si="2"/>
        <v>0.72193968505657125</v>
      </c>
      <c r="L23" s="23">
        <f t="shared" si="3"/>
        <v>0.8429060876400184</v>
      </c>
      <c r="M23" s="4"/>
    </row>
    <row r="24" spans="1:13" x14ac:dyDescent="0.25">
      <c r="A24" s="17"/>
      <c r="B24" s="18">
        <v>451</v>
      </c>
      <c r="C24" s="19" t="s">
        <v>218</v>
      </c>
      <c r="D24" s="20">
        <v>55.081411000000003</v>
      </c>
      <c r="E24" s="21">
        <v>115.53580300000003</v>
      </c>
      <c r="F24" s="21">
        <f t="shared" si="0"/>
        <v>70.613767600627142</v>
      </c>
      <c r="G24" s="21">
        <v>54.736541380627145</v>
      </c>
      <c r="H24" s="21">
        <v>5.8887968200000023</v>
      </c>
      <c r="I24" s="21">
        <v>9.9884293999999993</v>
      </c>
      <c r="J24" s="22">
        <f t="shared" si="1"/>
        <v>0.47376259098339524</v>
      </c>
      <c r="K24" s="22">
        <f t="shared" si="2"/>
        <v>0.52473204518799366</v>
      </c>
      <c r="L24" s="23">
        <f t="shared" si="3"/>
        <v>0.61118515444625532</v>
      </c>
      <c r="M24" s="4"/>
    </row>
    <row r="25" spans="1:13" x14ac:dyDescent="0.25">
      <c r="A25" s="17"/>
      <c r="B25" s="18">
        <v>452</v>
      </c>
      <c r="C25" s="19" t="s">
        <v>219</v>
      </c>
      <c r="D25" s="20">
        <v>23.865875000000006</v>
      </c>
      <c r="E25" s="21">
        <v>35.505637999999998</v>
      </c>
      <c r="F25" s="21">
        <f t="shared" si="0"/>
        <v>30.481140918734127</v>
      </c>
      <c r="G25" s="21">
        <v>26.030648988734129</v>
      </c>
      <c r="H25" s="21">
        <v>2.3034079399999996</v>
      </c>
      <c r="I25" s="21">
        <v>2.1470839900000001</v>
      </c>
      <c r="J25" s="22">
        <f t="shared" si="1"/>
        <v>0.73314128276568724</v>
      </c>
      <c r="K25" s="22">
        <f t="shared" si="2"/>
        <v>0.7980157103143487</v>
      </c>
      <c r="L25" s="23">
        <f t="shared" si="3"/>
        <v>0.85848734555154671</v>
      </c>
      <c r="M25" s="4"/>
    </row>
    <row r="26" spans="1:13" x14ac:dyDescent="0.25">
      <c r="A26" s="17"/>
      <c r="B26" s="18">
        <v>453</v>
      </c>
      <c r="C26" s="19" t="s">
        <v>220</v>
      </c>
      <c r="D26" s="20">
        <v>26.874912999999999</v>
      </c>
      <c r="E26" s="21">
        <v>50.881500000000017</v>
      </c>
      <c r="F26" s="21">
        <f t="shared" si="0"/>
        <v>44.479738488926813</v>
      </c>
      <c r="G26" s="21">
        <v>38.246592638926813</v>
      </c>
      <c r="H26" s="21">
        <v>1.5638003100000002</v>
      </c>
      <c r="I26" s="21">
        <v>4.6693455399999992</v>
      </c>
      <c r="J26" s="22">
        <f t="shared" si="1"/>
        <v>0.75167973898031315</v>
      </c>
      <c r="K26" s="22">
        <f t="shared" si="2"/>
        <v>0.78241390188824622</v>
      </c>
      <c r="L26" s="23">
        <f t="shared" si="3"/>
        <v>0.87418292481406401</v>
      </c>
      <c r="M26" s="4"/>
    </row>
    <row r="27" spans="1:13" x14ac:dyDescent="0.25">
      <c r="A27" s="17"/>
      <c r="B27" s="18">
        <v>454</v>
      </c>
      <c r="C27" s="19" t="s">
        <v>221</v>
      </c>
      <c r="D27" s="20">
        <v>5.8968490000000005</v>
      </c>
      <c r="E27" s="21">
        <v>9.9766169999999974</v>
      </c>
      <c r="F27" s="21">
        <f t="shared" si="0"/>
        <v>7.1585013938334123</v>
      </c>
      <c r="G27" s="21">
        <v>6.3245598438334127</v>
      </c>
      <c r="H27" s="21">
        <v>0.11538985000000003</v>
      </c>
      <c r="I27" s="21">
        <v>0.71855170000000002</v>
      </c>
      <c r="J27" s="22">
        <f t="shared" si="1"/>
        <v>0.63393832236252168</v>
      </c>
      <c r="K27" s="22">
        <f t="shared" si="2"/>
        <v>0.64550435221011437</v>
      </c>
      <c r="L27" s="23">
        <f t="shared" si="3"/>
        <v>0.71752793495364353</v>
      </c>
      <c r="M27" s="4"/>
    </row>
    <row r="28" spans="1:13" x14ac:dyDescent="0.25">
      <c r="A28" s="17"/>
      <c r="B28" s="18">
        <v>455</v>
      </c>
      <c r="C28" s="19" t="s">
        <v>222</v>
      </c>
      <c r="D28" s="20">
        <v>18.584657999999994</v>
      </c>
      <c r="E28" s="21">
        <v>24.789600999999994</v>
      </c>
      <c r="F28" s="21">
        <f t="shared" si="0"/>
        <v>21.002051133115412</v>
      </c>
      <c r="G28" s="21">
        <v>17.103625543115413</v>
      </c>
      <c r="H28" s="21">
        <v>1.9553391300000005</v>
      </c>
      <c r="I28" s="21">
        <v>1.9430864599999997</v>
      </c>
      <c r="J28" s="22">
        <f t="shared" si="1"/>
        <v>0.68995162701954815</v>
      </c>
      <c r="K28" s="22">
        <f t="shared" si="2"/>
        <v>0.76882902121399277</v>
      </c>
      <c r="L28" s="23">
        <f t="shared" si="3"/>
        <v>0.84721214888111418</v>
      </c>
      <c r="M28" s="4"/>
    </row>
    <row r="29" spans="1:13" x14ac:dyDescent="0.25">
      <c r="A29" s="17"/>
      <c r="B29" s="18">
        <v>456</v>
      </c>
      <c r="C29" s="19" t="s">
        <v>223</v>
      </c>
      <c r="D29" s="20">
        <v>12.238860000000003</v>
      </c>
      <c r="E29" s="21">
        <v>25.983756</v>
      </c>
      <c r="F29" s="21">
        <f t="shared" si="0"/>
        <v>13.294491785275756</v>
      </c>
      <c r="G29" s="21">
        <v>10.467771335275756</v>
      </c>
      <c r="H29" s="21">
        <v>1.3857782300000001</v>
      </c>
      <c r="I29" s="21">
        <v>1.4409422199999997</v>
      </c>
      <c r="J29" s="22">
        <f t="shared" si="1"/>
        <v>0.40285828327805095</v>
      </c>
      <c r="K29" s="22">
        <f t="shared" si="2"/>
        <v>0.45619076646485429</v>
      </c>
      <c r="L29" s="23">
        <f t="shared" si="3"/>
        <v>0.51164626797125701</v>
      </c>
      <c r="M29" s="4"/>
    </row>
    <row r="30" spans="1:13" x14ac:dyDescent="0.25">
      <c r="A30" s="17"/>
      <c r="B30" s="18">
        <v>457</v>
      </c>
      <c r="C30" s="19" t="s">
        <v>224</v>
      </c>
      <c r="D30" s="20">
        <v>58.248139000000009</v>
      </c>
      <c r="E30" s="21">
        <v>80.663179999999997</v>
      </c>
      <c r="F30" s="21">
        <f t="shared" si="0"/>
        <v>71.091421268200151</v>
      </c>
      <c r="G30" s="21">
        <v>59.042732328200145</v>
      </c>
      <c r="H30" s="21">
        <v>5.9864446399999993</v>
      </c>
      <c r="I30" s="21">
        <v>6.0622442999999988</v>
      </c>
      <c r="J30" s="22">
        <f t="shared" si="1"/>
        <v>0.73196633616725926</v>
      </c>
      <c r="K30" s="22">
        <f t="shared" si="2"/>
        <v>0.80618166762332144</v>
      </c>
      <c r="L30" s="23">
        <f t="shared" si="3"/>
        <v>0.88133670490303195</v>
      </c>
      <c r="M30" s="4"/>
    </row>
    <row r="31" spans="1:13" x14ac:dyDescent="0.25">
      <c r="A31" s="17"/>
      <c r="B31" s="18">
        <v>458</v>
      </c>
      <c r="C31" s="19" t="s">
        <v>225</v>
      </c>
      <c r="D31" s="20">
        <v>57.257975999999978</v>
      </c>
      <c r="E31" s="21">
        <v>77.851581999999979</v>
      </c>
      <c r="F31" s="21">
        <f t="shared" si="0"/>
        <v>63.369597997521595</v>
      </c>
      <c r="G31" s="21">
        <v>49.107451427521596</v>
      </c>
      <c r="H31" s="21">
        <v>6.6548587299999973</v>
      </c>
      <c r="I31" s="21">
        <v>7.6072878399999979</v>
      </c>
      <c r="J31" s="22">
        <f t="shared" si="1"/>
        <v>0.63078296119302513</v>
      </c>
      <c r="K31" s="22">
        <f t="shared" si="2"/>
        <v>0.71626431634390697</v>
      </c>
      <c r="L31" s="23">
        <f t="shared" si="3"/>
        <v>0.8139795797280216</v>
      </c>
      <c r="M31" s="4"/>
    </row>
    <row r="32" spans="1:13" x14ac:dyDescent="0.25">
      <c r="A32" s="17"/>
      <c r="B32" s="18">
        <v>459</v>
      </c>
      <c r="C32" s="19" t="s">
        <v>226</v>
      </c>
      <c r="D32" s="20">
        <v>29.473310000000001</v>
      </c>
      <c r="E32" s="21">
        <v>45.642986000000008</v>
      </c>
      <c r="F32" s="21">
        <f t="shared" si="0"/>
        <v>39.753091463013796</v>
      </c>
      <c r="G32" s="21">
        <v>32.684462023013793</v>
      </c>
      <c r="H32" s="21">
        <v>3.206799090000001</v>
      </c>
      <c r="I32" s="21">
        <v>3.8618303500000004</v>
      </c>
      <c r="J32" s="22">
        <f t="shared" si="1"/>
        <v>0.71608947808571921</v>
      </c>
      <c r="K32" s="22">
        <f t="shared" si="2"/>
        <v>0.78634778874926792</v>
      </c>
      <c r="L32" s="23">
        <f t="shared" si="3"/>
        <v>0.87095729151054646</v>
      </c>
      <c r="M32" s="4"/>
    </row>
    <row r="33" spans="1:13" x14ac:dyDescent="0.25">
      <c r="A33" s="17"/>
      <c r="B33" s="18">
        <v>460</v>
      </c>
      <c r="C33" s="19" t="s">
        <v>227</v>
      </c>
      <c r="D33" s="20">
        <v>15.825278000000001</v>
      </c>
      <c r="E33" s="21">
        <v>20.772009000000001</v>
      </c>
      <c r="F33" s="21">
        <f t="shared" si="0"/>
        <v>18.323229336204733</v>
      </c>
      <c r="G33" s="21">
        <v>14.635116396204735</v>
      </c>
      <c r="H33" s="21">
        <v>1.7369716900000005</v>
      </c>
      <c r="I33" s="21">
        <v>1.95114125</v>
      </c>
      <c r="J33" s="22">
        <f t="shared" si="1"/>
        <v>0.70455950583329396</v>
      </c>
      <c r="K33" s="22">
        <f t="shared" si="2"/>
        <v>0.78818029041893511</v>
      </c>
      <c r="L33" s="23">
        <f t="shared" si="3"/>
        <v>0.88211156350860109</v>
      </c>
      <c r="M33" s="4"/>
    </row>
    <row r="34" spans="1:13" x14ac:dyDescent="0.25">
      <c r="A34" s="17"/>
      <c r="B34" s="18">
        <v>461</v>
      </c>
      <c r="C34" s="19" t="s">
        <v>228</v>
      </c>
      <c r="D34" s="20">
        <v>13.515907</v>
      </c>
      <c r="E34" s="21">
        <v>17.497288999999995</v>
      </c>
      <c r="F34" s="21">
        <f t="shared" si="0"/>
        <v>15.618002800060356</v>
      </c>
      <c r="G34" s="21">
        <v>13.467080690060357</v>
      </c>
      <c r="H34" s="21">
        <v>1.17128126</v>
      </c>
      <c r="I34" s="21">
        <v>0.97964085000000001</v>
      </c>
      <c r="J34" s="22">
        <f t="shared" si="1"/>
        <v>0.76966670037057516</v>
      </c>
      <c r="K34" s="22">
        <f t="shared" si="2"/>
        <v>0.83660742815989164</v>
      </c>
      <c r="L34" s="23">
        <f t="shared" si="3"/>
        <v>0.89259557866709294</v>
      </c>
      <c r="M34" s="4"/>
    </row>
    <row r="35" spans="1:13" x14ac:dyDescent="0.25">
      <c r="A35" s="17"/>
      <c r="B35" s="18">
        <v>462</v>
      </c>
      <c r="C35" s="19" t="s">
        <v>229</v>
      </c>
      <c r="D35" s="20">
        <v>21.349314999999997</v>
      </c>
      <c r="E35" s="21">
        <v>33.733435000000007</v>
      </c>
      <c r="F35" s="21">
        <f t="shared" si="0"/>
        <v>29.206104579597714</v>
      </c>
      <c r="G35" s="21">
        <v>24.153832969597715</v>
      </c>
      <c r="H35" s="21">
        <v>2.3456437299999995</v>
      </c>
      <c r="I35" s="21">
        <v>2.7066278800000001</v>
      </c>
      <c r="J35" s="22">
        <f t="shared" si="1"/>
        <v>0.71602055852295243</v>
      </c>
      <c r="K35" s="22">
        <f t="shared" si="2"/>
        <v>0.78555524213877737</v>
      </c>
      <c r="L35" s="23">
        <f t="shared" si="3"/>
        <v>0.86579100466933501</v>
      </c>
      <c r="M35" s="4"/>
    </row>
    <row r="36" spans="1:13" x14ac:dyDescent="0.25">
      <c r="A36" s="17"/>
      <c r="B36" s="18">
        <v>463</v>
      </c>
      <c r="C36" s="19" t="s">
        <v>230</v>
      </c>
      <c r="D36" s="20">
        <v>33.421311000000003</v>
      </c>
      <c r="E36" s="21">
        <v>50.959881999999993</v>
      </c>
      <c r="F36" s="21">
        <f t="shared" si="0"/>
        <v>44.883763404092605</v>
      </c>
      <c r="G36" s="21">
        <v>36.005631974092609</v>
      </c>
      <c r="H36" s="21">
        <v>4.2579652599999998</v>
      </c>
      <c r="I36" s="21">
        <v>4.6201661699999992</v>
      </c>
      <c r="J36" s="22">
        <f t="shared" si="1"/>
        <v>0.70654857430974061</v>
      </c>
      <c r="K36" s="22">
        <f t="shared" si="2"/>
        <v>0.7901038160585343</v>
      </c>
      <c r="L36" s="23">
        <f t="shared" si="3"/>
        <v>0.88076662744416501</v>
      </c>
      <c r="M36" s="4"/>
    </row>
    <row r="37" spans="1:13" x14ac:dyDescent="0.25">
      <c r="A37" s="17"/>
      <c r="B37" s="18">
        <v>464</v>
      </c>
      <c r="C37" s="19" t="s">
        <v>231</v>
      </c>
      <c r="D37" s="20">
        <v>22.499898000000002</v>
      </c>
      <c r="E37" s="21">
        <v>34.065197999999995</v>
      </c>
      <c r="F37" s="21">
        <f t="shared" si="0"/>
        <v>29.109323422265657</v>
      </c>
      <c r="G37" s="21">
        <v>23.871257832265655</v>
      </c>
      <c r="H37" s="21">
        <v>3.5789042100000001</v>
      </c>
      <c r="I37" s="21">
        <v>1.6591613800000002</v>
      </c>
      <c r="J37" s="22">
        <f t="shared" si="1"/>
        <v>0.70075206468095852</v>
      </c>
      <c r="K37" s="22">
        <f t="shared" si="2"/>
        <v>0.80581249057368343</v>
      </c>
      <c r="L37" s="23">
        <f t="shared" si="3"/>
        <v>0.85451795766065008</v>
      </c>
      <c r="M37" s="4"/>
    </row>
    <row r="38" spans="1:13" ht="15.75" thickBot="1" x14ac:dyDescent="0.3">
      <c r="A38" s="41" t="s">
        <v>233</v>
      </c>
      <c r="B38" s="58"/>
      <c r="C38" s="43"/>
      <c r="D38" s="44">
        <v>84.735670999999954</v>
      </c>
      <c r="E38" s="45">
        <v>188.99078399999948</v>
      </c>
      <c r="F38" s="45">
        <f t="shared" si="0"/>
        <v>88.079718563238544</v>
      </c>
      <c r="G38" s="45">
        <v>63.375808013238554</v>
      </c>
      <c r="H38" s="45">
        <v>12.032010089999988</v>
      </c>
      <c r="I38" s="45">
        <v>12.671900460000009</v>
      </c>
      <c r="J38" s="46">
        <f t="shared" si="1"/>
        <v>0.33533808724365483</v>
      </c>
      <c r="K38" s="46">
        <f t="shared" si="2"/>
        <v>0.39900262069519088</v>
      </c>
      <c r="L38" s="47">
        <f t="shared" si="3"/>
        <v>0.46605298257950389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30</v>
      </c>
      <c r="B1" s="49" t="s">
        <v>19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508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4209.262185999999</v>
      </c>
      <c r="I6" s="14">
        <v>4862.3676760000017</v>
      </c>
      <c r="J6" s="14">
        <v>4009.3907074990339</v>
      </c>
      <c r="K6" s="14">
        <v>3411.3532648390337</v>
      </c>
      <c r="L6" s="14">
        <v>325.71519210000002</v>
      </c>
      <c r="M6" s="14">
        <v>272.32225055999999</v>
      </c>
      <c r="N6" s="15">
        <v>0.70158274572221646</v>
      </c>
      <c r="O6" s="15">
        <v>0.76856969812972087</v>
      </c>
      <c r="P6" s="16">
        <v>0.82457579818343474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3997.5320359999992</v>
      </c>
      <c r="I7" s="38">
        <f ca="1">SUM(I8:OFFSET(I6,MATCH("PROYECTOS",$A$8:$A$50,0),0))</f>
        <v>4260.0702229999997</v>
      </c>
      <c r="J7" s="38">
        <f ca="1">SUM(J8:OFFSET(J6,MATCH("PROYECTOS",$A$8:$A$50,0),0))</f>
        <v>3781.9419980851312</v>
      </c>
      <c r="K7" s="38">
        <f ca="1">SUM(K8:OFFSET(K6,MATCH("PROYECTOS",$A$8:$A$50,0),0))</f>
        <v>3199.8171508451323</v>
      </c>
      <c r="L7" s="38">
        <f ca="1">SUM(L8:OFFSET(L6,MATCH("PROYECTOS",$A$8:$A$50,0),0))</f>
        <v>316.78551655000001</v>
      </c>
      <c r="M7" s="38">
        <f ca="1">SUM(M8:OFFSET(M6,MATCH("PROYECTOS",$A$8:$A$50,0),0))</f>
        <v>265.33933068999994</v>
      </c>
      <c r="N7" s="39">
        <f ca="1">IFERROR(K7/I7,0)</f>
        <v>0.75111840494304749</v>
      </c>
      <c r="O7" s="39">
        <f ca="1">IFERROR(SUM(K7,L7)/I7,0)</f>
        <v>0.82547997645886051</v>
      </c>
      <c r="P7" s="40">
        <f ca="1">IFERROR(SUM(K7,L7,M7)/I7,0)</f>
        <v>0.88776517759414697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38.026313000000009</v>
      </c>
      <c r="I8" s="21">
        <v>44.017733</v>
      </c>
      <c r="J8" s="21">
        <f t="shared" ref="J8:J26" si="0">SUM(K8,L8,M8)</f>
        <v>34.254312675944469</v>
      </c>
      <c r="K8" s="21">
        <v>27.672698205944471</v>
      </c>
      <c r="L8" s="21">
        <v>4.0016360799999999</v>
      </c>
      <c r="M8" s="21">
        <v>2.57997839</v>
      </c>
      <c r="N8" s="22">
        <f t="shared" ref="N8:N27" si="1">IFERROR(K8/I8,0)</f>
        <v>0.62867159028713426</v>
      </c>
      <c r="O8" s="22">
        <f t="shared" ref="O8:O27" si="2">IFERROR(SUM(K8,L8)/I8,0)</f>
        <v>0.71958122618319464</v>
      </c>
      <c r="P8" s="23">
        <f t="shared" ref="P8:P27" si="3">IFERROR(SUM(K8,L8,M8)/I8,0)</f>
        <v>0.77819347661417426</v>
      </c>
      <c r="Q8" s="70">
        <v>220</v>
      </c>
      <c r="R8" s="21">
        <v>166</v>
      </c>
      <c r="S8" s="23">
        <f>IFERROR(R8/Q8,0)</f>
        <v>0.75454545454545452</v>
      </c>
    </row>
    <row r="9" spans="1:19" ht="25.5" x14ac:dyDescent="0.25">
      <c r="A9" s="17"/>
      <c r="B9" s="19">
        <v>5003032</v>
      </c>
      <c r="C9" s="19" t="s">
        <v>515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4.2728620000000008</v>
      </c>
      <c r="I9" s="21">
        <v>2.0056529999999997</v>
      </c>
      <c r="J9" s="21">
        <f t="shared" si="0"/>
        <v>0.71556773223325143</v>
      </c>
      <c r="K9" s="21">
        <v>0.51915719223325141</v>
      </c>
      <c r="L9" s="21">
        <v>0.13059570000000001</v>
      </c>
      <c r="M9" s="21">
        <v>6.5814839999999999E-2</v>
      </c>
      <c r="N9" s="22">
        <f t="shared" si="1"/>
        <v>0.25884696516957395</v>
      </c>
      <c r="O9" s="22">
        <f t="shared" si="2"/>
        <v>0.32396077099740161</v>
      </c>
      <c r="P9" s="23">
        <f t="shared" si="3"/>
        <v>0.35677544033452024</v>
      </c>
      <c r="Q9" s="70">
        <v>33</v>
      </c>
      <c r="R9" s="21">
        <v>31</v>
      </c>
      <c r="S9" s="23">
        <f t="shared" ref="S9:S26" si="4">IFERROR(R9/Q9,0)</f>
        <v>0.93939393939393945</v>
      </c>
    </row>
    <row r="10" spans="1:19" x14ac:dyDescent="0.25">
      <c r="A10" s="17"/>
      <c r="B10" s="19">
        <v>5003046</v>
      </c>
      <c r="C10" s="19" t="s">
        <v>516</v>
      </c>
      <c r="D10" s="68">
        <v>3000355</v>
      </c>
      <c r="E10" s="19" t="s">
        <v>509</v>
      </c>
      <c r="F10" s="69">
        <v>520</v>
      </c>
      <c r="G10" s="19" t="s">
        <v>534</v>
      </c>
      <c r="H10" s="20">
        <v>2186.2218019999996</v>
      </c>
      <c r="I10" s="21">
        <v>2242.3494899999996</v>
      </c>
      <c r="J10" s="21">
        <f t="shared" si="0"/>
        <v>2180.3233763203957</v>
      </c>
      <c r="K10" s="21">
        <v>2154.8490612503956</v>
      </c>
      <c r="L10" s="21">
        <v>15.150376229999997</v>
      </c>
      <c r="M10" s="21">
        <v>10.323938839999999</v>
      </c>
      <c r="N10" s="22">
        <f t="shared" si="1"/>
        <v>0.96097823771904356</v>
      </c>
      <c r="O10" s="22">
        <f t="shared" si="2"/>
        <v>0.96773471180908377</v>
      </c>
      <c r="P10" s="23">
        <f t="shared" si="3"/>
        <v>0.97233878396020956</v>
      </c>
      <c r="Q10" s="70">
        <v>2944</v>
      </c>
      <c r="R10" s="21">
        <v>2878</v>
      </c>
      <c r="S10" s="23">
        <f t="shared" si="4"/>
        <v>0.97758152173913049</v>
      </c>
    </row>
    <row r="11" spans="1:19" ht="25.5" x14ac:dyDescent="0.25">
      <c r="A11" s="17"/>
      <c r="B11" s="19">
        <v>5003048</v>
      </c>
      <c r="C11" s="19" t="s">
        <v>517</v>
      </c>
      <c r="D11" s="68">
        <v>3000355</v>
      </c>
      <c r="E11" s="19" t="s">
        <v>509</v>
      </c>
      <c r="F11" s="69">
        <v>36</v>
      </c>
      <c r="G11" s="19" t="s">
        <v>535</v>
      </c>
      <c r="H11" s="20">
        <v>2.9060820000000001</v>
      </c>
      <c r="I11" s="21">
        <v>5.935638</v>
      </c>
      <c r="J11" s="21">
        <f t="shared" si="0"/>
        <v>4.2317447249631597</v>
      </c>
      <c r="K11" s="21">
        <v>3.7281974649631593</v>
      </c>
      <c r="L11" s="21">
        <v>0.37849526999999994</v>
      </c>
      <c r="M11" s="21">
        <v>0.12505198999999997</v>
      </c>
      <c r="N11" s="22">
        <f t="shared" si="1"/>
        <v>0.62810391485517802</v>
      </c>
      <c r="O11" s="22">
        <f t="shared" si="2"/>
        <v>0.69187048384068561</v>
      </c>
      <c r="P11" s="23">
        <f t="shared" si="3"/>
        <v>0.71293847855330117</v>
      </c>
      <c r="Q11" s="70">
        <v>466.5</v>
      </c>
      <c r="R11" s="21">
        <v>51.005000000000003</v>
      </c>
      <c r="S11" s="23">
        <f t="shared" si="4"/>
        <v>0.10933547695605574</v>
      </c>
    </row>
    <row r="12" spans="1:19" ht="25.5" x14ac:dyDescent="0.25">
      <c r="A12" s="17"/>
      <c r="B12" s="19">
        <v>5004156</v>
      </c>
      <c r="C12" s="19" t="s">
        <v>518</v>
      </c>
      <c r="D12" s="68">
        <v>3000355</v>
      </c>
      <c r="E12" s="19" t="s">
        <v>509</v>
      </c>
      <c r="F12" s="69">
        <v>520</v>
      </c>
      <c r="G12" s="19" t="s">
        <v>534</v>
      </c>
      <c r="H12" s="20">
        <v>426.83314799999988</v>
      </c>
      <c r="I12" s="21">
        <v>598.82517000000018</v>
      </c>
      <c r="J12" s="21">
        <f t="shared" si="0"/>
        <v>445.2903899246752</v>
      </c>
      <c r="K12" s="21">
        <v>360.72197894467524</v>
      </c>
      <c r="L12" s="21">
        <v>42.727671679999979</v>
      </c>
      <c r="M12" s="21">
        <v>41.840739300000003</v>
      </c>
      <c r="N12" s="22">
        <f t="shared" si="1"/>
        <v>0.60238279387066362</v>
      </c>
      <c r="O12" s="22">
        <f t="shared" si="2"/>
        <v>0.67373529176249403</v>
      </c>
      <c r="P12" s="23">
        <f t="shared" si="3"/>
        <v>0.74360666891252258</v>
      </c>
      <c r="Q12" s="70">
        <v>2430252.8389999997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5004157</v>
      </c>
      <c r="C13" s="19" t="s">
        <v>519</v>
      </c>
      <c r="D13" s="68">
        <v>3000520</v>
      </c>
      <c r="E13" s="19" t="s">
        <v>512</v>
      </c>
      <c r="F13" s="69">
        <v>42</v>
      </c>
      <c r="G13" s="19" t="s">
        <v>536</v>
      </c>
      <c r="H13" s="20">
        <v>3.2518720000000005</v>
      </c>
      <c r="I13" s="21">
        <v>2.4063120000000002</v>
      </c>
      <c r="J13" s="21">
        <f t="shared" si="0"/>
        <v>1.295140940694832</v>
      </c>
      <c r="K13" s="21">
        <v>0.77431841069483198</v>
      </c>
      <c r="L13" s="21">
        <v>0.23890335000000001</v>
      </c>
      <c r="M13" s="21">
        <v>0.28191918000000005</v>
      </c>
      <c r="N13" s="22">
        <f t="shared" si="1"/>
        <v>0.32178637296195667</v>
      </c>
      <c r="O13" s="22">
        <f t="shared" si="2"/>
        <v>0.42106832393090832</v>
      </c>
      <c r="P13" s="23">
        <f t="shared" si="3"/>
        <v>0.53822652286770456</v>
      </c>
      <c r="Q13" s="70">
        <v>570</v>
      </c>
      <c r="R13" s="21">
        <v>332</v>
      </c>
      <c r="S13" s="23">
        <f t="shared" si="4"/>
        <v>0.58245614035087723</v>
      </c>
    </row>
    <row r="14" spans="1:19" ht="38.25" x14ac:dyDescent="0.25">
      <c r="A14" s="17"/>
      <c r="B14" s="19">
        <v>5004158</v>
      </c>
      <c r="C14" s="19" t="s">
        <v>520</v>
      </c>
      <c r="D14" s="68">
        <v>3000520</v>
      </c>
      <c r="E14" s="19" t="s">
        <v>512</v>
      </c>
      <c r="F14" s="69">
        <v>447</v>
      </c>
      <c r="G14" s="19" t="s">
        <v>537</v>
      </c>
      <c r="H14" s="20">
        <v>19.336497999999999</v>
      </c>
      <c r="I14" s="21">
        <v>20.416431999999997</v>
      </c>
      <c r="J14" s="21">
        <f t="shared" si="0"/>
        <v>8.484173590836761</v>
      </c>
      <c r="K14" s="21">
        <v>6.840069070836762</v>
      </c>
      <c r="L14" s="21">
        <v>1.5902245199999998</v>
      </c>
      <c r="M14" s="21">
        <v>5.3879999999999997E-2</v>
      </c>
      <c r="N14" s="22">
        <f t="shared" si="1"/>
        <v>0.33502764199135104</v>
      </c>
      <c r="O14" s="22">
        <f t="shared" si="2"/>
        <v>0.41291708516144071</v>
      </c>
      <c r="P14" s="23">
        <f t="shared" si="3"/>
        <v>0.41555613590252999</v>
      </c>
      <c r="Q14" s="70">
        <v>98</v>
      </c>
      <c r="R14" s="21">
        <v>61</v>
      </c>
      <c r="S14" s="23">
        <f t="shared" si="4"/>
        <v>0.62244897959183676</v>
      </c>
    </row>
    <row r="15" spans="1:19" ht="38.25" x14ac:dyDescent="0.25">
      <c r="A15" s="17"/>
      <c r="B15" s="19">
        <v>5004159</v>
      </c>
      <c r="C15" s="19" t="s">
        <v>521</v>
      </c>
      <c r="D15" s="68">
        <v>3000520</v>
      </c>
      <c r="E15" s="19" t="s">
        <v>512</v>
      </c>
      <c r="F15" s="69">
        <v>447</v>
      </c>
      <c r="G15" s="19" t="s">
        <v>537</v>
      </c>
      <c r="H15" s="20">
        <v>7.4512149999999995</v>
      </c>
      <c r="I15" s="21">
        <v>7.2678849999999997</v>
      </c>
      <c r="J15" s="21">
        <f t="shared" si="0"/>
        <v>2.0304451386702755</v>
      </c>
      <c r="K15" s="21">
        <v>0.33273370867027552</v>
      </c>
      <c r="L15" s="21">
        <v>0.23126573</v>
      </c>
      <c r="M15" s="21">
        <v>1.4664457</v>
      </c>
      <c r="N15" s="22">
        <f t="shared" si="1"/>
        <v>4.5781366748411059E-2</v>
      </c>
      <c r="O15" s="22">
        <f t="shared" si="2"/>
        <v>7.760159092642159E-2</v>
      </c>
      <c r="P15" s="23">
        <f t="shared" si="3"/>
        <v>0.27937221608078217</v>
      </c>
      <c r="Q15" s="70">
        <v>48</v>
      </c>
      <c r="R15" s="21">
        <v>43</v>
      </c>
      <c r="S15" s="23">
        <f t="shared" si="4"/>
        <v>0.89583333333333337</v>
      </c>
    </row>
    <row r="16" spans="1:19" ht="38.25" x14ac:dyDescent="0.25">
      <c r="A16" s="17"/>
      <c r="B16" s="19">
        <v>5004163</v>
      </c>
      <c r="C16" s="19" t="s">
        <v>522</v>
      </c>
      <c r="D16" s="68">
        <v>3000659</v>
      </c>
      <c r="E16" s="19" t="s">
        <v>513</v>
      </c>
      <c r="F16" s="69">
        <v>42</v>
      </c>
      <c r="G16" s="19" t="s">
        <v>536</v>
      </c>
      <c r="H16" s="20">
        <v>3.2060500000000003</v>
      </c>
      <c r="I16" s="21">
        <v>2.853135</v>
      </c>
      <c r="J16" s="21">
        <f t="shared" si="0"/>
        <v>1.3822296605238316</v>
      </c>
      <c r="K16" s="21">
        <v>0.88036784052383155</v>
      </c>
      <c r="L16" s="21">
        <v>0.13658064000000003</v>
      </c>
      <c r="M16" s="21">
        <v>0.36528118000000004</v>
      </c>
      <c r="N16" s="22">
        <f t="shared" si="1"/>
        <v>0.30856157893819658</v>
      </c>
      <c r="O16" s="22">
        <f t="shared" si="2"/>
        <v>0.35643195310555986</v>
      </c>
      <c r="P16" s="23">
        <f t="shared" si="3"/>
        <v>0.48445995738856784</v>
      </c>
      <c r="Q16" s="70">
        <v>583</v>
      </c>
      <c r="R16" s="21">
        <v>389</v>
      </c>
      <c r="S16" s="23">
        <f t="shared" si="4"/>
        <v>0.66723842195540306</v>
      </c>
    </row>
    <row r="17" spans="1:19" ht="38.25" x14ac:dyDescent="0.25">
      <c r="A17" s="17"/>
      <c r="B17" s="19">
        <v>5004164</v>
      </c>
      <c r="C17" s="19" t="s">
        <v>523</v>
      </c>
      <c r="D17" s="68">
        <v>3000659</v>
      </c>
      <c r="E17" s="19" t="s">
        <v>513</v>
      </c>
      <c r="F17" s="69">
        <v>575</v>
      </c>
      <c r="G17" s="19" t="s">
        <v>538</v>
      </c>
      <c r="H17" s="20">
        <v>7.2836099999999977</v>
      </c>
      <c r="I17" s="21">
        <v>8.0665249999999968</v>
      </c>
      <c r="J17" s="21">
        <f t="shared" si="0"/>
        <v>4.5463674634130467</v>
      </c>
      <c r="K17" s="21">
        <v>3.2108338134130463</v>
      </c>
      <c r="L17" s="21">
        <v>0.39181129999999997</v>
      </c>
      <c r="M17" s="21">
        <v>0.94372235000000004</v>
      </c>
      <c r="N17" s="22">
        <f t="shared" si="1"/>
        <v>0.39804424004302319</v>
      </c>
      <c r="O17" s="22">
        <f t="shared" si="2"/>
        <v>0.44661674183282735</v>
      </c>
      <c r="P17" s="23">
        <f t="shared" si="3"/>
        <v>0.56360917041886671</v>
      </c>
      <c r="Q17" s="70">
        <v>55</v>
      </c>
      <c r="R17" s="21">
        <v>49</v>
      </c>
      <c r="S17" s="23">
        <f t="shared" si="4"/>
        <v>0.89090909090909087</v>
      </c>
    </row>
    <row r="18" spans="1:19" ht="25.5" x14ac:dyDescent="0.25">
      <c r="A18" s="17"/>
      <c r="B18" s="19">
        <v>5004165</v>
      </c>
      <c r="C18" s="19" t="s">
        <v>524</v>
      </c>
      <c r="D18" s="68">
        <v>3000356</v>
      </c>
      <c r="E18" s="19" t="s">
        <v>510</v>
      </c>
      <c r="F18" s="69">
        <v>524</v>
      </c>
      <c r="G18" s="19" t="s">
        <v>539</v>
      </c>
      <c r="H18" s="20">
        <v>4.9706549999999998</v>
      </c>
      <c r="I18" s="21">
        <v>4.2827459999999986</v>
      </c>
      <c r="J18" s="21">
        <f t="shared" si="0"/>
        <v>2.5118300155048097</v>
      </c>
      <c r="K18" s="21">
        <v>2.0386880055048096</v>
      </c>
      <c r="L18" s="21">
        <v>0.21350578999999995</v>
      </c>
      <c r="M18" s="21">
        <v>0.25963622000000003</v>
      </c>
      <c r="N18" s="22">
        <f t="shared" si="1"/>
        <v>0.47602356187007361</v>
      </c>
      <c r="O18" s="22">
        <f t="shared" si="2"/>
        <v>0.52587610740978108</v>
      </c>
      <c r="P18" s="23">
        <f t="shared" si="3"/>
        <v>0.58649988010141407</v>
      </c>
      <c r="Q18" s="70">
        <v>757</v>
      </c>
      <c r="R18" s="21">
        <v>757</v>
      </c>
      <c r="S18" s="23">
        <f t="shared" si="4"/>
        <v>1</v>
      </c>
    </row>
    <row r="19" spans="1:19" ht="38.25" x14ac:dyDescent="0.25">
      <c r="A19" s="17"/>
      <c r="B19" s="19">
        <v>5004166</v>
      </c>
      <c r="C19" s="19" t="s">
        <v>525</v>
      </c>
      <c r="D19" s="68">
        <v>3000356</v>
      </c>
      <c r="E19" s="19" t="s">
        <v>510</v>
      </c>
      <c r="F19" s="69">
        <v>86</v>
      </c>
      <c r="G19" s="19" t="s">
        <v>502</v>
      </c>
      <c r="H19" s="20">
        <v>18.049923</v>
      </c>
      <c r="I19" s="21">
        <v>18.210813000000005</v>
      </c>
      <c r="J19" s="21">
        <f t="shared" si="0"/>
        <v>16.172990393240649</v>
      </c>
      <c r="K19" s="21">
        <v>14.05054637324065</v>
      </c>
      <c r="L19" s="21">
        <v>1.5767097600000008</v>
      </c>
      <c r="M19" s="21">
        <v>0.54573426000000003</v>
      </c>
      <c r="N19" s="22">
        <f t="shared" si="1"/>
        <v>0.77154964873016074</v>
      </c>
      <c r="O19" s="22">
        <f t="shared" si="2"/>
        <v>0.8581306135668213</v>
      </c>
      <c r="P19" s="23">
        <f t="shared" si="3"/>
        <v>0.88809820809431428</v>
      </c>
      <c r="Q19" s="70">
        <v>1070</v>
      </c>
      <c r="R19" s="21">
        <v>1070</v>
      </c>
      <c r="S19" s="23">
        <f t="shared" si="4"/>
        <v>1</v>
      </c>
    </row>
    <row r="20" spans="1:19" ht="38.25" x14ac:dyDescent="0.25">
      <c r="A20" s="17"/>
      <c r="B20" s="19">
        <v>5004167</v>
      </c>
      <c r="C20" s="19" t="s">
        <v>526</v>
      </c>
      <c r="D20" s="68">
        <v>3000356</v>
      </c>
      <c r="E20" s="19" t="s">
        <v>510</v>
      </c>
      <c r="F20" s="69">
        <v>1</v>
      </c>
      <c r="G20" s="19" t="s">
        <v>533</v>
      </c>
      <c r="H20" s="20">
        <v>11.155018999999999</v>
      </c>
      <c r="I20" s="21">
        <v>28.389047999999992</v>
      </c>
      <c r="J20" s="21">
        <f t="shared" si="0"/>
        <v>21.885860077629907</v>
      </c>
      <c r="K20" s="21">
        <v>17.949997997629907</v>
      </c>
      <c r="L20" s="21">
        <v>2.0670745699999999</v>
      </c>
      <c r="M20" s="21">
        <v>1.8687875099999995</v>
      </c>
      <c r="N20" s="22">
        <f t="shared" si="1"/>
        <v>0.63228601387513639</v>
      </c>
      <c r="O20" s="22">
        <f t="shared" si="2"/>
        <v>0.70509840864089246</v>
      </c>
      <c r="P20" s="23">
        <f t="shared" si="3"/>
        <v>0.77092617116396134</v>
      </c>
      <c r="Q20" s="70">
        <v>23611.21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5004168</v>
      </c>
      <c r="C21" s="19" t="s">
        <v>527</v>
      </c>
      <c r="D21" s="68">
        <v>3000356</v>
      </c>
      <c r="E21" s="19" t="s">
        <v>510</v>
      </c>
      <c r="F21" s="69">
        <v>447</v>
      </c>
      <c r="G21" s="19" t="s">
        <v>537</v>
      </c>
      <c r="H21" s="20">
        <v>6.3941440000000007</v>
      </c>
      <c r="I21" s="21">
        <v>6.7119440000000017</v>
      </c>
      <c r="J21" s="21">
        <f t="shared" si="0"/>
        <v>2.5354481421159134</v>
      </c>
      <c r="K21" s="21">
        <v>1.7532442621159134</v>
      </c>
      <c r="L21" s="21">
        <v>0.27880252</v>
      </c>
      <c r="M21" s="21">
        <v>0.50340135999999991</v>
      </c>
      <c r="N21" s="22">
        <f t="shared" si="1"/>
        <v>0.26121258790536883</v>
      </c>
      <c r="O21" s="22">
        <f t="shared" si="2"/>
        <v>0.30275085461319601</v>
      </c>
      <c r="P21" s="23">
        <f t="shared" si="3"/>
        <v>0.37775168298721096</v>
      </c>
      <c r="Q21" s="70">
        <v>351</v>
      </c>
      <c r="R21" s="21">
        <v>177</v>
      </c>
      <c r="S21" s="23">
        <f t="shared" si="4"/>
        <v>0.50427350427350426</v>
      </c>
    </row>
    <row r="22" spans="1:19" ht="38.25" x14ac:dyDescent="0.25">
      <c r="A22" s="17"/>
      <c r="B22" s="19">
        <v>5004186</v>
      </c>
      <c r="C22" s="19" t="s">
        <v>528</v>
      </c>
      <c r="D22" s="68">
        <v>3000520</v>
      </c>
      <c r="E22" s="19" t="s">
        <v>512</v>
      </c>
      <c r="F22" s="69">
        <v>447</v>
      </c>
      <c r="G22" s="19" t="s">
        <v>537</v>
      </c>
      <c r="H22" s="20">
        <v>33.933536000000004</v>
      </c>
      <c r="I22" s="21">
        <v>35.674947000000003</v>
      </c>
      <c r="J22" s="21">
        <f t="shared" si="0"/>
        <v>14.448911992621301</v>
      </c>
      <c r="K22" s="21">
        <v>10.609815572621301</v>
      </c>
      <c r="L22" s="21">
        <v>2.5408957000000001</v>
      </c>
      <c r="M22" s="21">
        <v>1.2982007200000003</v>
      </c>
      <c r="N22" s="22">
        <f t="shared" si="1"/>
        <v>0.29740242004063244</v>
      </c>
      <c r="O22" s="22">
        <f t="shared" si="2"/>
        <v>0.36862595122065073</v>
      </c>
      <c r="P22" s="23">
        <f t="shared" si="3"/>
        <v>0.40501565405608875</v>
      </c>
      <c r="Q22" s="70">
        <v>466</v>
      </c>
      <c r="R22" s="21">
        <v>163</v>
      </c>
      <c r="S22" s="23">
        <f t="shared" si="4"/>
        <v>0.34978540772532191</v>
      </c>
    </row>
    <row r="23" spans="1:19" ht="25.5" x14ac:dyDescent="0.25">
      <c r="A23" s="17"/>
      <c r="B23" s="19">
        <v>5004964</v>
      </c>
      <c r="C23" s="19" t="s">
        <v>529</v>
      </c>
      <c r="D23" s="68">
        <v>3000355</v>
      </c>
      <c r="E23" s="19" t="s">
        <v>509</v>
      </c>
      <c r="F23" s="69">
        <v>421</v>
      </c>
      <c r="G23" s="19" t="s">
        <v>540</v>
      </c>
      <c r="H23" s="20">
        <v>24.019642999999995</v>
      </c>
      <c r="I23" s="21">
        <v>24.252110999999999</v>
      </c>
      <c r="J23" s="21">
        <f t="shared" si="0"/>
        <v>8.0589017559495737</v>
      </c>
      <c r="K23" s="21">
        <v>2.688548905949574</v>
      </c>
      <c r="L23" s="21">
        <v>0.63198896999999987</v>
      </c>
      <c r="M23" s="21">
        <v>4.7383638800000005</v>
      </c>
      <c r="N23" s="22">
        <f t="shared" si="1"/>
        <v>0.11085834573120559</v>
      </c>
      <c r="O23" s="22">
        <f t="shared" si="2"/>
        <v>0.1369174780681803</v>
      </c>
      <c r="P23" s="23">
        <f t="shared" si="3"/>
        <v>0.33229691864553867</v>
      </c>
      <c r="Q23" s="70">
        <v>241</v>
      </c>
      <c r="R23" s="21">
        <v>172</v>
      </c>
      <c r="S23" s="23">
        <f t="shared" si="4"/>
        <v>0.7136929460580913</v>
      </c>
    </row>
    <row r="24" spans="1:19" ht="38.25" x14ac:dyDescent="0.25">
      <c r="A24" s="17"/>
      <c r="B24" s="19">
        <v>5004965</v>
      </c>
      <c r="C24" s="19" t="s">
        <v>530</v>
      </c>
      <c r="D24" s="68">
        <v>3000422</v>
      </c>
      <c r="E24" s="19" t="s">
        <v>511</v>
      </c>
      <c r="F24" s="69">
        <v>82</v>
      </c>
      <c r="G24" s="19" t="s">
        <v>541</v>
      </c>
      <c r="H24" s="20">
        <v>14.486383999999996</v>
      </c>
      <c r="I24" s="21">
        <v>15.202286000000004</v>
      </c>
      <c r="J24" s="21">
        <f t="shared" si="0"/>
        <v>12.471242931621155</v>
      </c>
      <c r="K24" s="21">
        <v>7.6954264116211561</v>
      </c>
      <c r="L24" s="21">
        <v>1.2211092299999997</v>
      </c>
      <c r="M24" s="21">
        <v>3.5547072900000001</v>
      </c>
      <c r="N24" s="22">
        <f t="shared" si="1"/>
        <v>0.50620192329108626</v>
      </c>
      <c r="O24" s="22">
        <f t="shared" si="2"/>
        <v>0.58652597652886895</v>
      </c>
      <c r="P24" s="23">
        <f t="shared" si="3"/>
        <v>0.82035313186590175</v>
      </c>
      <c r="Q24" s="70">
        <v>79260</v>
      </c>
      <c r="R24" s="21">
        <v>59369</v>
      </c>
      <c r="S24" s="23">
        <f t="shared" si="4"/>
        <v>0.74904113045672471</v>
      </c>
    </row>
    <row r="25" spans="1:19" ht="38.25" x14ac:dyDescent="0.25">
      <c r="A25" s="17"/>
      <c r="B25" s="19">
        <v>5004966</v>
      </c>
      <c r="C25" s="19" t="s">
        <v>531</v>
      </c>
      <c r="D25" s="68">
        <v>3000422</v>
      </c>
      <c r="E25" s="19" t="s">
        <v>511</v>
      </c>
      <c r="F25" s="69">
        <v>82</v>
      </c>
      <c r="G25" s="19" t="s">
        <v>541</v>
      </c>
      <c r="H25" s="20">
        <v>1176.7833010000004</v>
      </c>
      <c r="I25" s="21">
        <v>1183.735304</v>
      </c>
      <c r="J25" s="21">
        <f t="shared" si="0"/>
        <v>1018.4504404972254</v>
      </c>
      <c r="K25" s="21">
        <v>581.51443617722543</v>
      </c>
      <c r="L25" s="21">
        <v>242.66288862000002</v>
      </c>
      <c r="M25" s="21">
        <v>194.27311569999998</v>
      </c>
      <c r="N25" s="22">
        <f t="shared" si="1"/>
        <v>0.49125377456616381</v>
      </c>
      <c r="O25" s="22">
        <f t="shared" si="2"/>
        <v>0.69625136803153531</v>
      </c>
      <c r="P25" s="23">
        <f t="shared" si="3"/>
        <v>0.86037008193955611</v>
      </c>
      <c r="Q25" s="70">
        <v>70333</v>
      </c>
      <c r="R25" s="21">
        <v>67782</v>
      </c>
      <c r="S25" s="23">
        <f t="shared" si="4"/>
        <v>0.96372968592268204</v>
      </c>
    </row>
    <row r="26" spans="1:19" ht="38.25" x14ac:dyDescent="0.25">
      <c r="A26" s="17"/>
      <c r="B26" s="19">
        <v>5004967</v>
      </c>
      <c r="C26" s="19" t="s">
        <v>532</v>
      </c>
      <c r="D26" s="68">
        <v>3000659</v>
      </c>
      <c r="E26" s="19" t="s">
        <v>513</v>
      </c>
      <c r="F26" s="69">
        <v>421</v>
      </c>
      <c r="G26" s="19" t="s">
        <v>540</v>
      </c>
      <c r="H26" s="20">
        <v>8.9499790000000026</v>
      </c>
      <c r="I26" s="21">
        <v>9.4670510000000014</v>
      </c>
      <c r="J26" s="21">
        <f t="shared" si="0"/>
        <v>2.8526241068730083</v>
      </c>
      <c r="K26" s="21">
        <v>1.9870312368730083</v>
      </c>
      <c r="L26" s="21">
        <v>0.61498089</v>
      </c>
      <c r="M26" s="21">
        <v>0.25061198000000001</v>
      </c>
      <c r="N26" s="22">
        <f t="shared" si="1"/>
        <v>0.20988914466321223</v>
      </c>
      <c r="O26" s="22">
        <f t="shared" si="2"/>
        <v>0.27484927744373699</v>
      </c>
      <c r="P26" s="23">
        <f t="shared" si="3"/>
        <v>0.30132129919581163</v>
      </c>
      <c r="Q26" s="70">
        <v>364</v>
      </c>
      <c r="R26" s="21">
        <v>293</v>
      </c>
      <c r="S26" s="23">
        <f t="shared" si="4"/>
        <v>0.80494505494505497</v>
      </c>
    </row>
    <row r="27" spans="1:19" ht="15.75" thickBot="1" x14ac:dyDescent="0.3">
      <c r="A27" s="41" t="s">
        <v>294</v>
      </c>
      <c r="B27" s="43"/>
      <c r="C27" s="43"/>
      <c r="D27" s="65"/>
      <c r="E27" s="43"/>
      <c r="F27" s="66"/>
      <c r="G27" s="43"/>
      <c r="H27" s="44">
        <f ca="1">OFFSET(H27,-MATCH("PROYECTOS",$A$8:$A$50,0)-1,0)-(OFFSET(H27,-MATCH("PROYECTOS",$A$8:$A$50,0),0))</f>
        <v>211.73014999999987</v>
      </c>
      <c r="I27" s="45">
        <f t="shared" ref="I27:M27" ca="1" si="5">OFFSET(I27,-MATCH("PROYECTOS",$A$8:$A$50,0)-1,0)-(OFFSET(I27,-MATCH("PROYECTOS",$A$8:$A$50,0),0))</f>
        <v>602.29745300000195</v>
      </c>
      <c r="J27" s="45">
        <f t="shared" ca="1" si="5"/>
        <v>227.44870941390263</v>
      </c>
      <c r="K27" s="45">
        <f t="shared" ca="1" si="5"/>
        <v>211.53611399390138</v>
      </c>
      <c r="L27" s="45">
        <f t="shared" ca="1" si="5"/>
        <v>8.9296755500000131</v>
      </c>
      <c r="M27" s="45">
        <f t="shared" ca="1" si="5"/>
        <v>6.9829198700000461</v>
      </c>
      <c r="N27" s="46">
        <f t="shared" ca="1" si="1"/>
        <v>0.35121535537009935</v>
      </c>
      <c r="O27" s="46">
        <f t="shared" ca="1" si="2"/>
        <v>0.36604137780390161</v>
      </c>
      <c r="P27" s="47">
        <f t="shared" ca="1" si="3"/>
        <v>0.37763518387965139</v>
      </c>
      <c r="Q27" s="67"/>
      <c r="R27" s="45"/>
      <c r="S2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127</v>
      </c>
      <c r="B1" s="51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2040</v>
      </c>
      <c r="N2" s="72" t="s">
        <v>2055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310.36976900000002</v>
      </c>
      <c r="E6" s="14">
        <f ca="1">SUM(E7:OFFSET(E7,50,0))</f>
        <v>358.50525700000003</v>
      </c>
      <c r="F6" s="14">
        <f ca="1">SUM(F7:OFFSET(F7,50,0))</f>
        <v>270.83033200629342</v>
      </c>
      <c r="G6" s="14">
        <f ca="1">SUM(G7:OFFSET(G7,50,0))</f>
        <v>174.23589885629343</v>
      </c>
      <c r="H6" s="14">
        <f ca="1">SUM(H7:OFFSET(H7,50,0))</f>
        <v>66.871249969999994</v>
      </c>
      <c r="I6" s="14">
        <f ca="1">SUM(I7:OFFSET(I7,50,0))</f>
        <v>29.723183180000003</v>
      </c>
      <c r="J6" s="15">
        <f ca="1">IFERROR(G6/E6,0)</f>
        <v>0.48600653813088551</v>
      </c>
      <c r="K6" s="15">
        <f ca="1">IFERROR(SUM(G6,H6)/E6,0)</f>
        <v>0.67253448622733425</v>
      </c>
      <c r="L6" s="16">
        <f ca="1">IFERROR(SUM(G6,H6,I6)/E6,0)</f>
        <v>0.75544312591849494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20.884979000000001</v>
      </c>
      <c r="E7" s="21">
        <v>51.855056000000005</v>
      </c>
      <c r="F7" s="21">
        <f t="shared" ref="F7:F32" si="0">SUM(G7,H7,I7)</f>
        <v>43.907558537498929</v>
      </c>
      <c r="G7" s="21">
        <v>1.5415888574989367</v>
      </c>
      <c r="H7" s="21">
        <v>41.313345969999993</v>
      </c>
      <c r="I7" s="21">
        <v>1.05262371</v>
      </c>
      <c r="J7" s="22">
        <f t="shared" ref="J7:J32" si="1">IFERROR(G7/E7,0)</f>
        <v>2.9728805181483877E-2</v>
      </c>
      <c r="K7" s="22">
        <f t="shared" ref="K7:K32" si="2">IFERROR(SUM(G7,H7)/E7,0)</f>
        <v>0.82643695973443609</v>
      </c>
      <c r="L7" s="23">
        <f t="shared" ref="L7:L32" si="3">IFERROR(SUM(G7,H7,I7)/E7,0)</f>
        <v>0.84673630547229428</v>
      </c>
      <c r="M7" s="4"/>
      <c r="N7" t="s">
        <v>258</v>
      </c>
      <c r="O7" s="5">
        <v>6.1487998310942205E-2</v>
      </c>
      <c r="P7" s="71">
        <v>0.99999997253028561</v>
      </c>
    </row>
    <row r="8" spans="1:16" x14ac:dyDescent="0.25">
      <c r="A8" s="17"/>
      <c r="B8" s="55">
        <v>2</v>
      </c>
      <c r="C8" s="19" t="s">
        <v>251</v>
      </c>
      <c r="D8" s="20">
        <v>13.064291000000003</v>
      </c>
      <c r="E8" s="21">
        <v>1.4537200000000001</v>
      </c>
      <c r="F8" s="21">
        <f t="shared" si="0"/>
        <v>1.2336729112784759</v>
      </c>
      <c r="G8" s="21">
        <v>1.0705010412784759</v>
      </c>
      <c r="H8" s="21">
        <v>4.3364400000000004E-2</v>
      </c>
      <c r="I8" s="21">
        <v>0.11980747</v>
      </c>
      <c r="J8" s="22">
        <f t="shared" si="1"/>
        <v>0.73638736570899199</v>
      </c>
      <c r="K8" s="22">
        <f t="shared" si="2"/>
        <v>0.76621731920760239</v>
      </c>
      <c r="L8" s="23">
        <f t="shared" si="3"/>
        <v>0.84863172500789408</v>
      </c>
      <c r="M8" s="4"/>
      <c r="N8" t="s">
        <v>252</v>
      </c>
      <c r="O8" s="5">
        <v>8.7284951399250563E-2</v>
      </c>
      <c r="P8" s="71">
        <v>0.94936862518219023</v>
      </c>
    </row>
    <row r="9" spans="1:16" x14ac:dyDescent="0.25">
      <c r="A9" s="17"/>
      <c r="B9" s="55">
        <v>3</v>
      </c>
      <c r="C9" s="19" t="s">
        <v>252</v>
      </c>
      <c r="D9" s="20">
        <v>7.2538999999999992E-2</v>
      </c>
      <c r="E9" s="21">
        <v>9.1939999999999994E-2</v>
      </c>
      <c r="F9" s="21">
        <f t="shared" si="0"/>
        <v>8.7284951399250563E-2</v>
      </c>
      <c r="G9" s="21">
        <v>7.5491351399250561E-2</v>
      </c>
      <c r="H9" s="21">
        <v>6.5052499999999997E-3</v>
      </c>
      <c r="I9" s="21">
        <v>5.2883499999999998E-3</v>
      </c>
      <c r="J9" s="22">
        <f t="shared" si="1"/>
        <v>0.8210936632504956</v>
      </c>
      <c r="K9" s="22">
        <f t="shared" si="2"/>
        <v>0.89184904719654745</v>
      </c>
      <c r="L9" s="23">
        <f t="shared" si="3"/>
        <v>0.94936862518219023</v>
      </c>
      <c r="M9" s="4"/>
      <c r="N9" t="s">
        <v>259</v>
      </c>
      <c r="O9" s="5">
        <v>3.1257533833335596</v>
      </c>
      <c r="P9" s="71">
        <v>0.90068706099093765</v>
      </c>
    </row>
    <row r="10" spans="1:16" x14ac:dyDescent="0.25">
      <c r="A10" s="17"/>
      <c r="B10" s="55">
        <v>4</v>
      </c>
      <c r="C10" s="19" t="s">
        <v>253</v>
      </c>
      <c r="D10" s="20">
        <v>27.932458000000004</v>
      </c>
      <c r="E10" s="21">
        <v>24.837664999999994</v>
      </c>
      <c r="F10" s="21">
        <f t="shared" si="0"/>
        <v>10.949021661782977</v>
      </c>
      <c r="G10" s="21">
        <v>7.2545007417829765</v>
      </c>
      <c r="H10" s="21">
        <v>1.3581891800000006</v>
      </c>
      <c r="I10" s="21">
        <v>2.3363317399999999</v>
      </c>
      <c r="J10" s="22">
        <f t="shared" si="1"/>
        <v>0.29207659986488177</v>
      </c>
      <c r="K10" s="22">
        <f t="shared" si="2"/>
        <v>0.34675924334203634</v>
      </c>
      <c r="L10" s="23">
        <f t="shared" si="3"/>
        <v>0.44082330854301238</v>
      </c>
      <c r="M10" s="4"/>
      <c r="N10" t="s">
        <v>274</v>
      </c>
      <c r="O10" s="5">
        <v>44.705751267095216</v>
      </c>
      <c r="P10" s="71">
        <v>0.89708707482078542</v>
      </c>
    </row>
    <row r="11" spans="1:16" x14ac:dyDescent="0.25">
      <c r="A11" s="17"/>
      <c r="B11" s="55">
        <v>5</v>
      </c>
      <c r="C11" s="19" t="s">
        <v>254</v>
      </c>
      <c r="D11" s="20">
        <v>3.6734940000000003</v>
      </c>
      <c r="E11" s="21">
        <v>4.4924310000000007</v>
      </c>
      <c r="F11" s="21">
        <f t="shared" si="0"/>
        <v>2.7475371518260374</v>
      </c>
      <c r="G11" s="21">
        <v>2.2136416518260376</v>
      </c>
      <c r="H11" s="21">
        <v>0.26126090000000002</v>
      </c>
      <c r="I11" s="21">
        <v>0.27263459999999995</v>
      </c>
      <c r="J11" s="22">
        <f t="shared" si="1"/>
        <v>0.49274917117837475</v>
      </c>
      <c r="K11" s="22">
        <f t="shared" si="2"/>
        <v>0.55090496700473246</v>
      </c>
      <c r="L11" s="23">
        <f t="shared" si="3"/>
        <v>0.61159251011891713</v>
      </c>
      <c r="M11" s="4"/>
      <c r="N11" t="s">
        <v>255</v>
      </c>
      <c r="O11" s="5">
        <v>1.7187272015928126</v>
      </c>
      <c r="P11" s="71">
        <v>0.87376366284187168</v>
      </c>
    </row>
    <row r="12" spans="1:16" x14ac:dyDescent="0.25">
      <c r="A12" s="17"/>
      <c r="B12" s="55">
        <v>6</v>
      </c>
      <c r="C12" s="19" t="s">
        <v>255</v>
      </c>
      <c r="D12" s="20">
        <v>2.4245939999999999</v>
      </c>
      <c r="E12" s="21">
        <v>1.9670390000000002</v>
      </c>
      <c r="F12" s="21">
        <f t="shared" si="0"/>
        <v>1.7187272015928126</v>
      </c>
      <c r="G12" s="21">
        <v>1.5118224415928125</v>
      </c>
      <c r="H12" s="21">
        <v>0.20155835999999999</v>
      </c>
      <c r="I12" s="21">
        <v>5.3463999999999994E-3</v>
      </c>
      <c r="J12" s="22">
        <f t="shared" si="1"/>
        <v>0.76857776668017885</v>
      </c>
      <c r="K12" s="22">
        <f t="shared" si="2"/>
        <v>0.87104566894342828</v>
      </c>
      <c r="L12" s="23">
        <f t="shared" si="3"/>
        <v>0.87376366284187168</v>
      </c>
      <c r="M12" s="4"/>
      <c r="N12" t="s">
        <v>251</v>
      </c>
      <c r="O12" s="5">
        <v>1.2336729112784759</v>
      </c>
      <c r="P12" s="71">
        <v>0.84863172500789408</v>
      </c>
    </row>
    <row r="13" spans="1:16" x14ac:dyDescent="0.25">
      <c r="A13" s="17"/>
      <c r="B13" s="55">
        <v>7</v>
      </c>
      <c r="C13" s="19" t="s">
        <v>256</v>
      </c>
      <c r="D13" s="20">
        <v>0.32816299999999998</v>
      </c>
      <c r="E13" s="21">
        <v>0.64076300000000008</v>
      </c>
      <c r="F13" s="21">
        <f t="shared" si="0"/>
        <v>0.17510469007253693</v>
      </c>
      <c r="G13" s="21">
        <v>0.11638367007253692</v>
      </c>
      <c r="H13" s="21">
        <v>2.7230000000000001E-2</v>
      </c>
      <c r="I13" s="21">
        <v>3.1491020000000002E-2</v>
      </c>
      <c r="J13" s="22">
        <f t="shared" si="1"/>
        <v>0.18163294396295807</v>
      </c>
      <c r="K13" s="22">
        <f t="shared" si="2"/>
        <v>0.22412915551075344</v>
      </c>
      <c r="L13" s="23">
        <f t="shared" si="3"/>
        <v>0.27327528286205183</v>
      </c>
      <c r="M13" s="4"/>
      <c r="N13" t="s">
        <v>250</v>
      </c>
      <c r="O13" s="5">
        <v>43.907558537498929</v>
      </c>
      <c r="P13" s="71">
        <v>0.84673630547229428</v>
      </c>
    </row>
    <row r="14" spans="1:16" x14ac:dyDescent="0.25">
      <c r="A14" s="17"/>
      <c r="B14" s="55">
        <v>8</v>
      </c>
      <c r="C14" s="19" t="s">
        <v>257</v>
      </c>
      <c r="D14" s="20">
        <v>15.409877000000002</v>
      </c>
      <c r="E14" s="21">
        <v>16.712220000000009</v>
      </c>
      <c r="F14" s="21">
        <f t="shared" si="0"/>
        <v>10.044390532808572</v>
      </c>
      <c r="G14" s="21">
        <v>7.4463627328085717</v>
      </c>
      <c r="H14" s="21">
        <v>1.11990104</v>
      </c>
      <c r="I14" s="21">
        <v>1.4781267599999999</v>
      </c>
      <c r="J14" s="22">
        <f t="shared" si="1"/>
        <v>0.44556394858424359</v>
      </c>
      <c r="K14" s="22">
        <f t="shared" si="2"/>
        <v>0.51257485676999026</v>
      </c>
      <c r="L14" s="23">
        <f t="shared" si="3"/>
        <v>0.60102072213078617</v>
      </c>
      <c r="M14" s="4"/>
      <c r="N14" t="s">
        <v>463</v>
      </c>
      <c r="O14" s="5">
        <v>65.325935492257003</v>
      </c>
      <c r="P14" s="71">
        <v>0.82962309682655699</v>
      </c>
    </row>
    <row r="15" spans="1:16" x14ac:dyDescent="0.25">
      <c r="A15" s="17"/>
      <c r="B15" s="55">
        <v>9</v>
      </c>
      <c r="C15" s="19" t="s">
        <v>258</v>
      </c>
      <c r="D15" s="20">
        <v>0.2</v>
      </c>
      <c r="E15" s="21">
        <v>6.1488000000000001E-2</v>
      </c>
      <c r="F15" s="21">
        <f t="shared" si="0"/>
        <v>6.1487998310942205E-2</v>
      </c>
      <c r="G15" s="21">
        <v>5.9487998310942203E-2</v>
      </c>
      <c r="H15" s="21">
        <v>2E-3</v>
      </c>
      <c r="I15" s="21">
        <v>0</v>
      </c>
      <c r="J15" s="22">
        <f t="shared" si="1"/>
        <v>0.96747330065935144</v>
      </c>
      <c r="K15" s="22">
        <f t="shared" si="2"/>
        <v>0.99999997253028561</v>
      </c>
      <c r="L15" s="23">
        <f t="shared" si="3"/>
        <v>0.99999997253028561</v>
      </c>
      <c r="M15" s="4"/>
      <c r="N15" t="s">
        <v>268</v>
      </c>
      <c r="O15" s="5">
        <v>1.6798540684884067</v>
      </c>
      <c r="P15" s="71">
        <v>0.81099557799481625</v>
      </c>
    </row>
    <row r="16" spans="1:16" x14ac:dyDescent="0.25">
      <c r="A16" s="17"/>
      <c r="B16" s="55">
        <v>10</v>
      </c>
      <c r="C16" s="19" t="s">
        <v>259</v>
      </c>
      <c r="D16" s="20">
        <v>2.8040639999999999</v>
      </c>
      <c r="E16" s="21">
        <v>3.4704099999999998</v>
      </c>
      <c r="F16" s="21">
        <f t="shared" si="0"/>
        <v>3.1257533833335596</v>
      </c>
      <c r="G16" s="21">
        <v>2.6355403433335596</v>
      </c>
      <c r="H16" s="21">
        <v>0.14505298</v>
      </c>
      <c r="I16" s="21">
        <v>0.34516006000000005</v>
      </c>
      <c r="J16" s="22">
        <f t="shared" si="1"/>
        <v>0.75943198161991232</v>
      </c>
      <c r="K16" s="22">
        <f t="shared" si="2"/>
        <v>0.8012290545882359</v>
      </c>
      <c r="L16" s="23">
        <f t="shared" si="3"/>
        <v>0.90068706099093765</v>
      </c>
      <c r="M16" s="4"/>
      <c r="N16" t="s">
        <v>269</v>
      </c>
      <c r="O16" s="5">
        <v>1.0349008983912185</v>
      </c>
      <c r="P16" s="71">
        <v>0.75747217094835706</v>
      </c>
    </row>
    <row r="17" spans="1:16" x14ac:dyDescent="0.25">
      <c r="A17" s="17"/>
      <c r="B17" s="55">
        <v>11</v>
      </c>
      <c r="C17" s="19" t="s">
        <v>260</v>
      </c>
      <c r="D17" s="20">
        <v>13.198547000000001</v>
      </c>
      <c r="E17" s="21">
        <v>0.68566599999999989</v>
      </c>
      <c r="F17" s="21">
        <f t="shared" si="0"/>
        <v>0.26845062724717261</v>
      </c>
      <c r="G17" s="21">
        <v>0.26048882724717259</v>
      </c>
      <c r="H17" s="21">
        <v>0</v>
      </c>
      <c r="I17" s="21">
        <v>7.9617999999999998E-3</v>
      </c>
      <c r="J17" s="22">
        <f t="shared" si="1"/>
        <v>0.37990629147015109</v>
      </c>
      <c r="K17" s="22">
        <f t="shared" si="2"/>
        <v>0.37990629147015109</v>
      </c>
      <c r="L17" s="23">
        <f t="shared" si="3"/>
        <v>0.39151806746604417</v>
      </c>
      <c r="M17" s="4"/>
      <c r="N17" t="s">
        <v>264</v>
      </c>
      <c r="O17" s="5">
        <v>68.095885912456538</v>
      </c>
      <c r="P17" s="71">
        <v>0.73459240562971828</v>
      </c>
    </row>
    <row r="18" spans="1:16" x14ac:dyDescent="0.25">
      <c r="A18" s="17"/>
      <c r="B18" s="55">
        <v>12</v>
      </c>
      <c r="C18" s="19" t="s">
        <v>261</v>
      </c>
      <c r="D18" s="20">
        <v>2.4122460000000001</v>
      </c>
      <c r="E18" s="21">
        <v>1.075933</v>
      </c>
      <c r="F18" s="21">
        <f t="shared" si="0"/>
        <v>0.73765337957916344</v>
      </c>
      <c r="G18" s="21">
        <v>0.38268269957916345</v>
      </c>
      <c r="H18" s="21">
        <v>0.16643619000000001</v>
      </c>
      <c r="I18" s="21">
        <v>0.18853449</v>
      </c>
      <c r="J18" s="22">
        <f t="shared" si="1"/>
        <v>0.35567521358594212</v>
      </c>
      <c r="K18" s="22">
        <f t="shared" si="2"/>
        <v>0.51036531975426302</v>
      </c>
      <c r="L18" s="23">
        <f t="shared" si="3"/>
        <v>0.6855941583529489</v>
      </c>
      <c r="M18" s="4"/>
      <c r="N18" t="s">
        <v>272</v>
      </c>
      <c r="O18" s="5">
        <v>0.47360762201946838</v>
      </c>
      <c r="P18" s="71">
        <v>0.72985101480863046</v>
      </c>
    </row>
    <row r="19" spans="1:16" x14ac:dyDescent="0.25">
      <c r="A19" s="17"/>
      <c r="B19" s="55">
        <v>13</v>
      </c>
      <c r="C19" s="19" t="s">
        <v>262</v>
      </c>
      <c r="D19" s="20">
        <v>2.2871190000000001</v>
      </c>
      <c r="E19" s="21">
        <v>3.0841870000000009</v>
      </c>
      <c r="F19" s="21">
        <f t="shared" si="0"/>
        <v>1.9806820992847336</v>
      </c>
      <c r="G19" s="21">
        <v>1.6297810892847338</v>
      </c>
      <c r="H19" s="21">
        <v>0.23278727999999996</v>
      </c>
      <c r="I19" s="21">
        <v>0.11811373</v>
      </c>
      <c r="J19" s="22">
        <f t="shared" si="1"/>
        <v>0.52843134650549184</v>
      </c>
      <c r="K19" s="22">
        <f t="shared" si="2"/>
        <v>0.60390902668506585</v>
      </c>
      <c r="L19" s="23">
        <f t="shared" si="3"/>
        <v>0.64220557939085177</v>
      </c>
      <c r="M19" s="4"/>
      <c r="N19" t="s">
        <v>271</v>
      </c>
      <c r="O19" s="5">
        <v>3.5922752944168717</v>
      </c>
      <c r="P19" s="71">
        <v>0.70599606394451975</v>
      </c>
    </row>
    <row r="20" spans="1:16" x14ac:dyDescent="0.25">
      <c r="A20" s="17"/>
      <c r="B20" s="55">
        <v>14</v>
      </c>
      <c r="C20" s="19" t="s">
        <v>263</v>
      </c>
      <c r="D20" s="20">
        <v>14.919269000000002</v>
      </c>
      <c r="E20" s="21">
        <v>6.8430729999999995</v>
      </c>
      <c r="F20" s="21">
        <f t="shared" si="0"/>
        <v>3.2442672074242851</v>
      </c>
      <c r="G20" s="21">
        <v>1.5175381774242851</v>
      </c>
      <c r="H20" s="21">
        <v>9.5742090000000016E-2</v>
      </c>
      <c r="I20" s="21">
        <v>1.6309869399999999</v>
      </c>
      <c r="J20" s="22">
        <f t="shared" si="1"/>
        <v>0.22176267554420145</v>
      </c>
      <c r="K20" s="22">
        <f t="shared" si="2"/>
        <v>0.2357537713574421</v>
      </c>
      <c r="L20" s="23">
        <f t="shared" si="3"/>
        <v>0.47409507503782078</v>
      </c>
      <c r="M20" s="4"/>
      <c r="N20" t="s">
        <v>261</v>
      </c>
      <c r="O20" s="5">
        <v>0.73765337957916344</v>
      </c>
      <c r="P20" s="71">
        <v>0.6855941583529489</v>
      </c>
    </row>
    <row r="21" spans="1:16" x14ac:dyDescent="0.25">
      <c r="A21" s="17"/>
      <c r="B21" s="55">
        <v>15</v>
      </c>
      <c r="C21" s="19" t="s">
        <v>264</v>
      </c>
      <c r="D21" s="20">
        <v>99.067025000000001</v>
      </c>
      <c r="E21" s="21">
        <v>92.698870000000014</v>
      </c>
      <c r="F21" s="21">
        <f t="shared" si="0"/>
        <v>68.095885912456538</v>
      </c>
      <c r="G21" s="21">
        <v>51.882490902456539</v>
      </c>
      <c r="H21" s="21">
        <v>7.1721460800000001</v>
      </c>
      <c r="I21" s="21">
        <v>9.0412489300000001</v>
      </c>
      <c r="J21" s="22">
        <f t="shared" si="1"/>
        <v>0.55968849353240802</v>
      </c>
      <c r="K21" s="22">
        <f t="shared" si="2"/>
        <v>0.63705886579260917</v>
      </c>
      <c r="L21" s="23">
        <f t="shared" si="3"/>
        <v>0.73459240562971828</v>
      </c>
      <c r="M21" s="4"/>
      <c r="N21" t="s">
        <v>270</v>
      </c>
      <c r="O21" s="5">
        <v>3.7764461737958328</v>
      </c>
      <c r="P21" s="71">
        <v>0.67438814877784847</v>
      </c>
    </row>
    <row r="22" spans="1:16" x14ac:dyDescent="0.25">
      <c r="A22" s="17"/>
      <c r="B22" s="55">
        <v>16</v>
      </c>
      <c r="C22" s="19" t="s">
        <v>265</v>
      </c>
      <c r="D22" s="20">
        <v>1.2391399999999999</v>
      </c>
      <c r="E22" s="21">
        <v>0.8210599999999999</v>
      </c>
      <c r="F22" s="21">
        <f t="shared" si="0"/>
        <v>0.47824049939287361</v>
      </c>
      <c r="G22" s="21">
        <v>0.59014049939287361</v>
      </c>
      <c r="H22" s="21">
        <v>5.2600000000000001E-2</v>
      </c>
      <c r="I22" s="21">
        <v>-0.16450000000000001</v>
      </c>
      <c r="J22" s="22">
        <f t="shared" si="1"/>
        <v>0.7187544142850385</v>
      </c>
      <c r="K22" s="22">
        <f t="shared" si="2"/>
        <v>0.78281794192004683</v>
      </c>
      <c r="L22" s="23">
        <f t="shared" si="3"/>
        <v>0.58246717583717833</v>
      </c>
      <c r="M22" s="4"/>
      <c r="N22" t="s">
        <v>262</v>
      </c>
      <c r="O22" s="5">
        <v>1.9806820992847336</v>
      </c>
      <c r="P22" s="71">
        <v>0.64220557939085177</v>
      </c>
    </row>
    <row r="23" spans="1:16" x14ac:dyDescent="0.25">
      <c r="A23" s="17"/>
      <c r="B23" s="55">
        <v>17</v>
      </c>
      <c r="C23" s="19" t="s">
        <v>266</v>
      </c>
      <c r="D23" s="20">
        <v>0.13848099999999999</v>
      </c>
      <c r="E23" s="21">
        <v>2.5392000000000001E-2</v>
      </c>
      <c r="F23" s="21">
        <f t="shared" si="0"/>
        <v>1.1929999873042108E-2</v>
      </c>
      <c r="G23" s="21">
        <v>1.0929999873042107E-2</v>
      </c>
      <c r="H23" s="21">
        <v>1E-3</v>
      </c>
      <c r="I23" s="21">
        <v>0</v>
      </c>
      <c r="J23" s="22">
        <f t="shared" si="1"/>
        <v>0.43045053060184729</v>
      </c>
      <c r="K23" s="22">
        <f t="shared" si="2"/>
        <v>0.46983301327355492</v>
      </c>
      <c r="L23" s="23">
        <f t="shared" si="3"/>
        <v>0.46983301327355492</v>
      </c>
      <c r="M23" s="4"/>
      <c r="N23" t="s">
        <v>254</v>
      </c>
      <c r="O23" s="5">
        <v>2.7475371518260374</v>
      </c>
      <c r="P23" s="71">
        <v>0.61159251011891713</v>
      </c>
    </row>
    <row r="24" spans="1:16" x14ac:dyDescent="0.25">
      <c r="A24" s="17"/>
      <c r="B24" s="55">
        <v>18</v>
      </c>
      <c r="C24" s="19" t="s">
        <v>267</v>
      </c>
      <c r="D24" s="20">
        <v>2.8659189999999994</v>
      </c>
      <c r="E24" s="21">
        <v>2.9344190000000001</v>
      </c>
      <c r="F24" s="21">
        <f t="shared" si="0"/>
        <v>0.77216196657466918</v>
      </c>
      <c r="G24" s="21">
        <v>0.63845632657466922</v>
      </c>
      <c r="H24" s="21">
        <v>7.5514690000000009E-2</v>
      </c>
      <c r="I24" s="21">
        <v>5.8190949999999998E-2</v>
      </c>
      <c r="J24" s="22">
        <f t="shared" si="1"/>
        <v>0.21757503838908798</v>
      </c>
      <c r="K24" s="22">
        <f t="shared" si="2"/>
        <v>0.24330915815862328</v>
      </c>
      <c r="L24" s="23">
        <f t="shared" si="3"/>
        <v>0.26313964248959304</v>
      </c>
      <c r="M24" s="4"/>
      <c r="N24" t="s">
        <v>257</v>
      </c>
      <c r="O24" s="5">
        <v>10.044390532808572</v>
      </c>
      <c r="P24" s="71">
        <v>0.60102072213078617</v>
      </c>
    </row>
    <row r="25" spans="1:16" x14ac:dyDescent="0.25">
      <c r="A25" s="17"/>
      <c r="B25" s="55">
        <v>19</v>
      </c>
      <c r="C25" s="19" t="s">
        <v>268</v>
      </c>
      <c r="D25" s="20">
        <v>0.88800800000000013</v>
      </c>
      <c r="E25" s="21">
        <v>2.071348</v>
      </c>
      <c r="F25" s="21">
        <f t="shared" si="0"/>
        <v>1.6798540684884067</v>
      </c>
      <c r="G25" s="21">
        <v>0.87524432848840661</v>
      </c>
      <c r="H25" s="21">
        <v>0.64475287000000014</v>
      </c>
      <c r="I25" s="21">
        <v>0.15985687000000001</v>
      </c>
      <c r="J25" s="22">
        <f t="shared" si="1"/>
        <v>0.42254818045466364</v>
      </c>
      <c r="K25" s="22">
        <f t="shared" si="2"/>
        <v>0.73382029407342786</v>
      </c>
      <c r="L25" s="23">
        <f t="shared" si="3"/>
        <v>0.81099557799481625</v>
      </c>
      <c r="M25" s="4"/>
      <c r="N25" t="s">
        <v>265</v>
      </c>
      <c r="O25" s="5">
        <v>0.47824049939287361</v>
      </c>
      <c r="P25" s="71">
        <v>0.58246717583717833</v>
      </c>
    </row>
    <row r="26" spans="1:16" x14ac:dyDescent="0.25">
      <c r="A26" s="17"/>
      <c r="B26" s="55">
        <v>20</v>
      </c>
      <c r="C26" s="19" t="s">
        <v>269</v>
      </c>
      <c r="D26" s="20">
        <v>1.8847790000000004</v>
      </c>
      <c r="E26" s="21">
        <v>1.3662559999999999</v>
      </c>
      <c r="F26" s="21">
        <f t="shared" si="0"/>
        <v>1.0349008983912185</v>
      </c>
      <c r="G26" s="21">
        <v>0.82261688839121838</v>
      </c>
      <c r="H26" s="21">
        <v>8.4776679999999993E-2</v>
      </c>
      <c r="I26" s="21">
        <v>0.12750733000000003</v>
      </c>
      <c r="J26" s="22">
        <f t="shared" si="1"/>
        <v>0.60209571880468848</v>
      </c>
      <c r="K26" s="22">
        <f t="shared" si="2"/>
        <v>0.6641460812550638</v>
      </c>
      <c r="L26" s="23">
        <f t="shared" si="3"/>
        <v>0.75747217094835706</v>
      </c>
      <c r="M26" s="4"/>
      <c r="N26" t="s">
        <v>263</v>
      </c>
      <c r="O26" s="5">
        <v>3.2442672074242851</v>
      </c>
      <c r="P26" s="71">
        <v>0.47409507503782078</v>
      </c>
    </row>
    <row r="27" spans="1:16" x14ac:dyDescent="0.25">
      <c r="A27" s="17"/>
      <c r="B27" s="55">
        <v>21</v>
      </c>
      <c r="C27" s="19" t="s">
        <v>270</v>
      </c>
      <c r="D27" s="20">
        <v>14.811586</v>
      </c>
      <c r="E27" s="21">
        <v>5.5998110000000008</v>
      </c>
      <c r="F27" s="21">
        <f t="shared" si="0"/>
        <v>3.7764461737958328</v>
      </c>
      <c r="G27" s="21">
        <v>3.0828461937958327</v>
      </c>
      <c r="H27" s="21">
        <v>0.39933218999999992</v>
      </c>
      <c r="I27" s="21">
        <v>0.29426779000000003</v>
      </c>
      <c r="J27" s="22">
        <f t="shared" si="1"/>
        <v>0.55052682917259743</v>
      </c>
      <c r="K27" s="22">
        <f t="shared" si="2"/>
        <v>0.62183855558622103</v>
      </c>
      <c r="L27" s="23">
        <f t="shared" si="3"/>
        <v>0.67438814877784847</v>
      </c>
      <c r="M27" s="4"/>
      <c r="N27" t="s">
        <v>266</v>
      </c>
      <c r="O27" s="5">
        <v>1.1929999873042108E-2</v>
      </c>
      <c r="P27" s="71">
        <v>0.46983301327355492</v>
      </c>
    </row>
    <row r="28" spans="1:16" x14ac:dyDescent="0.25">
      <c r="A28" s="17"/>
      <c r="B28" s="55">
        <v>22</v>
      </c>
      <c r="C28" s="19" t="s">
        <v>271</v>
      </c>
      <c r="D28" s="20">
        <v>2.2700720000000003</v>
      </c>
      <c r="E28" s="21">
        <v>5.0882370000000003</v>
      </c>
      <c r="F28" s="21">
        <f t="shared" si="0"/>
        <v>3.5922752944168717</v>
      </c>
      <c r="G28" s="21">
        <v>2.7349600944168717</v>
      </c>
      <c r="H28" s="21">
        <v>0.53231513000000008</v>
      </c>
      <c r="I28" s="21">
        <v>0.32500006999999992</v>
      </c>
      <c r="J28" s="22">
        <f t="shared" si="1"/>
        <v>0.53750642794682546</v>
      </c>
      <c r="K28" s="22">
        <f t="shared" si="2"/>
        <v>0.64212323923136283</v>
      </c>
      <c r="L28" s="23">
        <f t="shared" si="3"/>
        <v>0.70599606394451975</v>
      </c>
      <c r="M28" s="4"/>
      <c r="N28" t="s">
        <v>253</v>
      </c>
      <c r="O28" s="5">
        <v>10.949021661782977</v>
      </c>
      <c r="P28" s="71">
        <v>0.44082330854301238</v>
      </c>
    </row>
    <row r="29" spans="1:16" x14ac:dyDescent="0.25">
      <c r="A29" s="17"/>
      <c r="B29" s="55">
        <v>23</v>
      </c>
      <c r="C29" s="19" t="s">
        <v>272</v>
      </c>
      <c r="D29" s="20">
        <v>0.24529999999999999</v>
      </c>
      <c r="E29" s="21">
        <v>0.64890999999999999</v>
      </c>
      <c r="F29" s="21">
        <f t="shared" si="0"/>
        <v>0.47360762201946838</v>
      </c>
      <c r="G29" s="21">
        <v>0.39532010201946832</v>
      </c>
      <c r="H29" s="21">
        <v>5.683974E-2</v>
      </c>
      <c r="I29" s="21">
        <v>2.144778E-2</v>
      </c>
      <c r="J29" s="22">
        <f t="shared" si="1"/>
        <v>0.60920636454896415</v>
      </c>
      <c r="K29" s="22">
        <f t="shared" si="2"/>
        <v>0.69679900451444476</v>
      </c>
      <c r="L29" s="23">
        <f t="shared" si="3"/>
        <v>0.72985101480863046</v>
      </c>
      <c r="M29" s="4"/>
      <c r="N29" t="s">
        <v>273</v>
      </c>
      <c r="O29" s="5">
        <v>0.6017504780928008</v>
      </c>
      <c r="P29" s="71">
        <v>0.42880794556641139</v>
      </c>
    </row>
    <row r="30" spans="1:16" x14ac:dyDescent="0.25">
      <c r="A30" s="17"/>
      <c r="B30" s="55">
        <v>24</v>
      </c>
      <c r="C30" s="19" t="s">
        <v>273</v>
      </c>
      <c r="D30" s="20">
        <v>4.0353349999999999</v>
      </c>
      <c r="E30" s="21">
        <v>1.4033100000000001</v>
      </c>
      <c r="F30" s="21">
        <f t="shared" si="0"/>
        <v>0.6017504780928008</v>
      </c>
      <c r="G30" s="21">
        <v>0.50666343809280079</v>
      </c>
      <c r="H30" s="21">
        <v>4.969577E-2</v>
      </c>
      <c r="I30" s="21">
        <v>4.5391270000000004E-2</v>
      </c>
      <c r="J30" s="22">
        <f t="shared" si="1"/>
        <v>0.36104883318211994</v>
      </c>
      <c r="K30" s="22">
        <f t="shared" si="2"/>
        <v>0.39646208470886746</v>
      </c>
      <c r="L30" s="23">
        <f t="shared" si="3"/>
        <v>0.42880794556641139</v>
      </c>
      <c r="M30" s="4"/>
      <c r="N30" t="s">
        <v>260</v>
      </c>
      <c r="O30" s="5">
        <v>0.26845062724717261</v>
      </c>
      <c r="P30" s="71">
        <v>0.39151806746604417</v>
      </c>
    </row>
    <row r="31" spans="1:16" x14ac:dyDescent="0.25">
      <c r="A31" s="17"/>
      <c r="B31" s="55">
        <v>25</v>
      </c>
      <c r="C31" s="19" t="s">
        <v>274</v>
      </c>
      <c r="D31" s="20">
        <v>8.3124839999999995</v>
      </c>
      <c r="E31" s="21">
        <v>49.834350000000008</v>
      </c>
      <c r="F31" s="21">
        <f t="shared" si="0"/>
        <v>44.705751267095216</v>
      </c>
      <c r="G31" s="21">
        <v>42.04952028709522</v>
      </c>
      <c r="H31" s="21">
        <v>0.97122027999999994</v>
      </c>
      <c r="I31" s="21">
        <v>1.6850106999999996</v>
      </c>
      <c r="J31" s="22">
        <f t="shared" si="1"/>
        <v>0.84378586832366054</v>
      </c>
      <c r="K31" s="22">
        <f t="shared" si="2"/>
        <v>0.86327484088977202</v>
      </c>
      <c r="L31" s="23">
        <f t="shared" si="3"/>
        <v>0.89708707482078542</v>
      </c>
      <c r="M31" s="4"/>
      <c r="N31" t="s">
        <v>256</v>
      </c>
      <c r="O31" s="5">
        <v>0.17510469007253693</v>
      </c>
      <c r="P31" s="71">
        <v>0.27327528286205183</v>
      </c>
    </row>
    <row r="32" spans="1:16" ht="15.75" thickBot="1" x14ac:dyDescent="0.3">
      <c r="A32" s="24"/>
      <c r="B32" s="56">
        <v>98</v>
      </c>
      <c r="C32" s="26" t="s">
        <v>463</v>
      </c>
      <c r="D32" s="27">
        <v>55</v>
      </c>
      <c r="E32" s="28">
        <v>78.741703000000015</v>
      </c>
      <c r="F32" s="28">
        <f t="shared" si="0"/>
        <v>65.325935492257003</v>
      </c>
      <c r="G32" s="28">
        <v>42.930898172257002</v>
      </c>
      <c r="H32" s="28">
        <v>11.8576829</v>
      </c>
      <c r="I32" s="28">
        <v>10.537354420000003</v>
      </c>
      <c r="J32" s="29">
        <f t="shared" si="1"/>
        <v>0.54521170531779073</v>
      </c>
      <c r="K32" s="29">
        <f t="shared" si="2"/>
        <v>0.69580132235972836</v>
      </c>
      <c r="L32" s="30">
        <f t="shared" si="3"/>
        <v>0.82962309682655699</v>
      </c>
      <c r="M32" s="4"/>
      <c r="N32" t="s">
        <v>267</v>
      </c>
      <c r="O32" s="5">
        <v>0.77216196657466918</v>
      </c>
      <c r="P32" s="71">
        <v>0.26313964248959304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49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2041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310.36976900000002</v>
      </c>
      <c r="E6" s="14">
        <v>358.50525700000003</v>
      </c>
      <c r="F6" s="14">
        <v>270.83033200629342</v>
      </c>
      <c r="G6" s="14">
        <v>174.23589885629343</v>
      </c>
      <c r="H6" s="14">
        <v>66.871249969999994</v>
      </c>
      <c r="I6" s="14">
        <v>29.723183180000003</v>
      </c>
      <c r="J6" s="15">
        <v>0.48600653813088551</v>
      </c>
      <c r="K6" s="15">
        <v>0.67253448622733425</v>
      </c>
      <c r="L6" s="16">
        <v>0.75544312591849494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147.88625699999994</v>
      </c>
      <c r="E7" s="38">
        <f ca="1">SUM(E8:OFFSET(E6,MATCH("PROYECTOS",$A$8:$A$50,0),0))</f>
        <v>186.93154100000004</v>
      </c>
      <c r="F7" s="38">
        <f ca="1">SUM(F8:OFFSET(F6,MATCH("PROYECTOS",$A$8:$A$50,0),0))</f>
        <v>141.97283871653946</v>
      </c>
      <c r="G7" s="38">
        <f ca="1">SUM(G8:OFFSET(G6,MATCH("PROYECTOS",$A$8:$A$50,0),0))</f>
        <v>100.45390551653942</v>
      </c>
      <c r="H7" s="38">
        <f ca="1">SUM(H8:OFFSET(H6,MATCH("PROYECTOS",$A$8:$A$50,0),0))</f>
        <v>20.908956780000015</v>
      </c>
      <c r="I7" s="38">
        <f ca="1">SUM(I8:OFFSET(I6,MATCH("PROYECTOS",$A$8:$A$50,0),0))</f>
        <v>20.609976420000013</v>
      </c>
      <c r="J7" s="39">
        <f ca="1">IFERROR(G7/E7,0)</f>
        <v>0.53738339169064786</v>
      </c>
      <c r="K7" s="39">
        <f ca="1">IFERROR(SUM(G7,H7)/E7,0)</f>
        <v>0.64923694336066806</v>
      </c>
      <c r="L7" s="40">
        <f ca="1">IFERROR(SUM(G7,H7,I7)/E7,0)</f>
        <v>0.75949108404632171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13.288574000000001</v>
      </c>
      <c r="E8" s="21">
        <v>20.392996000000007</v>
      </c>
      <c r="F8" s="21">
        <f t="shared" ref="F8:F10" si="0">SUM(G8,H8,I8)</f>
        <v>18.09441605047833</v>
      </c>
      <c r="G8" s="21">
        <v>14.912832090478332</v>
      </c>
      <c r="H8" s="21">
        <v>2.1329897299999998</v>
      </c>
      <c r="I8" s="21">
        <v>1.0485942299999997</v>
      </c>
      <c r="J8" s="22">
        <f t="shared" ref="J8:J11" si="1">IFERROR(G8/E8,0)</f>
        <v>0.73127225104532589</v>
      </c>
      <c r="K8" s="22">
        <f t="shared" ref="K8:K11" si="2">IFERROR(SUM(G8,H8)/E8,0)</f>
        <v>0.83586648182926748</v>
      </c>
      <c r="L8" s="23">
        <f t="shared" ref="L8:L11" si="3">IFERROR(SUM(G8,H8,I8)/E8,0)</f>
        <v>0.88728581374106696</v>
      </c>
      <c r="M8" s="4"/>
    </row>
    <row r="9" spans="1:13" ht="51" x14ac:dyDescent="0.25">
      <c r="A9" s="17"/>
      <c r="B9" s="19">
        <v>3000664</v>
      </c>
      <c r="C9" s="19" t="s">
        <v>2043</v>
      </c>
      <c r="D9" s="20">
        <v>41.058327999999996</v>
      </c>
      <c r="E9" s="21">
        <v>40.789465999999997</v>
      </c>
      <c r="F9" s="21">
        <f t="shared" si="0"/>
        <v>21.776121570383058</v>
      </c>
      <c r="G9" s="21">
        <v>16.872895240383059</v>
      </c>
      <c r="H9" s="21">
        <v>2.9155802999999998</v>
      </c>
      <c r="I9" s="21">
        <v>1.9876460300000001</v>
      </c>
      <c r="J9" s="22">
        <f t="shared" si="1"/>
        <v>0.41365815478886286</v>
      </c>
      <c r="K9" s="22">
        <f t="shared" si="2"/>
        <v>0.48513691109324791</v>
      </c>
      <c r="L9" s="23">
        <f t="shared" si="3"/>
        <v>0.53386630681517278</v>
      </c>
      <c r="M9" s="4"/>
    </row>
    <row r="10" spans="1:13" ht="25.5" x14ac:dyDescent="0.25">
      <c r="A10" s="17"/>
      <c r="B10" s="19">
        <v>3000665</v>
      </c>
      <c r="C10" s="19" t="s">
        <v>2044</v>
      </c>
      <c r="D10" s="20">
        <v>93.539354999999929</v>
      </c>
      <c r="E10" s="21">
        <v>125.74907900000004</v>
      </c>
      <c r="F10" s="21">
        <f t="shared" si="0"/>
        <v>102.10230109567806</v>
      </c>
      <c r="G10" s="21">
        <v>68.66817818567803</v>
      </c>
      <c r="H10" s="21">
        <v>15.860386750000014</v>
      </c>
      <c r="I10" s="21">
        <v>17.573736160000013</v>
      </c>
      <c r="J10" s="22">
        <f t="shared" si="1"/>
        <v>0.54607301088605198</v>
      </c>
      <c r="K10" s="22">
        <f t="shared" si="2"/>
        <v>0.67220027063321885</v>
      </c>
      <c r="L10" s="23">
        <f t="shared" si="3"/>
        <v>0.81195267518164504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162.48351200000008</v>
      </c>
      <c r="E11" s="45">
        <f t="shared" ref="E11:I11" ca="1" si="4">OFFSET(E11,-MATCH("PROYECTOS",$A$8:$A$50,0)-1,0)-(OFFSET(E11,-MATCH("PROYECTOS",$A$8:$A$50,0),0))</f>
        <v>171.57371599999999</v>
      </c>
      <c r="F11" s="45">
        <f t="shared" ca="1" si="4"/>
        <v>128.85749328975396</v>
      </c>
      <c r="G11" s="45">
        <f t="shared" ca="1" si="4"/>
        <v>73.78199333975401</v>
      </c>
      <c r="H11" s="45">
        <f t="shared" ca="1" si="4"/>
        <v>45.962293189999983</v>
      </c>
      <c r="I11" s="45">
        <f t="shared" ca="1" si="4"/>
        <v>9.11320675999999</v>
      </c>
      <c r="J11" s="46">
        <f t="shared" ca="1" si="1"/>
        <v>0.43003086405002744</v>
      </c>
      <c r="K11" s="46">
        <f t="shared" ca="1" si="2"/>
        <v>0.69791742768894738</v>
      </c>
      <c r="L11" s="47">
        <f t="shared" ca="1" si="3"/>
        <v>0.75103282888478096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2056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3000664</v>
      </c>
      <c r="C17" s="74" t="s">
        <v>2043</v>
      </c>
      <c r="D17" s="75">
        <v>0.53386630681517278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127</v>
      </c>
      <c r="B1" s="49" t="s">
        <v>87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2042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310.36976900000002</v>
      </c>
      <c r="I6" s="14">
        <v>358.50525700000003</v>
      </c>
      <c r="J6" s="14">
        <v>270.83033200629342</v>
      </c>
      <c r="K6" s="14">
        <v>174.23589885629343</v>
      </c>
      <c r="L6" s="14">
        <v>66.871249969999994</v>
      </c>
      <c r="M6" s="14">
        <v>29.723183180000003</v>
      </c>
      <c r="N6" s="15">
        <v>0.48600653813088551</v>
      </c>
      <c r="O6" s="15">
        <v>0.67253448622733425</v>
      </c>
      <c r="P6" s="16">
        <v>0.75544312591849494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147.886257</v>
      </c>
      <c r="I7" s="13">
        <f ca="1">SUM(I8:OFFSET(I6,MATCH("PROYECTOS",$A$8:$A$18,0),0))</f>
        <v>186.9315410000001</v>
      </c>
      <c r="J7" s="13">
        <f ca="1">SUM(J8:OFFSET(J6,MATCH("PROYECTOS",$A$8:$A$18,0),0))</f>
        <v>141.97283871653943</v>
      </c>
      <c r="K7" s="13">
        <f ca="1">SUM(K8:OFFSET(K6,MATCH("PROYECTOS",$A$8:$A$18,0),0))</f>
        <v>100.45390551653941</v>
      </c>
      <c r="L7" s="13">
        <f ca="1">SUM(L8:OFFSET(L6,MATCH("PROYECTOS",$A$8:$A$18,0),0))</f>
        <v>20.908956779999997</v>
      </c>
      <c r="M7" s="13">
        <f ca="1">SUM(M8:OFFSET(M6,MATCH("PROYECTOS",$A$8:$A$18,0),0))</f>
        <v>20.609976420000002</v>
      </c>
      <c r="N7" s="39">
        <f ca="1">IFERROR(K7/I7,0)</f>
        <v>0.53738339169064764</v>
      </c>
      <c r="O7" s="39">
        <f ca="1">IFERROR(SUM(K7,L7)/I7,0)</f>
        <v>0.64923694336066773</v>
      </c>
      <c r="P7" s="40">
        <f ca="1">IFERROR(SUM(K7,L7,M7)/I7,0)</f>
        <v>0.75949108404632115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13.288574000000001</v>
      </c>
      <c r="I8" s="21">
        <v>20.392996000000004</v>
      </c>
      <c r="J8" s="21">
        <f t="shared" ref="J8:J17" si="0">SUM(K8,L8,M8)</f>
        <v>18.09441605047833</v>
      </c>
      <c r="K8" s="21">
        <v>14.912832090478332</v>
      </c>
      <c r="L8" s="21">
        <v>2.1329897299999998</v>
      </c>
      <c r="M8" s="21">
        <v>1.04859423</v>
      </c>
      <c r="N8" s="22">
        <f t="shared" ref="N8:N18" si="1">IFERROR(K8/I8,0)</f>
        <v>0.731272251045326</v>
      </c>
      <c r="O8" s="22">
        <f t="shared" ref="O8:O18" si="2">IFERROR(SUM(K8,L8)/I8,0)</f>
        <v>0.83586648182926759</v>
      </c>
      <c r="P8" s="23">
        <f t="shared" ref="P8:P18" si="3">IFERROR(SUM(K8,L8,M8)/I8,0)</f>
        <v>0.88728581374106708</v>
      </c>
      <c r="Q8" s="70">
        <v>5889.6</v>
      </c>
      <c r="R8" s="21">
        <v>5700.6</v>
      </c>
      <c r="S8" s="23">
        <f>IFERROR(R8/Q8,0)</f>
        <v>0.96790953545232272</v>
      </c>
    </row>
    <row r="9" spans="1:19" ht="51" x14ac:dyDescent="0.25">
      <c r="A9" s="17"/>
      <c r="B9" s="19">
        <v>5005043</v>
      </c>
      <c r="C9" s="19" t="s">
        <v>2045</v>
      </c>
      <c r="D9" s="68">
        <v>3000664</v>
      </c>
      <c r="E9" s="19" t="s">
        <v>2043</v>
      </c>
      <c r="F9" s="69">
        <v>86</v>
      </c>
      <c r="G9" s="19" t="s">
        <v>502</v>
      </c>
      <c r="H9" s="20">
        <v>2.1708059999999998</v>
      </c>
      <c r="I9" s="21">
        <v>5.7785970000000004</v>
      </c>
      <c r="J9" s="21">
        <f t="shared" si="0"/>
        <v>3.6701922560742228</v>
      </c>
      <c r="K9" s="21">
        <v>2.2668989660742227</v>
      </c>
      <c r="L9" s="21">
        <v>0.8455103100000001</v>
      </c>
      <c r="M9" s="21">
        <v>0.55778298000000015</v>
      </c>
      <c r="N9" s="22">
        <f t="shared" si="1"/>
        <v>0.39229227545617429</v>
      </c>
      <c r="O9" s="22">
        <f t="shared" si="2"/>
        <v>0.53860985219668756</v>
      </c>
      <c r="P9" s="23">
        <f t="shared" si="3"/>
        <v>0.63513552789270866</v>
      </c>
      <c r="Q9" s="70">
        <v>1631</v>
      </c>
      <c r="R9" s="21">
        <v>2134</v>
      </c>
      <c r="S9" s="23">
        <f t="shared" ref="S9:S17" si="4">IFERROR(R9/Q9,0)</f>
        <v>1.3083997547516861</v>
      </c>
    </row>
    <row r="10" spans="1:19" ht="51" x14ac:dyDescent="0.25">
      <c r="A10" s="17"/>
      <c r="B10" s="19">
        <v>5005044</v>
      </c>
      <c r="C10" s="19" t="s">
        <v>2046</v>
      </c>
      <c r="D10" s="68">
        <v>3000664</v>
      </c>
      <c r="E10" s="19" t="s">
        <v>2043</v>
      </c>
      <c r="F10" s="69">
        <v>86</v>
      </c>
      <c r="G10" s="19" t="s">
        <v>502</v>
      </c>
      <c r="H10" s="20">
        <v>2.9950970000000003</v>
      </c>
      <c r="I10" s="21">
        <v>6.1742150000000002</v>
      </c>
      <c r="J10" s="21">
        <f t="shared" si="0"/>
        <v>1.812660533734912</v>
      </c>
      <c r="K10" s="21">
        <v>0.99803285373491235</v>
      </c>
      <c r="L10" s="21">
        <v>0.21580439999999998</v>
      </c>
      <c r="M10" s="21">
        <v>0.59882327999999985</v>
      </c>
      <c r="N10" s="22">
        <f t="shared" si="1"/>
        <v>0.16164530288221454</v>
      </c>
      <c r="O10" s="22">
        <f t="shared" si="2"/>
        <v>0.1965978272112183</v>
      </c>
      <c r="P10" s="23">
        <f t="shared" si="3"/>
        <v>0.29358558678875157</v>
      </c>
      <c r="Q10" s="70">
        <v>263</v>
      </c>
      <c r="R10" s="21">
        <v>263</v>
      </c>
      <c r="S10" s="23">
        <f t="shared" si="4"/>
        <v>1</v>
      </c>
    </row>
    <row r="11" spans="1:19" ht="51" x14ac:dyDescent="0.25">
      <c r="A11" s="17"/>
      <c r="B11" s="19">
        <v>5005045</v>
      </c>
      <c r="C11" s="19" t="s">
        <v>2047</v>
      </c>
      <c r="D11" s="68">
        <v>3000664</v>
      </c>
      <c r="E11" s="19" t="s">
        <v>2043</v>
      </c>
      <c r="F11" s="69">
        <v>86</v>
      </c>
      <c r="G11" s="19" t="s">
        <v>502</v>
      </c>
      <c r="H11" s="20">
        <v>12.144771000000002</v>
      </c>
      <c r="I11" s="21">
        <v>12.144771000000002</v>
      </c>
      <c r="J11" s="21">
        <f t="shared" si="0"/>
        <v>6.8614259607660584</v>
      </c>
      <c r="K11" s="21">
        <v>4.9733613907660583</v>
      </c>
      <c r="L11" s="21">
        <v>1.2310087199999999</v>
      </c>
      <c r="M11" s="21">
        <v>0.65705585000000011</v>
      </c>
      <c r="N11" s="22">
        <f t="shared" si="1"/>
        <v>0.40950639503750685</v>
      </c>
      <c r="O11" s="22">
        <f t="shared" si="2"/>
        <v>0.51086760802373776</v>
      </c>
      <c r="P11" s="23">
        <f t="shared" si="3"/>
        <v>0.56496956268389553</v>
      </c>
      <c r="Q11" s="70">
        <v>5048</v>
      </c>
      <c r="R11" s="21">
        <v>5192</v>
      </c>
      <c r="S11" s="23">
        <f t="shared" si="4"/>
        <v>1.0285261489698891</v>
      </c>
    </row>
    <row r="12" spans="1:19" ht="51" x14ac:dyDescent="0.25">
      <c r="A12" s="17"/>
      <c r="B12" s="19">
        <v>5005046</v>
      </c>
      <c r="C12" s="19" t="s">
        <v>2048</v>
      </c>
      <c r="D12" s="68">
        <v>3000664</v>
      </c>
      <c r="E12" s="19" t="s">
        <v>2043</v>
      </c>
      <c r="F12" s="69">
        <v>65</v>
      </c>
      <c r="G12" s="19" t="s">
        <v>1015</v>
      </c>
      <c r="H12" s="20">
        <v>9.7267559999999964</v>
      </c>
      <c r="I12" s="21">
        <v>9.0637430000000005</v>
      </c>
      <c r="J12" s="21">
        <f t="shared" si="0"/>
        <v>5.6341629707733647</v>
      </c>
      <c r="K12" s="21">
        <v>5.3760509907733649</v>
      </c>
      <c r="L12" s="21">
        <v>0.31954187000000001</v>
      </c>
      <c r="M12" s="21">
        <v>-6.142988999999998E-2</v>
      </c>
      <c r="N12" s="22">
        <f t="shared" si="1"/>
        <v>0.59313806567257754</v>
      </c>
      <c r="O12" s="22">
        <f t="shared" si="2"/>
        <v>0.62839302270302289</v>
      </c>
      <c r="P12" s="23">
        <f t="shared" si="3"/>
        <v>0.62161548168051151</v>
      </c>
      <c r="Q12" s="70">
        <v>6381</v>
      </c>
      <c r="R12" s="21">
        <v>121</v>
      </c>
      <c r="S12" s="23">
        <f t="shared" si="4"/>
        <v>1.8962545055633911E-2</v>
      </c>
    </row>
    <row r="13" spans="1:19" ht="51" x14ac:dyDescent="0.25">
      <c r="A13" s="17"/>
      <c r="B13" s="19">
        <v>5005047</v>
      </c>
      <c r="C13" s="19" t="s">
        <v>2049</v>
      </c>
      <c r="D13" s="68">
        <v>3000664</v>
      </c>
      <c r="E13" s="19" t="s">
        <v>2043</v>
      </c>
      <c r="F13" s="69">
        <v>603</v>
      </c>
      <c r="G13" s="19" t="s">
        <v>2054</v>
      </c>
      <c r="H13" s="20">
        <v>4.92</v>
      </c>
      <c r="I13" s="21">
        <v>1.3957589999999997</v>
      </c>
      <c r="J13" s="21">
        <f t="shared" si="0"/>
        <v>0.50586865083807864</v>
      </c>
      <c r="K13" s="21">
        <v>0.21262841083807871</v>
      </c>
      <c r="L13" s="21">
        <v>0.1711792</v>
      </c>
      <c r="M13" s="21">
        <v>0.12206103999999998</v>
      </c>
      <c r="N13" s="22">
        <f t="shared" si="1"/>
        <v>0.15233891441006558</v>
      </c>
      <c r="O13" s="22">
        <f t="shared" si="2"/>
        <v>0.27498129035032465</v>
      </c>
      <c r="P13" s="23">
        <f t="shared" si="3"/>
        <v>0.3624326626860932</v>
      </c>
      <c r="Q13" s="70">
        <v>1</v>
      </c>
      <c r="R13" s="21">
        <v>1</v>
      </c>
      <c r="S13" s="23">
        <f t="shared" si="4"/>
        <v>1</v>
      </c>
    </row>
    <row r="14" spans="1:19" ht="51" x14ac:dyDescent="0.25">
      <c r="A14" s="17"/>
      <c r="B14" s="19">
        <v>5005048</v>
      </c>
      <c r="C14" s="19" t="s">
        <v>2050</v>
      </c>
      <c r="D14" s="68">
        <v>3000664</v>
      </c>
      <c r="E14" s="19" t="s">
        <v>2043</v>
      </c>
      <c r="F14" s="69">
        <v>46</v>
      </c>
      <c r="G14" s="19" t="s">
        <v>738</v>
      </c>
      <c r="H14" s="20">
        <v>0.49</v>
      </c>
      <c r="I14" s="21">
        <v>2.759814</v>
      </c>
      <c r="J14" s="21">
        <f t="shared" si="0"/>
        <v>0.46297117040335356</v>
      </c>
      <c r="K14" s="21">
        <v>0.32921760040335357</v>
      </c>
      <c r="L14" s="21">
        <v>9.8035799999999992E-2</v>
      </c>
      <c r="M14" s="21">
        <v>3.5717769999999996E-2</v>
      </c>
      <c r="N14" s="22">
        <f t="shared" si="1"/>
        <v>0.11928977837033712</v>
      </c>
      <c r="O14" s="22">
        <f t="shared" si="2"/>
        <v>0.15481238967675126</v>
      </c>
      <c r="P14" s="23">
        <f t="shared" si="3"/>
        <v>0.16775448287578568</v>
      </c>
      <c r="Q14" s="70">
        <v>2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5005049</v>
      </c>
      <c r="C15" s="19" t="s">
        <v>2051</v>
      </c>
      <c r="D15" s="68">
        <v>3000664</v>
      </c>
      <c r="E15" s="19" t="s">
        <v>2043</v>
      </c>
      <c r="F15" s="69">
        <v>14</v>
      </c>
      <c r="G15" s="19" t="s">
        <v>692</v>
      </c>
      <c r="H15" s="20">
        <v>8.6108980000000006</v>
      </c>
      <c r="I15" s="21">
        <v>3.4725670000000002</v>
      </c>
      <c r="J15" s="21">
        <f t="shared" si="0"/>
        <v>2.8288400277930683</v>
      </c>
      <c r="K15" s="21">
        <v>2.7167050277930684</v>
      </c>
      <c r="L15" s="21">
        <v>3.4500000000000003E-2</v>
      </c>
      <c r="M15" s="21">
        <v>7.763500000000001E-2</v>
      </c>
      <c r="N15" s="22">
        <f t="shared" si="1"/>
        <v>0.78233336543054988</v>
      </c>
      <c r="O15" s="22">
        <f t="shared" si="2"/>
        <v>0.79226837892345003</v>
      </c>
      <c r="P15" s="23">
        <f t="shared" si="3"/>
        <v>0.81462503899653138</v>
      </c>
      <c r="Q15" s="70">
        <v>8752.5</v>
      </c>
      <c r="R15" s="21">
        <v>1801</v>
      </c>
      <c r="S15" s="23">
        <f t="shared" si="4"/>
        <v>0.20576978006283919</v>
      </c>
    </row>
    <row r="16" spans="1:19" ht="25.5" x14ac:dyDescent="0.25">
      <c r="A16" s="17"/>
      <c r="B16" s="19">
        <v>5005050</v>
      </c>
      <c r="C16" s="19" t="s">
        <v>2052</v>
      </c>
      <c r="D16" s="68">
        <v>3000665</v>
      </c>
      <c r="E16" s="19" t="s">
        <v>2044</v>
      </c>
      <c r="F16" s="69">
        <v>14</v>
      </c>
      <c r="G16" s="19" t="s">
        <v>692</v>
      </c>
      <c r="H16" s="20">
        <v>38.529919000000014</v>
      </c>
      <c r="I16" s="21">
        <v>47.151308000000057</v>
      </c>
      <c r="J16" s="21">
        <f t="shared" si="0"/>
        <v>36.919338970478549</v>
      </c>
      <c r="K16" s="21">
        <v>25.882354380478553</v>
      </c>
      <c r="L16" s="21">
        <v>4.0027038499999978</v>
      </c>
      <c r="M16" s="21">
        <v>7.0342807399999998</v>
      </c>
      <c r="N16" s="22">
        <f t="shared" si="1"/>
        <v>0.54892123841990814</v>
      </c>
      <c r="O16" s="22">
        <f t="shared" si="2"/>
        <v>0.6338118601180377</v>
      </c>
      <c r="P16" s="23">
        <f t="shared" si="3"/>
        <v>0.78299713277261584</v>
      </c>
      <c r="Q16" s="70">
        <v>75572.320000000007</v>
      </c>
      <c r="R16" s="21">
        <v>378.6</v>
      </c>
      <c r="S16" s="23">
        <f t="shared" si="4"/>
        <v>5.0097707732143192E-3</v>
      </c>
    </row>
    <row r="17" spans="1:19" ht="25.5" x14ac:dyDescent="0.25">
      <c r="A17" s="17"/>
      <c r="B17" s="19">
        <v>5005051</v>
      </c>
      <c r="C17" s="19" t="s">
        <v>2053</v>
      </c>
      <c r="D17" s="68">
        <v>3000665</v>
      </c>
      <c r="E17" s="19" t="s">
        <v>2044</v>
      </c>
      <c r="F17" s="69">
        <v>14</v>
      </c>
      <c r="G17" s="19" t="s">
        <v>692</v>
      </c>
      <c r="H17" s="20">
        <v>55.009436000000001</v>
      </c>
      <c r="I17" s="21">
        <v>78.597771000000023</v>
      </c>
      <c r="J17" s="21">
        <f t="shared" si="0"/>
        <v>65.182962125199481</v>
      </c>
      <c r="K17" s="21">
        <v>42.78582380519947</v>
      </c>
      <c r="L17" s="21">
        <v>11.8576829</v>
      </c>
      <c r="M17" s="21">
        <v>10.539455420000003</v>
      </c>
      <c r="N17" s="22">
        <f t="shared" si="1"/>
        <v>0.5443643408818738</v>
      </c>
      <c r="O17" s="22">
        <f t="shared" si="2"/>
        <v>0.69522972483786405</v>
      </c>
      <c r="P17" s="23">
        <f t="shared" si="3"/>
        <v>0.82932329118085879</v>
      </c>
      <c r="Q17" s="70">
        <v>259</v>
      </c>
      <c r="R17" s="21">
        <v>259</v>
      </c>
      <c r="S17" s="23">
        <f t="shared" si="4"/>
        <v>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162.48351200000002</v>
      </c>
      <c r="I18" s="44">
        <f t="shared" ref="I18:M18" ca="1" si="5">OFFSET(I18,-MATCH("PROYECTOS",$A$8:$A$18,0)-1,0)-(OFFSET(I18,-MATCH("PROYECTOS",$A$8:$A$18,0),0))</f>
        <v>171.57371599999993</v>
      </c>
      <c r="J18" s="44">
        <f t="shared" ca="1" si="5"/>
        <v>128.85749328975399</v>
      </c>
      <c r="K18" s="44">
        <f t="shared" ca="1" si="5"/>
        <v>73.781993339754024</v>
      </c>
      <c r="L18" s="44">
        <f t="shared" ca="1" si="5"/>
        <v>45.962293189999997</v>
      </c>
      <c r="M18" s="44">
        <f t="shared" ca="1" si="5"/>
        <v>9.1132067600000006</v>
      </c>
      <c r="N18" s="46">
        <f t="shared" ca="1" si="1"/>
        <v>0.43003086405002766</v>
      </c>
      <c r="O18" s="46">
        <f t="shared" ca="1" si="2"/>
        <v>0.69791742768894782</v>
      </c>
      <c r="P18" s="47">
        <f t="shared" ca="1" si="3"/>
        <v>0.75103282888478129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50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29.988216000000001</v>
      </c>
      <c r="E6" s="14">
        <v>43.948147999999989</v>
      </c>
      <c r="F6" s="14">
        <v>18.262627169449733</v>
      </c>
      <c r="G6" s="14">
        <v>14.441373429449735</v>
      </c>
      <c r="H6" s="14">
        <v>1.67554498</v>
      </c>
      <c r="I6" s="14">
        <v>2.1457087599999993</v>
      </c>
      <c r="J6" s="15">
        <v>0.32860027297281647</v>
      </c>
      <c r="K6" s="15">
        <v>0.36672576986519972</v>
      </c>
      <c r="L6" s="16">
        <v>0.41554941449295513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29.988215999999994</v>
      </c>
      <c r="E7" s="38">
        <f ca="1">SUM(E8:OFFSET(E6,MATCH("GOBIERNOS REGIONALES",$A$8:$A$50,0),0))</f>
        <v>43.948147999999996</v>
      </c>
      <c r="F7" s="38">
        <f ca="1">SUM(F8:OFFSET(F6,MATCH("GOBIERNOS REGIONALES",$A$8:$A$50,0),0))</f>
        <v>18.262627169449736</v>
      </c>
      <c r="G7" s="38">
        <f ca="1">SUM(G8:OFFSET(G6,MATCH("GOBIERNOS REGIONALES",$A$8:$A$50,0),0))</f>
        <v>14.441373429449735</v>
      </c>
      <c r="H7" s="38">
        <f ca="1">SUM(H8:OFFSET(H6,MATCH("GOBIERNOS REGIONALES",$A$8:$A$50,0),0))</f>
        <v>1.6755449800000002</v>
      </c>
      <c r="I7" s="38">
        <f ca="1">SUM(I8:OFFSET(I6,MATCH("GOBIERNOS REGIONALES",$A$8:$A$50,0),0))</f>
        <v>2.1457087599999998</v>
      </c>
      <c r="J7" s="39">
        <f ca="1">IFERROR(G7/E7,0)</f>
        <v>0.32860027297281641</v>
      </c>
      <c r="K7" s="39">
        <f ca="1">IFERROR(SUM(G7,H7)/E7,0)</f>
        <v>0.36672576986519967</v>
      </c>
      <c r="L7" s="40">
        <f ca="1">IFERROR(SUM(G7,H7,I7)/E7,0)</f>
        <v>0.41554941449295513</v>
      </c>
      <c r="M7" s="4"/>
    </row>
    <row r="8" spans="1:13" x14ac:dyDescent="0.25">
      <c r="A8" s="17"/>
      <c r="B8" s="18">
        <v>1</v>
      </c>
      <c r="C8" s="19" t="s">
        <v>100</v>
      </c>
      <c r="D8" s="20">
        <v>1.5750000000000002</v>
      </c>
      <c r="E8" s="21">
        <v>1.5749999999999997</v>
      </c>
      <c r="F8" s="21">
        <f t="shared" ref="F8:F14" si="0">SUM(G8,H8,I8)</f>
        <v>0.53925519142072975</v>
      </c>
      <c r="G8" s="21">
        <v>0.37689700142072979</v>
      </c>
      <c r="H8" s="21">
        <v>2.8120350000000002E-2</v>
      </c>
      <c r="I8" s="21">
        <v>0.13423783999999997</v>
      </c>
      <c r="J8" s="22">
        <f t="shared" ref="J8:J14" si="1">IFERROR(G8/E8,0)</f>
        <v>0.23929968344173325</v>
      </c>
      <c r="K8" s="22">
        <f t="shared" ref="K8:K14" si="2">IFERROR(SUM(G8,H8)/E8,0)</f>
        <v>0.25715387391792371</v>
      </c>
      <c r="L8" s="23">
        <f t="shared" ref="L8:L14" si="3">IFERROR(SUM(G8,H8,I8)/E8,0)</f>
        <v>0.34238424852109833</v>
      </c>
      <c r="M8" s="4"/>
    </row>
    <row r="9" spans="1:13" x14ac:dyDescent="0.25">
      <c r="A9" s="17"/>
      <c r="B9" s="18">
        <v>7</v>
      </c>
      <c r="C9" s="19" t="s">
        <v>107</v>
      </c>
      <c r="D9" s="20">
        <v>26.013865999999997</v>
      </c>
      <c r="E9" s="21">
        <v>28.933588999999994</v>
      </c>
      <c r="F9" s="21">
        <f t="shared" si="0"/>
        <v>13.255693287750089</v>
      </c>
      <c r="G9" s="21">
        <v>10.71138313775009</v>
      </c>
      <c r="H9" s="21">
        <v>0.99173862000000002</v>
      </c>
      <c r="I9" s="21">
        <v>1.5525715299999998</v>
      </c>
      <c r="J9" s="22">
        <f t="shared" si="1"/>
        <v>0.3702058233339145</v>
      </c>
      <c r="K9" s="22">
        <f t="shared" si="2"/>
        <v>0.40448220086868908</v>
      </c>
      <c r="L9" s="23">
        <f t="shared" si="3"/>
        <v>0.4581420330450568</v>
      </c>
      <c r="M9" s="4"/>
    </row>
    <row r="10" spans="1:13" x14ac:dyDescent="0.25">
      <c r="A10" s="17"/>
      <c r="B10" s="18">
        <v>26</v>
      </c>
      <c r="C10" s="19" t="s">
        <v>119</v>
      </c>
      <c r="D10" s="20">
        <v>0.19800000000000001</v>
      </c>
      <c r="E10" s="21">
        <v>11.087222000000001</v>
      </c>
      <c r="F10" s="21">
        <f t="shared" si="0"/>
        <v>3.1830545838162063</v>
      </c>
      <c r="G10" s="21">
        <v>2.4642089838162065</v>
      </c>
      <c r="H10" s="21">
        <v>0.49848998</v>
      </c>
      <c r="I10" s="21">
        <v>0.22035562000000003</v>
      </c>
      <c r="J10" s="22">
        <f t="shared" si="1"/>
        <v>0.22225666481795045</v>
      </c>
      <c r="K10" s="22">
        <f t="shared" si="2"/>
        <v>0.26721742956136407</v>
      </c>
      <c r="L10" s="23">
        <f t="shared" si="3"/>
        <v>0.28709216644315466</v>
      </c>
      <c r="M10" s="4"/>
    </row>
    <row r="11" spans="1:13" ht="25.5" x14ac:dyDescent="0.25">
      <c r="A11" s="17"/>
      <c r="B11" s="18">
        <v>50</v>
      </c>
      <c r="C11" s="19" t="s">
        <v>128</v>
      </c>
      <c r="D11" s="20">
        <v>1</v>
      </c>
      <c r="E11" s="21">
        <v>1.1509870000000002</v>
      </c>
      <c r="F11" s="21">
        <f t="shared" si="0"/>
        <v>0.70980036095565469</v>
      </c>
      <c r="G11" s="21">
        <v>0.45351928095565475</v>
      </c>
      <c r="H11" s="21">
        <v>9.5118500000000009E-2</v>
      </c>
      <c r="I11" s="21">
        <v>0.16116258</v>
      </c>
      <c r="J11" s="22">
        <f t="shared" si="1"/>
        <v>0.39402641468205518</v>
      </c>
      <c r="K11" s="22">
        <f t="shared" si="2"/>
        <v>0.47666722643753112</v>
      </c>
      <c r="L11" s="23">
        <f t="shared" si="3"/>
        <v>0.6166884256343943</v>
      </c>
      <c r="M11" s="4"/>
    </row>
    <row r="12" spans="1:13" ht="38.25" x14ac:dyDescent="0.25">
      <c r="A12" s="17"/>
      <c r="B12" s="18">
        <v>72</v>
      </c>
      <c r="C12" s="19" t="s">
        <v>138</v>
      </c>
      <c r="D12" s="20">
        <v>1.2013499999999997</v>
      </c>
      <c r="E12" s="21">
        <v>1.2013500000000001</v>
      </c>
      <c r="F12" s="21">
        <f t="shared" si="0"/>
        <v>0.57482374550705329</v>
      </c>
      <c r="G12" s="21">
        <v>0.43536502550705336</v>
      </c>
      <c r="H12" s="21">
        <v>6.2077530000000006E-2</v>
      </c>
      <c r="I12" s="21">
        <v>7.7381189999999989E-2</v>
      </c>
      <c r="J12" s="22">
        <f t="shared" si="1"/>
        <v>0.36239649186919159</v>
      </c>
      <c r="K12" s="22">
        <f t="shared" si="2"/>
        <v>0.41406963458363782</v>
      </c>
      <c r="L12" s="23">
        <f t="shared" si="3"/>
        <v>0.47848149623927516</v>
      </c>
      <c r="M12" s="4"/>
    </row>
    <row r="13" spans="1:13" ht="15.75" thickBot="1" x14ac:dyDescent="0.3">
      <c r="A13" s="41" t="s">
        <v>206</v>
      </c>
      <c r="B13" s="58"/>
      <c r="C13" s="43"/>
      <c r="D13" s="44">
        <f ca="1">SUM(D14:OFFSET(D12,(MATCH("GOBIERNOS LOCALES",$A$8:$A$50,0)-MATCH("GOBIERNOS REGIONALES",$A$8:$A$50,0)),0))</f>
        <v>0</v>
      </c>
      <c r="E13" s="45">
        <f ca="1">SUM(E14:OFFSET(E12,(MATCH("GOBIERNOS LOCALES",$A$8:$A$50,0)-MATCH("GOBIERNOS REGIONALES",$A$8:$A$50,0)),0))</f>
        <v>0</v>
      </c>
      <c r="F13" s="45">
        <f ca="1">SUM(F14:OFFSET(F12,(MATCH("GOBIERNOS LOCALES",$A$8:$A$50,0)-MATCH("GOBIERNOS REGIONALES",$A$8:$A$50,0)),0))</f>
        <v>0</v>
      </c>
      <c r="G13" s="45">
        <f ca="1">SUM(G14:OFFSET(G12,(MATCH("GOBIERNOS LOCALES",$A$8:$A$50,0)-MATCH("GOBIERNOS REGIONALES",$A$8:$A$50,0)),0))</f>
        <v>0</v>
      </c>
      <c r="H13" s="45">
        <f ca="1">SUM(H14:OFFSET(H12,(MATCH("GOBIERNOS LOCALES",$A$8:$A$50,0)-MATCH("GOBIERNOS REGIONALES",$A$8:$A$50,0)),0))</f>
        <v>0</v>
      </c>
      <c r="I13" s="45">
        <f ca="1">SUM(I14:OFFSET(I12,(MATCH("GOBIERNOS LOCALES",$A$8:$A$50,0)-MATCH("GOBIERNOS REGIONALES",$A$8:$A$50,0)),0))</f>
        <v>0</v>
      </c>
      <c r="J13" s="46">
        <f ca="1">IFERROR(G13/E13,0)</f>
        <v>0</v>
      </c>
      <c r="K13" s="46">
        <f ca="1">IFERROR(SUM(G13,H13)/E13,0)</f>
        <v>0</v>
      </c>
      <c r="L13" s="47">
        <f ca="1">IFERROR(SUM(G13,H13,I13)/E13,0)</f>
        <v>0</v>
      </c>
      <c r="M13" s="4"/>
    </row>
    <row r="14" spans="1:13" x14ac:dyDescent="0.25">
      <c r="A14" t="s">
        <v>233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128</v>
      </c>
      <c r="B1" s="51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2058</v>
      </c>
      <c r="N2" s="72" t="s">
        <v>2073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29.988216000000001</v>
      </c>
      <c r="E6" s="14">
        <f ca="1">SUM(E7:OFFSET(E7,50,0))</f>
        <v>43.948147999999989</v>
      </c>
      <c r="F6" s="14">
        <f ca="1">SUM(F7:OFFSET(F7,50,0))</f>
        <v>18.262627169449733</v>
      </c>
      <c r="G6" s="14">
        <f ca="1">SUM(G7:OFFSET(G7,50,0))</f>
        <v>14.441373429449735</v>
      </c>
      <c r="H6" s="14">
        <f ca="1">SUM(H7:OFFSET(H7,50,0))</f>
        <v>1.67554498</v>
      </c>
      <c r="I6" s="14">
        <f ca="1">SUM(I7:OFFSET(I7,50,0))</f>
        <v>2.1457087599999993</v>
      </c>
      <c r="J6" s="15">
        <f ca="1">IFERROR(G6/E6,0)</f>
        <v>0.32860027297281647</v>
      </c>
      <c r="K6" s="15">
        <f ca="1">IFERROR(SUM(G6,H6)/E6,0)</f>
        <v>0.36672576986519972</v>
      </c>
      <c r="L6" s="16">
        <f ca="1">IFERROR(SUM(G6,H6,I6)/E6,0)</f>
        <v>0.41554941449295513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1.1975E-2</v>
      </c>
      <c r="E7" s="21">
        <v>2.1121000000000001E-2</v>
      </c>
      <c r="F7" s="21">
        <f t="shared" ref="F7:F22" si="0">SUM(G7,H7,I7)</f>
        <v>1.919330021362655E-2</v>
      </c>
      <c r="G7" s="21">
        <v>9.2417602136265486E-3</v>
      </c>
      <c r="H7" s="21">
        <v>7.9299999999999998E-4</v>
      </c>
      <c r="I7" s="21">
        <v>9.1585399999999997E-3</v>
      </c>
      <c r="J7" s="22">
        <f t="shared" ref="J7:J22" si="1">IFERROR(G7/E7,0)</f>
        <v>0.43756262552088199</v>
      </c>
      <c r="K7" s="22">
        <f t="shared" ref="K7:K22" si="2">IFERROR(SUM(G7,H7)/E7,0)</f>
        <v>0.47510819627984224</v>
      </c>
      <c r="L7" s="23">
        <f t="shared" ref="L7:L22" si="3">IFERROR(SUM(G7,H7,I7)/E7,0)</f>
        <v>0.90873065733755742</v>
      </c>
      <c r="M7" s="4"/>
      <c r="N7" t="s">
        <v>260</v>
      </c>
      <c r="O7" s="5">
        <v>1.0179999913204268E-2</v>
      </c>
      <c r="P7" s="71">
        <v>0.99999999147389662</v>
      </c>
    </row>
    <row r="8" spans="1:16" x14ac:dyDescent="0.25">
      <c r="A8" s="17"/>
      <c r="B8" s="55">
        <v>4</v>
      </c>
      <c r="C8" s="19" t="s">
        <v>253</v>
      </c>
      <c r="D8" s="20">
        <v>5.6488740000000002</v>
      </c>
      <c r="E8" s="21">
        <v>3.9542639999999998</v>
      </c>
      <c r="F8" s="21">
        <f t="shared" si="0"/>
        <v>1.7738934015891732</v>
      </c>
      <c r="G8" s="21">
        <v>1.4336862615891732</v>
      </c>
      <c r="H8" s="21">
        <v>-1.7296E-3</v>
      </c>
      <c r="I8" s="21">
        <v>0.34193674000000002</v>
      </c>
      <c r="J8" s="22">
        <f t="shared" si="1"/>
        <v>0.36256715828512542</v>
      </c>
      <c r="K8" s="22">
        <f t="shared" si="2"/>
        <v>0.36212975703928046</v>
      </c>
      <c r="L8" s="23">
        <f t="shared" si="3"/>
        <v>0.44860267336454351</v>
      </c>
      <c r="M8" s="4"/>
      <c r="N8" t="s">
        <v>254</v>
      </c>
      <c r="O8" s="5">
        <v>0.81170600168704987</v>
      </c>
      <c r="P8" s="71">
        <v>0.98783741230017019</v>
      </c>
    </row>
    <row r="9" spans="1:16" x14ac:dyDescent="0.25">
      <c r="A9" s="17"/>
      <c r="B9" s="55">
        <v>5</v>
      </c>
      <c r="C9" s="19" t="s">
        <v>254</v>
      </c>
      <c r="D9" s="20">
        <v>0.82169999999999999</v>
      </c>
      <c r="E9" s="21">
        <v>0.82169999999999999</v>
      </c>
      <c r="F9" s="21">
        <f t="shared" si="0"/>
        <v>0.81170600168704987</v>
      </c>
      <c r="G9" s="21">
        <v>0.79865600168704987</v>
      </c>
      <c r="H9" s="21">
        <v>1.3050000000000001E-2</v>
      </c>
      <c r="I9" s="21">
        <v>0</v>
      </c>
      <c r="J9" s="22">
        <f t="shared" si="1"/>
        <v>0.97195570364737727</v>
      </c>
      <c r="K9" s="22">
        <f t="shared" si="2"/>
        <v>0.98783741230017019</v>
      </c>
      <c r="L9" s="23">
        <f t="shared" si="3"/>
        <v>0.98783741230017019</v>
      </c>
      <c r="M9" s="4"/>
      <c r="N9" t="s">
        <v>251</v>
      </c>
      <c r="O9" s="5">
        <v>1.919330021362655E-2</v>
      </c>
      <c r="P9" s="71">
        <v>0.90873065733755742</v>
      </c>
    </row>
    <row r="10" spans="1:16" x14ac:dyDescent="0.25">
      <c r="A10" s="17"/>
      <c r="B10" s="55">
        <v>7</v>
      </c>
      <c r="C10" s="19" t="s">
        <v>256</v>
      </c>
      <c r="D10" s="20">
        <v>8.508538999999999</v>
      </c>
      <c r="E10" s="21">
        <v>12.919096</v>
      </c>
      <c r="F10" s="21">
        <f t="shared" si="0"/>
        <v>2.7117035774455793</v>
      </c>
      <c r="G10" s="21">
        <v>2.0105741274455795</v>
      </c>
      <c r="H10" s="21">
        <v>0.23125941</v>
      </c>
      <c r="I10" s="21">
        <v>0.46987003999999999</v>
      </c>
      <c r="J10" s="22">
        <f t="shared" si="1"/>
        <v>0.15562808167425798</v>
      </c>
      <c r="K10" s="22">
        <f t="shared" si="2"/>
        <v>0.17352866930051292</v>
      </c>
      <c r="L10" s="23">
        <f t="shared" si="3"/>
        <v>0.20989886424294543</v>
      </c>
      <c r="M10" s="4"/>
      <c r="N10" t="s">
        <v>259</v>
      </c>
      <c r="O10" s="5">
        <v>0.21097208918717703</v>
      </c>
      <c r="P10" s="71">
        <v>0.78931215696735724</v>
      </c>
    </row>
    <row r="11" spans="1:16" x14ac:dyDescent="0.25">
      <c r="A11" s="17"/>
      <c r="B11" s="55">
        <v>8</v>
      </c>
      <c r="C11" s="19" t="s">
        <v>257</v>
      </c>
      <c r="D11" s="20">
        <v>5.9943610000000005</v>
      </c>
      <c r="E11" s="21">
        <v>4.6498990000000004</v>
      </c>
      <c r="F11" s="21">
        <f t="shared" si="0"/>
        <v>2.9008480285625455</v>
      </c>
      <c r="G11" s="21">
        <v>2.5334875285625458</v>
      </c>
      <c r="H11" s="21">
        <v>4.8625000000000002E-2</v>
      </c>
      <c r="I11" s="21">
        <v>0.3187355</v>
      </c>
      <c r="J11" s="22">
        <f t="shared" si="1"/>
        <v>0.54484786197776458</v>
      </c>
      <c r="K11" s="22">
        <f t="shared" si="2"/>
        <v>0.55530507836031395</v>
      </c>
      <c r="L11" s="23">
        <f t="shared" si="3"/>
        <v>0.62385183604257755</v>
      </c>
      <c r="M11" s="4"/>
      <c r="N11" t="s">
        <v>262</v>
      </c>
      <c r="O11" s="5">
        <v>0.44731509520955443</v>
      </c>
      <c r="P11" s="71">
        <v>0.65629621862532284</v>
      </c>
    </row>
    <row r="12" spans="1:16" x14ac:dyDescent="0.25">
      <c r="A12" s="17"/>
      <c r="B12" s="55">
        <v>10</v>
      </c>
      <c r="C12" s="19" t="s">
        <v>259</v>
      </c>
      <c r="D12" s="20">
        <v>3.1134999999999999E-2</v>
      </c>
      <c r="E12" s="21">
        <v>0.26728599999999997</v>
      </c>
      <c r="F12" s="21">
        <f t="shared" si="0"/>
        <v>0.21097208918717703</v>
      </c>
      <c r="G12" s="21">
        <v>0.11799424918717705</v>
      </c>
      <c r="H12" s="21">
        <v>3.6292999999999999E-2</v>
      </c>
      <c r="I12" s="21">
        <v>5.668484E-2</v>
      </c>
      <c r="J12" s="22">
        <f t="shared" si="1"/>
        <v>0.44145315948900077</v>
      </c>
      <c r="K12" s="22">
        <f t="shared" si="2"/>
        <v>0.57723655255859663</v>
      </c>
      <c r="L12" s="23">
        <f t="shared" si="3"/>
        <v>0.78931215696735724</v>
      </c>
      <c r="M12" s="4"/>
      <c r="N12" t="s">
        <v>257</v>
      </c>
      <c r="O12" s="5">
        <v>2.9008480285625455</v>
      </c>
      <c r="P12" s="71">
        <v>0.62385183604257755</v>
      </c>
    </row>
    <row r="13" spans="1:16" x14ac:dyDescent="0.25">
      <c r="A13" s="17"/>
      <c r="B13" s="55">
        <v>11</v>
      </c>
      <c r="C13" s="19" t="s">
        <v>260</v>
      </c>
      <c r="D13" s="20">
        <v>2.1992000000000001E-2</v>
      </c>
      <c r="E13" s="21">
        <v>1.018E-2</v>
      </c>
      <c r="F13" s="21">
        <f t="shared" si="0"/>
        <v>1.0179999913204268E-2</v>
      </c>
      <c r="G13" s="21">
        <v>7.7032299132042681E-3</v>
      </c>
      <c r="H13" s="21">
        <v>0</v>
      </c>
      <c r="I13" s="21">
        <v>2.4767699999999997E-3</v>
      </c>
      <c r="J13" s="22">
        <f t="shared" si="1"/>
        <v>0.75670234903774736</v>
      </c>
      <c r="K13" s="22">
        <f t="shared" si="2"/>
        <v>0.75670234903774736</v>
      </c>
      <c r="L13" s="23">
        <f t="shared" si="3"/>
        <v>0.99999999147389662</v>
      </c>
      <c r="M13" s="4"/>
      <c r="N13" t="s">
        <v>264</v>
      </c>
      <c r="O13" s="5">
        <v>8.3000555013167077</v>
      </c>
      <c r="P13" s="71">
        <v>0.57882440860522799</v>
      </c>
    </row>
    <row r="14" spans="1:16" x14ac:dyDescent="0.25">
      <c r="A14" s="17"/>
      <c r="B14" s="55">
        <v>12</v>
      </c>
      <c r="C14" s="19" t="s">
        <v>261</v>
      </c>
      <c r="D14" s="20">
        <v>0</v>
      </c>
      <c r="E14" s="21">
        <v>0.10888400000000001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253</v>
      </c>
      <c r="O14" s="5">
        <v>1.7738934015891732</v>
      </c>
      <c r="P14" s="71">
        <v>0.44860267336454351</v>
      </c>
    </row>
    <row r="15" spans="1:16" x14ac:dyDescent="0.25">
      <c r="A15" s="17"/>
      <c r="B15" s="55">
        <v>13</v>
      </c>
      <c r="C15" s="19" t="s">
        <v>262</v>
      </c>
      <c r="D15" s="20">
        <v>0.7851999999999999</v>
      </c>
      <c r="E15" s="21">
        <v>0.68157500000000004</v>
      </c>
      <c r="F15" s="21">
        <f t="shared" si="0"/>
        <v>0.44731509520955443</v>
      </c>
      <c r="G15" s="21">
        <v>0.42800498520955443</v>
      </c>
      <c r="H15" s="21">
        <v>0</v>
      </c>
      <c r="I15" s="21">
        <v>1.9310110000000002E-2</v>
      </c>
      <c r="J15" s="22">
        <f t="shared" si="1"/>
        <v>0.62796461902146417</v>
      </c>
      <c r="K15" s="22">
        <f t="shared" si="2"/>
        <v>0.62796461902146417</v>
      </c>
      <c r="L15" s="23">
        <f t="shared" si="3"/>
        <v>0.65629621862532284</v>
      </c>
      <c r="M15" s="4"/>
      <c r="N15" t="s">
        <v>269</v>
      </c>
      <c r="O15" s="5">
        <v>5.8815000201016668E-2</v>
      </c>
      <c r="P15" s="71">
        <v>0.25736790373489404</v>
      </c>
    </row>
    <row r="16" spans="1:16" x14ac:dyDescent="0.25">
      <c r="A16" s="17"/>
      <c r="B16" s="55">
        <v>15</v>
      </c>
      <c r="C16" s="19" t="s">
        <v>264</v>
      </c>
      <c r="D16" s="20">
        <v>7.5785010000000002</v>
      </c>
      <c r="E16" s="21">
        <v>14.339504999999997</v>
      </c>
      <c r="F16" s="21">
        <f t="shared" si="0"/>
        <v>8.3000555013167077</v>
      </c>
      <c r="G16" s="21">
        <v>6.4558604013167074</v>
      </c>
      <c r="H16" s="21">
        <v>1.0216971399999999</v>
      </c>
      <c r="I16" s="21">
        <v>0.82249795999999986</v>
      </c>
      <c r="J16" s="22">
        <f t="shared" si="1"/>
        <v>0.45021501100049888</v>
      </c>
      <c r="K16" s="22">
        <f t="shared" si="2"/>
        <v>0.52146552766756649</v>
      </c>
      <c r="L16" s="23">
        <f t="shared" si="3"/>
        <v>0.57882440860522799</v>
      </c>
      <c r="M16" s="4"/>
      <c r="N16" t="s">
        <v>256</v>
      </c>
      <c r="O16" s="5">
        <v>2.7117035774455793</v>
      </c>
      <c r="P16" s="71">
        <v>0.20989886424294543</v>
      </c>
    </row>
    <row r="17" spans="1:16" x14ac:dyDescent="0.25">
      <c r="A17" s="17"/>
      <c r="B17" s="55">
        <v>16</v>
      </c>
      <c r="C17" s="19" t="s">
        <v>265</v>
      </c>
      <c r="D17" s="20">
        <v>3.5802E-2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266</v>
      </c>
      <c r="O17" s="5">
        <v>1.0179451741241001</v>
      </c>
      <c r="P17" s="71">
        <v>0.17143340769095397</v>
      </c>
    </row>
    <row r="18" spans="1:16" x14ac:dyDescent="0.25">
      <c r="A18" s="17"/>
      <c r="B18" s="55">
        <v>17</v>
      </c>
      <c r="C18" s="19" t="s">
        <v>266</v>
      </c>
      <c r="D18" s="20">
        <v>0.26867000000000002</v>
      </c>
      <c r="E18" s="21">
        <v>5.9378459999999995</v>
      </c>
      <c r="F18" s="21">
        <f t="shared" si="0"/>
        <v>1.0179451741241001</v>
      </c>
      <c r="G18" s="21">
        <v>0.58794988412410021</v>
      </c>
      <c r="H18" s="21">
        <v>0.32555702999999997</v>
      </c>
      <c r="I18" s="21">
        <v>0.10443826</v>
      </c>
      <c r="J18" s="22">
        <f t="shared" si="1"/>
        <v>9.9017368271945794E-2</v>
      </c>
      <c r="K18" s="22">
        <f t="shared" si="2"/>
        <v>0.15384483095790968</v>
      </c>
      <c r="L18" s="23">
        <f t="shared" si="3"/>
        <v>0.17143340769095397</v>
      </c>
      <c r="M18" s="4"/>
      <c r="N18" t="s">
        <v>261</v>
      </c>
      <c r="O18" s="5">
        <v>0</v>
      </c>
      <c r="P18" s="71">
        <v>0</v>
      </c>
    </row>
    <row r="19" spans="1:16" x14ac:dyDescent="0.25">
      <c r="A19" s="17"/>
      <c r="B19" s="55">
        <v>19</v>
      </c>
      <c r="C19" s="19" t="s">
        <v>268</v>
      </c>
      <c r="D19" s="20">
        <v>0</v>
      </c>
      <c r="E19" s="21">
        <v>8.267E-3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265</v>
      </c>
      <c r="O19" s="5">
        <v>0</v>
      </c>
      <c r="P19" s="71">
        <v>0</v>
      </c>
    </row>
    <row r="20" spans="1:16" x14ac:dyDescent="0.25">
      <c r="A20" s="17"/>
      <c r="B20" s="55">
        <v>20</v>
      </c>
      <c r="C20" s="19" t="s">
        <v>269</v>
      </c>
      <c r="D20" s="20">
        <v>0.22852500000000001</v>
      </c>
      <c r="E20" s="21">
        <v>0.22852500000000001</v>
      </c>
      <c r="F20" s="21">
        <f t="shared" si="0"/>
        <v>5.8815000201016668E-2</v>
      </c>
      <c r="G20" s="21">
        <v>5.8215000201016665E-2</v>
      </c>
      <c r="H20" s="21">
        <v>0</v>
      </c>
      <c r="I20" s="21">
        <v>5.9999999999999995E-4</v>
      </c>
      <c r="J20" s="22">
        <f t="shared" si="1"/>
        <v>0.25474237042344017</v>
      </c>
      <c r="K20" s="22">
        <f t="shared" si="2"/>
        <v>0.25474237042344017</v>
      </c>
      <c r="L20" s="23">
        <f t="shared" si="3"/>
        <v>0.25736790373489404</v>
      </c>
      <c r="M20" s="4"/>
      <c r="N20" t="s">
        <v>268</v>
      </c>
      <c r="O20" s="5">
        <v>0</v>
      </c>
      <c r="P20" s="71">
        <v>0</v>
      </c>
    </row>
    <row r="21" spans="1:16" x14ac:dyDescent="0.25">
      <c r="A21" s="17"/>
      <c r="B21" s="55">
        <v>21</v>
      </c>
      <c r="C21" s="19" t="s">
        <v>270</v>
      </c>
      <c r="D21" s="20">
        <v>2.6391999999999999E-2</v>
      </c>
      <c r="E21" s="21">
        <v>0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270</v>
      </c>
      <c r="O21" s="5">
        <v>0</v>
      </c>
      <c r="P21" s="71">
        <v>0</v>
      </c>
    </row>
    <row r="22" spans="1:16" ht="15.75" thickBot="1" x14ac:dyDescent="0.3">
      <c r="A22" s="24"/>
      <c r="B22" s="56">
        <v>22</v>
      </c>
      <c r="C22" s="26" t="s">
        <v>271</v>
      </c>
      <c r="D22" s="27">
        <v>2.6550000000000001E-2</v>
      </c>
      <c r="E22" s="28">
        <v>0</v>
      </c>
      <c r="F22" s="28">
        <f t="shared" si="0"/>
        <v>0</v>
      </c>
      <c r="G22" s="28">
        <v>0</v>
      </c>
      <c r="H22" s="28">
        <v>0</v>
      </c>
      <c r="I22" s="28">
        <v>0</v>
      </c>
      <c r="J22" s="29">
        <f t="shared" si="1"/>
        <v>0</v>
      </c>
      <c r="K22" s="29">
        <f t="shared" si="2"/>
        <v>0</v>
      </c>
      <c r="L22" s="30">
        <f t="shared" si="3"/>
        <v>0</v>
      </c>
      <c r="M22" s="4"/>
      <c r="N22" t="s">
        <v>271</v>
      </c>
      <c r="O22" s="5">
        <v>0</v>
      </c>
      <c r="P22" s="71">
        <v>0</v>
      </c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49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29.988216000000001</v>
      </c>
      <c r="E6" s="14">
        <v>43.948147999999989</v>
      </c>
      <c r="F6" s="14">
        <v>18.262627169449733</v>
      </c>
      <c r="G6" s="14">
        <v>14.441373429449735</v>
      </c>
      <c r="H6" s="14">
        <v>1.67554498</v>
      </c>
      <c r="I6" s="14">
        <v>2.1457087599999993</v>
      </c>
      <c r="J6" s="15">
        <v>0.32860027297281647</v>
      </c>
      <c r="K6" s="15">
        <v>0.36672576986519972</v>
      </c>
      <c r="L6" s="16">
        <v>0.41554941449295513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29.988216000000001</v>
      </c>
      <c r="E7" s="38">
        <f ca="1">SUM(E8:OFFSET(E6,MATCH("PROYECTOS",$A$8:$A$50,0),0))</f>
        <v>43.948147999999996</v>
      </c>
      <c r="F7" s="38">
        <f ca="1">SUM(F8:OFFSET(F6,MATCH("PROYECTOS",$A$8:$A$50,0),0))</f>
        <v>18.262627169449733</v>
      </c>
      <c r="G7" s="38">
        <f ca="1">SUM(G8:OFFSET(G6,MATCH("PROYECTOS",$A$8:$A$50,0),0))</f>
        <v>14.441373429449735</v>
      </c>
      <c r="H7" s="38">
        <f ca="1">SUM(H8:OFFSET(H6,MATCH("PROYECTOS",$A$8:$A$50,0),0))</f>
        <v>1.67554498</v>
      </c>
      <c r="I7" s="38">
        <f ca="1">SUM(I8:OFFSET(I6,MATCH("PROYECTOS",$A$8:$A$50,0),0))</f>
        <v>2.1457087600000002</v>
      </c>
      <c r="J7" s="39">
        <f ca="1">IFERROR(G7/E7,0)</f>
        <v>0.32860027297281641</v>
      </c>
      <c r="K7" s="39">
        <f ca="1">IFERROR(SUM(G7,H7)/E7,0)</f>
        <v>0.36672576986519967</v>
      </c>
      <c r="L7" s="40">
        <f ca="1">IFERROR(SUM(G7,H7,I7)/E7,0)</f>
        <v>0.41554941449295513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2.0417999999999998</v>
      </c>
      <c r="E8" s="21">
        <v>2.192787</v>
      </c>
      <c r="F8" s="21">
        <f t="shared" ref="F8:F11" si="0">SUM(G8,H8,I8)</f>
        <v>0.9027492708014917</v>
      </c>
      <c r="G8" s="21">
        <v>0.61323324080149177</v>
      </c>
      <c r="H8" s="21">
        <v>6.0631349999999994E-2</v>
      </c>
      <c r="I8" s="21">
        <v>0.22888467999999998</v>
      </c>
      <c r="J8" s="22">
        <f t="shared" ref="J8:J12" si="1">IFERROR(G8/E8,0)</f>
        <v>0.27965928327808026</v>
      </c>
      <c r="K8" s="22">
        <f t="shared" ref="K8:K12" si="2">IFERROR(SUM(G8,H8)/E8,0)</f>
        <v>0.30730964329936822</v>
      </c>
      <c r="L8" s="23">
        <f t="shared" ref="L8:L12" si="3">IFERROR(SUM(G8,H8,I8)/E8,0)</f>
        <v>0.41169036062394188</v>
      </c>
      <c r="M8" s="4"/>
    </row>
    <row r="9" spans="1:13" x14ac:dyDescent="0.25">
      <c r="A9" s="17"/>
      <c r="B9" s="19">
        <v>3000677</v>
      </c>
      <c r="C9" s="19" t="s">
        <v>2061</v>
      </c>
      <c r="D9" s="20">
        <v>0.23</v>
      </c>
      <c r="E9" s="21">
        <v>0.23</v>
      </c>
      <c r="F9" s="21">
        <f t="shared" si="0"/>
        <v>0.17909960001293285</v>
      </c>
      <c r="G9" s="21">
        <v>9.897927001293283E-2</v>
      </c>
      <c r="H9" s="21">
        <v>4.0626499999999996E-2</v>
      </c>
      <c r="I9" s="21">
        <v>3.9493830000000001E-2</v>
      </c>
      <c r="J9" s="22">
        <f t="shared" si="1"/>
        <v>0.43034465223014273</v>
      </c>
      <c r="K9" s="22">
        <f t="shared" si="2"/>
        <v>0.6069816087518819</v>
      </c>
      <c r="L9" s="23">
        <f t="shared" si="3"/>
        <v>0.77869391309970803</v>
      </c>
      <c r="M9" s="4"/>
    </row>
    <row r="10" spans="1:13" x14ac:dyDescent="0.25">
      <c r="A10" s="17"/>
      <c r="B10" s="19">
        <v>3000678</v>
      </c>
      <c r="C10" s="19" t="s">
        <v>2062</v>
      </c>
      <c r="D10" s="20">
        <v>1.5415209999999997</v>
      </c>
      <c r="E10" s="21">
        <v>1.5415209999999997</v>
      </c>
      <c r="F10" s="21">
        <f t="shared" si="0"/>
        <v>0.76453452764505636</v>
      </c>
      <c r="G10" s="21">
        <v>0.57607289764505643</v>
      </c>
      <c r="H10" s="21">
        <v>8.4058529999999992E-2</v>
      </c>
      <c r="I10" s="21">
        <v>0.10440309999999998</v>
      </c>
      <c r="J10" s="22">
        <f t="shared" si="1"/>
        <v>0.37370421657898695</v>
      </c>
      <c r="K10" s="22">
        <f t="shared" si="2"/>
        <v>0.42823382078158945</v>
      </c>
      <c r="L10" s="23">
        <f t="shared" si="3"/>
        <v>0.49596114982867995</v>
      </c>
      <c r="M10" s="4"/>
    </row>
    <row r="11" spans="1:13" ht="25.5" x14ac:dyDescent="0.25">
      <c r="A11" s="17"/>
      <c r="B11" s="19">
        <v>3000679</v>
      </c>
      <c r="C11" s="19" t="s">
        <v>2063</v>
      </c>
      <c r="D11" s="20">
        <v>26.174895000000003</v>
      </c>
      <c r="E11" s="21">
        <v>39.983839999999994</v>
      </c>
      <c r="F11" s="21">
        <f t="shared" si="0"/>
        <v>16.416243770990253</v>
      </c>
      <c r="G11" s="21">
        <v>13.153088020990253</v>
      </c>
      <c r="H11" s="21">
        <v>1.4902286</v>
      </c>
      <c r="I11" s="21">
        <v>1.7729271500000001</v>
      </c>
      <c r="J11" s="22">
        <f t="shared" si="1"/>
        <v>0.32896010040532014</v>
      </c>
      <c r="K11" s="22">
        <f t="shared" si="2"/>
        <v>0.36623087279736655</v>
      </c>
      <c r="L11" s="23">
        <f t="shared" si="3"/>
        <v>0.41057196534875728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2074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276</v>
      </c>
      <c r="D18" s="23">
        <v>0.41169036062394188</v>
      </c>
    </row>
    <row r="19" spans="1:4" x14ac:dyDescent="0.25">
      <c r="A19" s="17"/>
      <c r="B19" s="19">
        <v>3000678</v>
      </c>
      <c r="C19" s="19" t="s">
        <v>2062</v>
      </c>
      <c r="D19" s="23">
        <v>0.49596114982867995</v>
      </c>
    </row>
    <row r="20" spans="1:4" ht="26.25" thickBot="1" x14ac:dyDescent="0.3">
      <c r="A20" s="24"/>
      <c r="B20" s="26">
        <v>3000679</v>
      </c>
      <c r="C20" s="26" t="s">
        <v>2063</v>
      </c>
      <c r="D20" s="30">
        <v>0.41057196534875728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128</v>
      </c>
      <c r="B1" s="49" t="s">
        <v>88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2060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29.988216000000001</v>
      </c>
      <c r="I6" s="14">
        <v>43.948147999999989</v>
      </c>
      <c r="J6" s="14">
        <v>18.262627169449733</v>
      </c>
      <c r="K6" s="14">
        <v>14.441373429449735</v>
      </c>
      <c r="L6" s="14">
        <v>1.67554498</v>
      </c>
      <c r="M6" s="14">
        <v>2.1457087599999993</v>
      </c>
      <c r="N6" s="15">
        <v>0.32860027297281647</v>
      </c>
      <c r="O6" s="15">
        <v>0.36672576986519972</v>
      </c>
      <c r="P6" s="16">
        <v>0.41554941449295513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SUM(H8:OFFSET(H6,MATCH("PROYECTOS",$A$8:$A$18,0),0))</f>
        <v>29.988215999999998</v>
      </c>
      <c r="I7" s="13">
        <f ca="1">SUM(I8:OFFSET(I6,MATCH("PROYECTOS",$A$8:$A$18,0),0))</f>
        <v>43.948148000000003</v>
      </c>
      <c r="J7" s="13">
        <f ca="1">SUM(J8:OFFSET(J6,MATCH("PROYECTOS",$A$8:$A$18,0),0))</f>
        <v>18.262627169449736</v>
      </c>
      <c r="K7" s="13">
        <f ca="1">SUM(K8:OFFSET(K6,MATCH("PROYECTOS",$A$8:$A$18,0),0))</f>
        <v>14.441373429449735</v>
      </c>
      <c r="L7" s="13">
        <f ca="1">SUM(L8:OFFSET(L6,MATCH("PROYECTOS",$A$8:$A$18,0),0))</f>
        <v>1.6755449800000002</v>
      </c>
      <c r="M7" s="13">
        <f ca="1">SUM(M8:OFFSET(M6,MATCH("PROYECTOS",$A$8:$A$18,0),0))</f>
        <v>2.1457087600000002</v>
      </c>
      <c r="N7" s="39">
        <f ca="1">IFERROR(K7/I7,0)</f>
        <v>0.32860027297281635</v>
      </c>
      <c r="O7" s="39">
        <f ca="1">IFERROR(SUM(K7,L7)/I7,0)</f>
        <v>0.36672576986519961</v>
      </c>
      <c r="P7" s="40">
        <f ca="1">IFERROR(SUM(K7,L7,M7)/I7,0)</f>
        <v>0.41554941449295507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0.54100000000000004</v>
      </c>
      <c r="I8" s="21">
        <v>0.54100000000000004</v>
      </c>
      <c r="J8" s="21">
        <f t="shared" ref="J8:J17" si="0">SUM(K8,L8,M8)</f>
        <v>0.30370541890105018</v>
      </c>
      <c r="K8" s="21">
        <v>0.1791108889010502</v>
      </c>
      <c r="L8" s="21">
        <v>1.5349820000000004E-2</v>
      </c>
      <c r="M8" s="21">
        <v>0.10924470999999998</v>
      </c>
      <c r="N8" s="22">
        <f t="shared" ref="N8:N18" si="1">IFERROR(K8/I8,0)</f>
        <v>0.33107373179491717</v>
      </c>
      <c r="O8" s="22">
        <f t="shared" ref="O8:O18" si="2">IFERROR(SUM(K8,L8)/I8,0)</f>
        <v>0.35944678170249578</v>
      </c>
      <c r="P8" s="23">
        <f t="shared" ref="P8:P18" si="3">IFERROR(SUM(K8,L8,M8)/I8,0)</f>
        <v>0.56137785379122029</v>
      </c>
      <c r="Q8" s="70">
        <v>2</v>
      </c>
      <c r="R8" s="21">
        <v>2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515</v>
      </c>
      <c r="D9" s="68">
        <v>3000001</v>
      </c>
      <c r="E9" s="19" t="s">
        <v>276</v>
      </c>
      <c r="F9" s="69">
        <v>201</v>
      </c>
      <c r="G9" s="19" t="s">
        <v>627</v>
      </c>
      <c r="H9" s="20">
        <v>1.5007999999999999</v>
      </c>
      <c r="I9" s="21">
        <v>1.6517870000000001</v>
      </c>
      <c r="J9" s="21">
        <f t="shared" si="0"/>
        <v>0.59904385190044163</v>
      </c>
      <c r="K9" s="21">
        <v>0.43412235190044157</v>
      </c>
      <c r="L9" s="21">
        <v>4.528153E-2</v>
      </c>
      <c r="M9" s="21">
        <v>0.11963997</v>
      </c>
      <c r="N9" s="22">
        <f t="shared" si="1"/>
        <v>0.26281981387457437</v>
      </c>
      <c r="O9" s="22">
        <f t="shared" si="2"/>
        <v>0.29023347556339985</v>
      </c>
      <c r="P9" s="23">
        <f t="shared" si="3"/>
        <v>0.3626641037255055</v>
      </c>
      <c r="Q9" s="70">
        <v>32</v>
      </c>
      <c r="R9" s="21">
        <v>31</v>
      </c>
      <c r="S9" s="23">
        <f t="shared" ref="S9:S17" si="4">IFERROR(R9/Q9,0)</f>
        <v>0.96875</v>
      </c>
    </row>
    <row r="10" spans="1:19" ht="51" x14ac:dyDescent="0.25">
      <c r="A10" s="17"/>
      <c r="B10" s="19">
        <v>5005123</v>
      </c>
      <c r="C10" s="19" t="s">
        <v>2064</v>
      </c>
      <c r="D10" s="68">
        <v>3000677</v>
      </c>
      <c r="E10" s="19" t="s">
        <v>2061</v>
      </c>
      <c r="F10" s="69">
        <v>227</v>
      </c>
      <c r="G10" s="19" t="s">
        <v>776</v>
      </c>
      <c r="H10" s="20">
        <v>0.23</v>
      </c>
      <c r="I10" s="21">
        <v>0.23</v>
      </c>
      <c r="J10" s="21">
        <f t="shared" si="0"/>
        <v>0.17909960001293285</v>
      </c>
      <c r="K10" s="21">
        <v>9.897927001293283E-2</v>
      </c>
      <c r="L10" s="21">
        <v>4.0626499999999996E-2</v>
      </c>
      <c r="M10" s="21">
        <v>3.9493830000000001E-2</v>
      </c>
      <c r="N10" s="22">
        <f t="shared" si="1"/>
        <v>0.43034465223014273</v>
      </c>
      <c r="O10" s="22">
        <f t="shared" si="2"/>
        <v>0.6069816087518819</v>
      </c>
      <c r="P10" s="23">
        <f t="shared" si="3"/>
        <v>0.77869391309970803</v>
      </c>
      <c r="Q10" s="70">
        <v>39</v>
      </c>
      <c r="R10" s="21">
        <v>33</v>
      </c>
      <c r="S10" s="23">
        <f t="shared" si="4"/>
        <v>0.84615384615384615</v>
      </c>
    </row>
    <row r="11" spans="1:19" ht="25.5" x14ac:dyDescent="0.25">
      <c r="A11" s="17"/>
      <c r="B11" s="19">
        <v>5005124</v>
      </c>
      <c r="C11" s="19" t="s">
        <v>2065</v>
      </c>
      <c r="D11" s="68">
        <v>3000678</v>
      </c>
      <c r="E11" s="19" t="s">
        <v>2062</v>
      </c>
      <c r="F11" s="69">
        <v>59</v>
      </c>
      <c r="G11" s="19" t="s">
        <v>579</v>
      </c>
      <c r="H11" s="20">
        <v>0.31000000000000005</v>
      </c>
      <c r="I11" s="21">
        <v>0.31</v>
      </c>
      <c r="J11" s="21">
        <f t="shared" si="0"/>
        <v>0.16720668156195995</v>
      </c>
      <c r="K11" s="21">
        <v>0.11820377156195994</v>
      </c>
      <c r="L11" s="21">
        <v>2.1981000000000001E-2</v>
      </c>
      <c r="M11" s="21">
        <v>2.7021910000000003E-2</v>
      </c>
      <c r="N11" s="22">
        <f t="shared" si="1"/>
        <v>0.38130248890954821</v>
      </c>
      <c r="O11" s="22">
        <f t="shared" si="2"/>
        <v>0.45220894052245142</v>
      </c>
      <c r="P11" s="23">
        <f t="shared" si="3"/>
        <v>0.53937639213535471</v>
      </c>
      <c r="Q11" s="70">
        <v>490</v>
      </c>
      <c r="R11" s="21">
        <v>466</v>
      </c>
      <c r="S11" s="23">
        <f t="shared" si="4"/>
        <v>0.95102040816326527</v>
      </c>
    </row>
    <row r="12" spans="1:19" ht="38.25" x14ac:dyDescent="0.25">
      <c r="A12" s="17"/>
      <c r="B12" s="19">
        <v>5005128</v>
      </c>
      <c r="C12" s="19" t="s">
        <v>2066</v>
      </c>
      <c r="D12" s="68">
        <v>3000678</v>
      </c>
      <c r="E12" s="19" t="s">
        <v>2062</v>
      </c>
      <c r="F12" s="69">
        <v>60</v>
      </c>
      <c r="G12" s="19" t="s">
        <v>310</v>
      </c>
      <c r="H12" s="20">
        <v>3.0171E-2</v>
      </c>
      <c r="I12" s="21">
        <v>3.0171E-2</v>
      </c>
      <c r="J12" s="21">
        <f t="shared" si="0"/>
        <v>2.2504100576043129E-2</v>
      </c>
      <c r="K12" s="21">
        <v>2.2504100576043129E-2</v>
      </c>
      <c r="L12" s="21">
        <v>0</v>
      </c>
      <c r="M12" s="21">
        <v>0</v>
      </c>
      <c r="N12" s="22">
        <f t="shared" si="1"/>
        <v>0.74588514056687316</v>
      </c>
      <c r="O12" s="22">
        <f t="shared" si="2"/>
        <v>0.74588514056687316</v>
      </c>
      <c r="P12" s="23">
        <f t="shared" si="3"/>
        <v>0.74588514056687316</v>
      </c>
      <c r="Q12" s="70">
        <v>3</v>
      </c>
      <c r="R12" s="21">
        <v>3</v>
      </c>
      <c r="S12" s="23">
        <f t="shared" si="4"/>
        <v>1</v>
      </c>
    </row>
    <row r="13" spans="1:19" ht="25.5" x14ac:dyDescent="0.25">
      <c r="A13" s="17"/>
      <c r="B13" s="19">
        <v>5005131</v>
      </c>
      <c r="C13" s="19" t="s">
        <v>2067</v>
      </c>
      <c r="D13" s="68">
        <v>3000678</v>
      </c>
      <c r="E13" s="19" t="s">
        <v>2062</v>
      </c>
      <c r="F13" s="69">
        <v>1</v>
      </c>
      <c r="G13" s="19" t="s">
        <v>533</v>
      </c>
      <c r="H13" s="20">
        <v>1.2013499999999997</v>
      </c>
      <c r="I13" s="21">
        <v>1.2013500000000001</v>
      </c>
      <c r="J13" s="21">
        <f t="shared" si="0"/>
        <v>0.57482374550705329</v>
      </c>
      <c r="K13" s="21">
        <v>0.43536502550705336</v>
      </c>
      <c r="L13" s="21">
        <v>6.2077530000000006E-2</v>
      </c>
      <c r="M13" s="21">
        <v>7.7381189999999989E-2</v>
      </c>
      <c r="N13" s="22">
        <f t="shared" si="1"/>
        <v>0.36239649186919159</v>
      </c>
      <c r="O13" s="22">
        <f t="shared" si="2"/>
        <v>0.41406963458363782</v>
      </c>
      <c r="P13" s="23">
        <f t="shared" si="3"/>
        <v>0.47848149623927516</v>
      </c>
      <c r="Q13" s="70">
        <v>464</v>
      </c>
      <c r="R13" s="21">
        <v>78</v>
      </c>
      <c r="S13" s="23">
        <f t="shared" si="4"/>
        <v>0.16810344827586207</v>
      </c>
    </row>
    <row r="14" spans="1:19" ht="38.25" x14ac:dyDescent="0.25">
      <c r="A14" s="17"/>
      <c r="B14" s="19">
        <v>5005132</v>
      </c>
      <c r="C14" s="19" t="s">
        <v>2068</v>
      </c>
      <c r="D14" s="68">
        <v>3000679</v>
      </c>
      <c r="E14" s="19" t="s">
        <v>2063</v>
      </c>
      <c r="F14" s="69">
        <v>444</v>
      </c>
      <c r="G14" s="19" t="s">
        <v>2072</v>
      </c>
      <c r="H14" s="20">
        <v>0.15076400000000001</v>
      </c>
      <c r="I14" s="21">
        <v>0.95175200000000004</v>
      </c>
      <c r="J14" s="21">
        <f t="shared" si="0"/>
        <v>0.30949250002130868</v>
      </c>
      <c r="K14" s="21">
        <v>2.2630000021308661E-2</v>
      </c>
      <c r="L14" s="21">
        <v>0</v>
      </c>
      <c r="M14" s="21">
        <v>0.28686250000000002</v>
      </c>
      <c r="N14" s="22">
        <f t="shared" si="1"/>
        <v>2.3777202486896441E-2</v>
      </c>
      <c r="O14" s="22">
        <f t="shared" si="2"/>
        <v>2.3777202486896441E-2</v>
      </c>
      <c r="P14" s="23">
        <f t="shared" si="3"/>
        <v>0.32518187513271174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5005133</v>
      </c>
      <c r="C15" s="19" t="s">
        <v>2069</v>
      </c>
      <c r="D15" s="68">
        <v>3000679</v>
      </c>
      <c r="E15" s="19" t="s">
        <v>2063</v>
      </c>
      <c r="F15" s="69">
        <v>444</v>
      </c>
      <c r="G15" s="19" t="s">
        <v>2072</v>
      </c>
      <c r="H15" s="20">
        <v>17.317591999999998</v>
      </c>
      <c r="I15" s="21">
        <v>23.860986</v>
      </c>
      <c r="J15" s="21">
        <f t="shared" si="0"/>
        <v>13.420302893079558</v>
      </c>
      <c r="K15" s="21">
        <v>11.529544603079557</v>
      </c>
      <c r="L15" s="21">
        <v>0.91194458000000012</v>
      </c>
      <c r="M15" s="21">
        <v>0.97881371000000006</v>
      </c>
      <c r="N15" s="22">
        <f t="shared" si="1"/>
        <v>0.48319648664474962</v>
      </c>
      <c r="O15" s="22">
        <f t="shared" si="2"/>
        <v>0.52141555185856769</v>
      </c>
      <c r="P15" s="23">
        <f t="shared" si="3"/>
        <v>0.56243706329149845</v>
      </c>
      <c r="Q15" s="70">
        <v>34</v>
      </c>
      <c r="R15" s="21">
        <v>22</v>
      </c>
      <c r="S15" s="23">
        <f t="shared" si="4"/>
        <v>0.6470588235294118</v>
      </c>
    </row>
    <row r="16" spans="1:19" ht="25.5" x14ac:dyDescent="0.25">
      <c r="A16" s="17"/>
      <c r="B16" s="19">
        <v>5005134</v>
      </c>
      <c r="C16" s="19" t="s">
        <v>2070</v>
      </c>
      <c r="D16" s="68">
        <v>3000679</v>
      </c>
      <c r="E16" s="19" t="s">
        <v>2063</v>
      </c>
      <c r="F16" s="69">
        <v>448</v>
      </c>
      <c r="G16" s="19" t="s">
        <v>577</v>
      </c>
      <c r="H16" s="20">
        <v>8.7065389999999994</v>
      </c>
      <c r="I16" s="21">
        <v>14.404801999999998</v>
      </c>
      <c r="J16" s="21">
        <f t="shared" si="0"/>
        <v>2.1307963275968729</v>
      </c>
      <c r="K16" s="21">
        <v>1.3186342975968728</v>
      </c>
      <c r="L16" s="21">
        <v>0.44299908999999998</v>
      </c>
      <c r="M16" s="21">
        <v>0.36916293999999999</v>
      </c>
      <c r="N16" s="22">
        <f t="shared" si="1"/>
        <v>9.1541299741355206E-2</v>
      </c>
      <c r="O16" s="22">
        <f t="shared" si="2"/>
        <v>0.12229486997439278</v>
      </c>
      <c r="P16" s="23">
        <f t="shared" si="3"/>
        <v>0.14792263910304862</v>
      </c>
      <c r="Q16" s="70">
        <v>271</v>
      </c>
      <c r="R16" s="21">
        <v>4.54</v>
      </c>
      <c r="S16" s="23">
        <f t="shared" si="4"/>
        <v>1.6752767527675277E-2</v>
      </c>
    </row>
    <row r="17" spans="1:19" ht="63.75" x14ac:dyDescent="0.25">
      <c r="A17" s="17"/>
      <c r="B17" s="19">
        <v>5005135</v>
      </c>
      <c r="C17" s="19" t="s">
        <v>2071</v>
      </c>
      <c r="D17" s="68">
        <v>3000679</v>
      </c>
      <c r="E17" s="19" t="s">
        <v>2063</v>
      </c>
      <c r="F17" s="69">
        <v>533</v>
      </c>
      <c r="G17" s="19" t="s">
        <v>909</v>
      </c>
      <c r="H17" s="20">
        <v>0</v>
      </c>
      <c r="I17" s="21">
        <v>0.76629999999999998</v>
      </c>
      <c r="J17" s="21">
        <f t="shared" si="0"/>
        <v>0.55565205029251452</v>
      </c>
      <c r="K17" s="21">
        <v>0.28227912029251456</v>
      </c>
      <c r="L17" s="21">
        <v>0.13528493</v>
      </c>
      <c r="M17" s="21">
        <v>0.13808800000000002</v>
      </c>
      <c r="N17" s="22">
        <f t="shared" si="1"/>
        <v>0.36836633210559122</v>
      </c>
      <c r="O17" s="22">
        <f t="shared" si="2"/>
        <v>0.54490937008027474</v>
      </c>
      <c r="P17" s="23">
        <f t="shared" si="3"/>
        <v>0.72511033575951267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1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50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48.876339000000016</v>
      </c>
      <c r="E6" s="14">
        <v>51.793058999999992</v>
      </c>
      <c r="F6" s="14">
        <v>41.799447669596908</v>
      </c>
      <c r="G6" s="14">
        <v>31.17045890959692</v>
      </c>
      <c r="H6" s="14">
        <v>5.0586215900000004</v>
      </c>
      <c r="I6" s="14">
        <v>5.570367169999999</v>
      </c>
      <c r="J6" s="15">
        <v>0.60182695348419035</v>
      </c>
      <c r="K6" s="15">
        <v>0.69949682832205229</v>
      </c>
      <c r="L6" s="16">
        <v>0.8070472854209465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41.771623000000005</v>
      </c>
      <c r="E7" s="38">
        <f ca="1">SUM(E8:OFFSET(E6,MATCH("GOBIERNOS REGIONALES",$A$8:$A$50,0),0))</f>
        <v>36.625211999999998</v>
      </c>
      <c r="F7" s="38">
        <f ca="1">SUM(F8:OFFSET(F6,MATCH("GOBIERNOS REGIONALES",$A$8:$A$50,0),0))</f>
        <v>31.486356768035044</v>
      </c>
      <c r="G7" s="38">
        <f ca="1">SUM(G8:OFFSET(G6,MATCH("GOBIERNOS REGIONALES",$A$8:$A$50,0),0))</f>
        <v>24.382552148035042</v>
      </c>
      <c r="H7" s="38">
        <f ca="1">SUM(H8:OFFSET(H6,MATCH("GOBIERNOS REGIONALES",$A$8:$A$50,0),0))</f>
        <v>3.1376950500000014</v>
      </c>
      <c r="I7" s="38">
        <f ca="1">SUM(I8:OFFSET(I6,MATCH("GOBIERNOS REGIONALES",$A$8:$A$50,0),0))</f>
        <v>3.9661095700000013</v>
      </c>
      <c r="J7" s="39">
        <f ca="1">IFERROR(G7/E7,0)</f>
        <v>0.66573135871636846</v>
      </c>
      <c r="K7" s="39">
        <f ca="1">IFERROR(SUM(G7,H7)/E7,0)</f>
        <v>0.75140171742992357</v>
      </c>
      <c r="L7" s="40">
        <f ca="1">IFERROR(SUM(G7,H7,I7)/E7,0)</f>
        <v>0.85969077170215547</v>
      </c>
      <c r="M7" s="4"/>
    </row>
    <row r="8" spans="1:13" x14ac:dyDescent="0.25">
      <c r="A8" s="17"/>
      <c r="B8" s="18">
        <v>11</v>
      </c>
      <c r="C8" s="19" t="s">
        <v>111</v>
      </c>
      <c r="D8" s="20">
        <v>11.033753000000001</v>
      </c>
      <c r="E8" s="21">
        <v>0.67903500000000006</v>
      </c>
      <c r="F8" s="21">
        <f t="shared" ref="F8:F36" si="0">SUM(G8,H8,I8)</f>
        <v>0.34122085505476446</v>
      </c>
      <c r="G8" s="21">
        <v>0.30072954505476446</v>
      </c>
      <c r="H8" s="21">
        <v>1.9825570000000001E-2</v>
      </c>
      <c r="I8" s="21">
        <v>2.0665740000000002E-2</v>
      </c>
      <c r="J8" s="22">
        <f t="shared" ref="J8:J36" si="1">IFERROR(G8/E8,0)</f>
        <v>0.44287782670225312</v>
      </c>
      <c r="K8" s="22">
        <f t="shared" ref="K8:K36" si="2">IFERROR(SUM(G8,H8)/E8,0)</f>
        <v>0.47207451023108449</v>
      </c>
      <c r="L8" s="23">
        <f t="shared" ref="L8:L36" si="3">IFERROR(SUM(G8,H8,I8)/E8,0)</f>
        <v>0.50250849375181605</v>
      </c>
      <c r="M8" s="4"/>
    </row>
    <row r="9" spans="1:13" ht="25.5" x14ac:dyDescent="0.25">
      <c r="A9" s="17"/>
      <c r="B9" s="18">
        <v>137</v>
      </c>
      <c r="C9" s="19" t="s">
        <v>146</v>
      </c>
      <c r="D9" s="20">
        <v>30.737870000000001</v>
      </c>
      <c r="E9" s="21">
        <v>35.946176999999999</v>
      </c>
      <c r="F9" s="21">
        <f t="shared" si="0"/>
        <v>31.14513591298028</v>
      </c>
      <c r="G9" s="21">
        <v>24.081822602980278</v>
      </c>
      <c r="H9" s="21">
        <v>3.1178694800000013</v>
      </c>
      <c r="I9" s="21">
        <v>3.9454438300000012</v>
      </c>
      <c r="J9" s="22">
        <f t="shared" si="1"/>
        <v>0.66994113457406834</v>
      </c>
      <c r="K9" s="22">
        <f t="shared" si="2"/>
        <v>0.75667829941916431</v>
      </c>
      <c r="L9" s="23">
        <f t="shared" si="3"/>
        <v>0.86643806135434875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7.0172659999999993</v>
      </c>
      <c r="E10" s="38">
        <f ca="1">SUM(E11:OFFSET(E9,(MATCH("GOBIERNOS LOCALES",$A$8:$A$50,0)-MATCH("GOBIERNOS REGIONALES",$A$8:$A$50,0)),0))</f>
        <v>15.091146999999999</v>
      </c>
      <c r="F10" s="38">
        <f ca="1">SUM(F11:OFFSET(F9,(MATCH("GOBIERNOS LOCALES",$A$8:$A$50,0)-MATCH("GOBIERNOS REGIONALES",$A$8:$A$50,0)),0))</f>
        <v>10.29695870205035</v>
      </c>
      <c r="G10" s="38">
        <f ca="1">SUM(G11:OFFSET(G9,(MATCH("GOBIERNOS LOCALES",$A$8:$A$50,0)-MATCH("GOBIERNOS REGIONALES",$A$8:$A$50,0)),0))</f>
        <v>6.7762650620503493</v>
      </c>
      <c r="H10" s="38">
        <f ca="1">SUM(H11:OFFSET(H9,(MATCH("GOBIERNOS LOCALES",$A$8:$A$50,0)-MATCH("GOBIERNOS REGIONALES",$A$8:$A$50,0)),0))</f>
        <v>1.9193860399999998</v>
      </c>
      <c r="I10" s="38">
        <f ca="1">SUM(I11:OFFSET(I9,(MATCH("GOBIERNOS LOCALES",$A$8:$A$50,0)-MATCH("GOBIERNOS REGIONALES",$A$8:$A$50,0)),0))</f>
        <v>1.6013075999999997</v>
      </c>
      <c r="J10" s="39">
        <f t="shared" ca="1" si="1"/>
        <v>0.4490225336782121</v>
      </c>
      <c r="K10" s="39">
        <f t="shared" ca="1" si="2"/>
        <v>0.57620876014595501</v>
      </c>
      <c r="L10" s="40">
        <f t="shared" ca="1" si="3"/>
        <v>0.68231783190835982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1.2999999999999999E-3</v>
      </c>
      <c r="E11" s="21">
        <v>0.20375700000000002</v>
      </c>
      <c r="F11" s="21">
        <f t="shared" si="0"/>
        <v>0.1396909801154429</v>
      </c>
      <c r="G11" s="21">
        <v>6.6055630115442909E-2</v>
      </c>
      <c r="H11" s="21">
        <v>3.1061770000000002E-2</v>
      </c>
      <c r="I11" s="21">
        <v>4.257358E-2</v>
      </c>
      <c r="J11" s="22">
        <f t="shared" si="1"/>
        <v>0.32418827385288801</v>
      </c>
      <c r="K11" s="22">
        <f t="shared" si="2"/>
        <v>0.47663344138087477</v>
      </c>
      <c r="L11" s="23">
        <f t="shared" si="3"/>
        <v>0.68557634886380781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0.262683</v>
      </c>
      <c r="E12" s="21">
        <v>0.70498099999999986</v>
      </c>
      <c r="F12" s="21">
        <f t="shared" si="0"/>
        <v>0.46816314705746531</v>
      </c>
      <c r="G12" s="21">
        <v>0.26667277705746528</v>
      </c>
      <c r="H12" s="21">
        <v>9.6443280000000006E-2</v>
      </c>
      <c r="I12" s="21">
        <v>0.10504709</v>
      </c>
      <c r="J12" s="22">
        <f t="shared" si="1"/>
        <v>0.37826945273342877</v>
      </c>
      <c r="K12" s="22">
        <f t="shared" si="2"/>
        <v>0.51507211833718269</v>
      </c>
      <c r="L12" s="23">
        <f t="shared" si="3"/>
        <v>0.66407909866714909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0.34768800000000005</v>
      </c>
      <c r="E13" s="21">
        <v>0.60872399999999982</v>
      </c>
      <c r="F13" s="21">
        <f t="shared" si="0"/>
        <v>0.55102351394065441</v>
      </c>
      <c r="G13" s="21">
        <v>0.38142773394065443</v>
      </c>
      <c r="H13" s="21">
        <v>0.14605013</v>
      </c>
      <c r="I13" s="21">
        <v>2.3545650000000005E-2</v>
      </c>
      <c r="J13" s="22">
        <f t="shared" si="1"/>
        <v>0.62660209543348799</v>
      </c>
      <c r="K13" s="22">
        <f t="shared" si="2"/>
        <v>0.86653042091432997</v>
      </c>
      <c r="L13" s="23">
        <f t="shared" si="3"/>
        <v>0.90521075880145119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0.35402600000000001</v>
      </c>
      <c r="E14" s="21">
        <v>1.116247</v>
      </c>
      <c r="F14" s="21">
        <f t="shared" si="0"/>
        <v>0.69409519104497286</v>
      </c>
      <c r="G14" s="21">
        <v>0.62522610104497289</v>
      </c>
      <c r="H14" s="21">
        <v>3.0731009999999996E-2</v>
      </c>
      <c r="I14" s="21">
        <v>3.8138079999999998E-2</v>
      </c>
      <c r="J14" s="22">
        <f t="shared" si="1"/>
        <v>0.56011447380819201</v>
      </c>
      <c r="K14" s="22">
        <f t="shared" si="2"/>
        <v>0.58764512786594092</v>
      </c>
      <c r="L14" s="23">
        <f t="shared" si="3"/>
        <v>0.62181147276989135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2E-3</v>
      </c>
      <c r="E15" s="21">
        <v>0.31320400000000004</v>
      </c>
      <c r="F15" s="21">
        <f t="shared" si="0"/>
        <v>0.17130846968056401</v>
      </c>
      <c r="G15" s="21">
        <v>3.4691949680563994E-2</v>
      </c>
      <c r="H15" s="21">
        <v>9.5414570000000004E-2</v>
      </c>
      <c r="I15" s="21">
        <v>4.1201950000000001E-2</v>
      </c>
      <c r="J15" s="22">
        <f t="shared" si="1"/>
        <v>0.11076470824307477</v>
      </c>
      <c r="K15" s="22">
        <f t="shared" si="2"/>
        <v>0.41540503850705607</v>
      </c>
      <c r="L15" s="23">
        <f t="shared" si="3"/>
        <v>0.54695492292743386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0.12796299999999999</v>
      </c>
      <c r="E16" s="21">
        <v>0.31995499999999999</v>
      </c>
      <c r="F16" s="21">
        <f t="shared" si="0"/>
        <v>0.24710444243011831</v>
      </c>
      <c r="G16" s="21">
        <v>0.18919818243011832</v>
      </c>
      <c r="H16" s="21">
        <v>1.0488250000000001E-2</v>
      </c>
      <c r="I16" s="21">
        <v>4.7418009999999997E-2</v>
      </c>
      <c r="J16" s="22">
        <f t="shared" si="1"/>
        <v>0.5913274755203648</v>
      </c>
      <c r="K16" s="22">
        <f t="shared" si="2"/>
        <v>0.62410786651284811</v>
      </c>
      <c r="L16" s="23">
        <f t="shared" si="3"/>
        <v>0.77230998868627876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0.33987300000000004</v>
      </c>
      <c r="E17" s="21">
        <v>0.52438099999999999</v>
      </c>
      <c r="F17" s="21">
        <f t="shared" si="0"/>
        <v>0.39614734140597108</v>
      </c>
      <c r="G17" s="21">
        <v>0.27821495140597108</v>
      </c>
      <c r="H17" s="21">
        <v>0.10184653000000002</v>
      </c>
      <c r="I17" s="21">
        <v>1.608586E-2</v>
      </c>
      <c r="J17" s="22">
        <f t="shared" si="1"/>
        <v>0.53055879485711932</v>
      </c>
      <c r="K17" s="22">
        <f t="shared" si="2"/>
        <v>0.72478118277735293</v>
      </c>
      <c r="L17" s="23">
        <f t="shared" si="3"/>
        <v>0.75545708445952675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3.27E-2</v>
      </c>
      <c r="E18" s="21">
        <v>0.291132</v>
      </c>
      <c r="F18" s="21">
        <f t="shared" si="0"/>
        <v>0.25524415229536013</v>
      </c>
      <c r="G18" s="21">
        <v>0.1751296422953601</v>
      </c>
      <c r="H18" s="21">
        <v>4.2378449999999998E-2</v>
      </c>
      <c r="I18" s="21">
        <v>3.7736060000000002E-2</v>
      </c>
      <c r="J18" s="22">
        <f t="shared" si="1"/>
        <v>0.60154720984075982</v>
      </c>
      <c r="K18" s="22">
        <f t="shared" si="2"/>
        <v>0.74711159300715868</v>
      </c>
      <c r="L18" s="23">
        <f t="shared" si="3"/>
        <v>0.87672997916876239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0</v>
      </c>
      <c r="E19" s="21">
        <v>0.298647</v>
      </c>
      <c r="F19" s="21">
        <f t="shared" si="0"/>
        <v>0.17559114986417765</v>
      </c>
      <c r="G19" s="21">
        <v>9.9157339864177629E-2</v>
      </c>
      <c r="H19" s="21">
        <v>1.9834810000000001E-2</v>
      </c>
      <c r="I19" s="21">
        <v>5.659900000000001E-2</v>
      </c>
      <c r="J19" s="22">
        <f t="shared" si="1"/>
        <v>0.3320218849148916</v>
      </c>
      <c r="K19" s="22">
        <f t="shared" si="2"/>
        <v>0.39843745245784368</v>
      </c>
      <c r="L19" s="23">
        <f t="shared" si="3"/>
        <v>0.58795551224079812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0.43633000000000005</v>
      </c>
      <c r="E20" s="21">
        <v>0.62708599999999992</v>
      </c>
      <c r="F20" s="21">
        <f t="shared" si="0"/>
        <v>0.42949969286477063</v>
      </c>
      <c r="G20" s="21">
        <v>0.32377302286477061</v>
      </c>
      <c r="H20" s="21">
        <v>3.8247200000000002E-2</v>
      </c>
      <c r="I20" s="21">
        <v>6.7479470000000014E-2</v>
      </c>
      <c r="J20" s="22">
        <f t="shared" si="1"/>
        <v>0.51631358835115226</v>
      </c>
      <c r="K20" s="22">
        <f t="shared" si="2"/>
        <v>0.57730554160796232</v>
      </c>
      <c r="L20" s="23">
        <f t="shared" si="3"/>
        <v>0.68491354114869518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0.24338900000000005</v>
      </c>
      <c r="E21" s="21">
        <v>0.40264699999999998</v>
      </c>
      <c r="F21" s="21">
        <f t="shared" si="0"/>
        <v>0.28853485977362048</v>
      </c>
      <c r="G21" s="21">
        <v>0.15003581977362046</v>
      </c>
      <c r="H21" s="21">
        <v>8.4693700000000011E-2</v>
      </c>
      <c r="I21" s="21">
        <v>5.3805339999999993E-2</v>
      </c>
      <c r="J21" s="22">
        <f t="shared" si="1"/>
        <v>0.37262371201976041</v>
      </c>
      <c r="K21" s="22">
        <f t="shared" si="2"/>
        <v>0.58296602178488965</v>
      </c>
      <c r="L21" s="23">
        <f t="shared" si="3"/>
        <v>0.71659508148234186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0.44681299999999996</v>
      </c>
      <c r="E22" s="21">
        <v>0.59882599999999986</v>
      </c>
      <c r="F22" s="21">
        <f t="shared" si="0"/>
        <v>0.42291102568616851</v>
      </c>
      <c r="G22" s="21">
        <v>0.3544674456861685</v>
      </c>
      <c r="H22" s="21">
        <v>3.712443E-2</v>
      </c>
      <c r="I22" s="21">
        <v>3.1319150000000004E-2</v>
      </c>
      <c r="J22" s="22">
        <f t="shared" si="1"/>
        <v>0.59193730012753054</v>
      </c>
      <c r="K22" s="22">
        <f t="shared" si="2"/>
        <v>0.65393265437066628</v>
      </c>
      <c r="L22" s="23">
        <f t="shared" si="3"/>
        <v>0.70623357316844726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0.53848799999999986</v>
      </c>
      <c r="E23" s="21">
        <v>0.69050099999999981</v>
      </c>
      <c r="F23" s="21">
        <f t="shared" si="0"/>
        <v>0.55735777896741157</v>
      </c>
      <c r="G23" s="21">
        <v>0.40301076896741161</v>
      </c>
      <c r="H23" s="21">
        <v>6.5783789999999995E-2</v>
      </c>
      <c r="I23" s="21">
        <v>8.8563219999999998E-2</v>
      </c>
      <c r="J23" s="22">
        <f t="shared" si="1"/>
        <v>0.58364979770834757</v>
      </c>
      <c r="K23" s="22">
        <f t="shared" si="2"/>
        <v>0.67891944974360896</v>
      </c>
      <c r="L23" s="23">
        <f t="shared" si="3"/>
        <v>0.80717881504503497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0</v>
      </c>
      <c r="E24" s="21">
        <v>0.24438900000000002</v>
      </c>
      <c r="F24" s="21">
        <f t="shared" si="0"/>
        <v>0.19834698019827007</v>
      </c>
      <c r="G24" s="21">
        <v>2.6810630198270083E-2</v>
      </c>
      <c r="H24" s="21">
        <v>3.6413940000000006E-2</v>
      </c>
      <c r="I24" s="21">
        <v>0.13512241</v>
      </c>
      <c r="J24" s="22">
        <f t="shared" si="1"/>
        <v>0.10970473383937117</v>
      </c>
      <c r="K24" s="22">
        <f t="shared" si="2"/>
        <v>0.25870464791079012</v>
      </c>
      <c r="L24" s="23">
        <f t="shared" si="3"/>
        <v>0.8116035508892383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1.2689080000000001</v>
      </c>
      <c r="E25" s="21">
        <v>1.26529</v>
      </c>
      <c r="F25" s="21">
        <f t="shared" si="0"/>
        <v>0.83938370127107464</v>
      </c>
      <c r="G25" s="21">
        <v>0.59572806127107469</v>
      </c>
      <c r="H25" s="21">
        <v>0.14051499999999997</v>
      </c>
      <c r="I25" s="21">
        <v>0.10314064000000001</v>
      </c>
      <c r="J25" s="22">
        <f t="shared" si="1"/>
        <v>0.47082333794709091</v>
      </c>
      <c r="K25" s="22">
        <f t="shared" si="2"/>
        <v>0.58187693040415611</v>
      </c>
      <c r="L25" s="23">
        <f t="shared" si="3"/>
        <v>0.66339234584251405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0</v>
      </c>
      <c r="E26" s="21">
        <v>0.22945199999999999</v>
      </c>
      <c r="F26" s="21">
        <f t="shared" si="0"/>
        <v>0.13331485000726612</v>
      </c>
      <c r="G26" s="21">
        <v>9.7218420007266104E-2</v>
      </c>
      <c r="H26" s="21">
        <v>1.7424329999999998E-2</v>
      </c>
      <c r="I26" s="21">
        <v>1.8672100000000001E-2</v>
      </c>
      <c r="J26" s="22">
        <f t="shared" si="1"/>
        <v>0.4236982898700648</v>
      </c>
      <c r="K26" s="22">
        <f t="shared" si="2"/>
        <v>0.49963717904950106</v>
      </c>
      <c r="L26" s="23">
        <f t="shared" si="3"/>
        <v>0.58101411191563435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2.5000000000000001E-3</v>
      </c>
      <c r="E27" s="21">
        <v>0.22105999999999998</v>
      </c>
      <c r="F27" s="21">
        <f t="shared" si="0"/>
        <v>8.2309490036197044E-2</v>
      </c>
      <c r="G27" s="21">
        <v>4.3387850036197051E-2</v>
      </c>
      <c r="H27" s="21">
        <v>1.8507719999999998E-2</v>
      </c>
      <c r="I27" s="21">
        <v>2.0413919999999999E-2</v>
      </c>
      <c r="J27" s="22">
        <f t="shared" si="1"/>
        <v>0.19627182681714039</v>
      </c>
      <c r="K27" s="22">
        <f t="shared" si="2"/>
        <v>0.27999443606349883</v>
      </c>
      <c r="L27" s="23">
        <f t="shared" si="3"/>
        <v>0.37234004359086698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0</v>
      </c>
      <c r="E28" s="21">
        <v>0.63109599999999999</v>
      </c>
      <c r="F28" s="21">
        <f t="shared" si="0"/>
        <v>0.3028171184826669</v>
      </c>
      <c r="G28" s="21">
        <v>0.17010099848266691</v>
      </c>
      <c r="H28" s="21">
        <v>6.2223870000000001E-2</v>
      </c>
      <c r="I28" s="21">
        <v>7.0492250000000006E-2</v>
      </c>
      <c r="J28" s="22">
        <f t="shared" si="1"/>
        <v>0.26953268358960747</v>
      </c>
      <c r="K28" s="22">
        <f t="shared" si="2"/>
        <v>0.36812920456264486</v>
      </c>
      <c r="L28" s="23">
        <f t="shared" si="3"/>
        <v>0.47982734557447188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4.0000000000000001E-3</v>
      </c>
      <c r="E29" s="21">
        <v>0.53254800000000002</v>
      </c>
      <c r="F29" s="21">
        <f t="shared" si="0"/>
        <v>0.1501222574430755</v>
      </c>
      <c r="G29" s="21">
        <v>7.4425697443075478E-2</v>
      </c>
      <c r="H29" s="21">
        <v>4.2489940000000004E-2</v>
      </c>
      <c r="I29" s="21">
        <v>3.3206620000000006E-2</v>
      </c>
      <c r="J29" s="22">
        <f t="shared" si="1"/>
        <v>0.1397539704272206</v>
      </c>
      <c r="K29" s="22">
        <f t="shared" si="2"/>
        <v>0.21954009299269828</v>
      </c>
      <c r="L29" s="23">
        <f t="shared" si="3"/>
        <v>0.2818943220950515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0</v>
      </c>
      <c r="E30" s="21">
        <v>0.29934800000000006</v>
      </c>
      <c r="F30" s="21">
        <f t="shared" si="0"/>
        <v>0.19598494033335476</v>
      </c>
      <c r="G30" s="21">
        <v>6.4396190333354753E-2</v>
      </c>
      <c r="H30" s="21">
        <v>5.1659950000000003E-2</v>
      </c>
      <c r="I30" s="21">
        <v>7.9928799999999994E-2</v>
      </c>
      <c r="J30" s="22">
        <f t="shared" si="1"/>
        <v>0.21512149850125853</v>
      </c>
      <c r="K30" s="22">
        <f t="shared" si="2"/>
        <v>0.3876963946087989</v>
      </c>
      <c r="L30" s="23">
        <f t="shared" si="3"/>
        <v>0.65470602888061624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0.21735699999999999</v>
      </c>
      <c r="E31" s="21">
        <v>0.46383299999999994</v>
      </c>
      <c r="F31" s="21">
        <f t="shared" si="0"/>
        <v>0.28816859718073712</v>
      </c>
      <c r="G31" s="21">
        <v>0.13637601718073711</v>
      </c>
      <c r="H31" s="21">
        <v>3.8385240000000001E-2</v>
      </c>
      <c r="I31" s="21">
        <v>0.11340734000000001</v>
      </c>
      <c r="J31" s="22">
        <f t="shared" si="1"/>
        <v>0.29401965185904655</v>
      </c>
      <c r="K31" s="22">
        <f t="shared" si="2"/>
        <v>0.37677624744409544</v>
      </c>
      <c r="L31" s="23">
        <f t="shared" si="3"/>
        <v>0.62127661718924088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0.67137199999999997</v>
      </c>
      <c r="E32" s="21">
        <v>0.87469600000000003</v>
      </c>
      <c r="F32" s="21">
        <f t="shared" si="0"/>
        <v>0.6178933236344557</v>
      </c>
      <c r="G32" s="21">
        <v>0.42496982363445568</v>
      </c>
      <c r="H32" s="21">
        <v>8.4014500000000006E-2</v>
      </c>
      <c r="I32" s="21">
        <v>0.10890900000000001</v>
      </c>
      <c r="J32" s="22">
        <f t="shared" si="1"/>
        <v>0.48584859612305953</v>
      </c>
      <c r="K32" s="22">
        <f t="shared" si="2"/>
        <v>0.58189853804573888</v>
      </c>
      <c r="L32" s="23">
        <f t="shared" si="3"/>
        <v>0.70640922518732874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4.7135000000000003E-2</v>
      </c>
      <c r="E33" s="21">
        <v>4.7135000000000003E-2</v>
      </c>
      <c r="F33" s="21">
        <f t="shared" si="0"/>
        <v>3.2070929957961028E-2</v>
      </c>
      <c r="G33" s="21">
        <v>2.493599995796103E-2</v>
      </c>
      <c r="H33" s="21">
        <v>2.6394599999999997E-3</v>
      </c>
      <c r="I33" s="21">
        <v>4.4954699999999997E-3</v>
      </c>
      <c r="J33" s="22">
        <f t="shared" si="1"/>
        <v>0.52903362592470626</v>
      </c>
      <c r="K33" s="22">
        <f t="shared" si="2"/>
        <v>0.58503150435899076</v>
      </c>
      <c r="L33" s="23">
        <f t="shared" si="3"/>
        <v>0.68040585462949033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0.66489600000000015</v>
      </c>
      <c r="E34" s="21">
        <v>1.7703039999999999</v>
      </c>
      <c r="F34" s="21">
        <f t="shared" si="0"/>
        <v>1.4431826160342032</v>
      </c>
      <c r="G34" s="21">
        <v>0.80736620603420306</v>
      </c>
      <c r="H34" s="21">
        <v>0.19724303000000004</v>
      </c>
      <c r="I34" s="21">
        <v>0.43857338000000001</v>
      </c>
      <c r="J34" s="22">
        <f t="shared" si="1"/>
        <v>0.45606077037288689</v>
      </c>
      <c r="K34" s="22">
        <f t="shared" si="2"/>
        <v>0.5674783743550279</v>
      </c>
      <c r="L34" s="23">
        <f t="shared" si="3"/>
        <v>0.81521739544970995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1.0078450000000001</v>
      </c>
      <c r="E35" s="21">
        <v>1.8119080000000003</v>
      </c>
      <c r="F35" s="21">
        <f t="shared" si="0"/>
        <v>1.2166921523443888</v>
      </c>
      <c r="G35" s="21">
        <v>0.96348780234438891</v>
      </c>
      <c r="H35" s="21">
        <v>0.42777113999999999</v>
      </c>
      <c r="I35" s="21">
        <v>-0.17456679000000005</v>
      </c>
      <c r="J35" s="22">
        <f t="shared" si="1"/>
        <v>0.53175315873895845</v>
      </c>
      <c r="K35" s="22">
        <f t="shared" si="2"/>
        <v>0.76784193366572073</v>
      </c>
      <c r="L35" s="23">
        <f t="shared" si="3"/>
        <v>0.67149775393915612</v>
      </c>
      <c r="M35" s="4"/>
    </row>
    <row r="36" spans="1:13" ht="15.75" thickBot="1" x14ac:dyDescent="0.3">
      <c r="A36" s="41" t="s">
        <v>233</v>
      </c>
      <c r="B36" s="58"/>
      <c r="C36" s="43"/>
      <c r="D36" s="44">
        <v>8.745E-2</v>
      </c>
      <c r="E36" s="45">
        <v>7.6700000000000004E-2</v>
      </c>
      <c r="F36" s="45">
        <f t="shared" si="0"/>
        <v>1.6132199511528715E-2</v>
      </c>
      <c r="G36" s="45">
        <v>1.1641699511528714E-2</v>
      </c>
      <c r="H36" s="45">
        <v>1.5405000000000002E-3</v>
      </c>
      <c r="I36" s="45">
        <v>2.9500000000000004E-3</v>
      </c>
      <c r="J36" s="46">
        <f t="shared" si="1"/>
        <v>0.1517822622102831</v>
      </c>
      <c r="K36" s="46">
        <f t="shared" si="2"/>
        <v>0.17186700797299495</v>
      </c>
      <c r="L36" s="47">
        <f t="shared" si="3"/>
        <v>0.21032854643453344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4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129</v>
      </c>
      <c r="B1" s="51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2076</v>
      </c>
      <c r="N2" s="72" t="s">
        <v>2097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48.876339000000016</v>
      </c>
      <c r="E6" s="14">
        <f ca="1">SUM(E7:OFFSET(E7,50,0))</f>
        <v>51.793058999999992</v>
      </c>
      <c r="F6" s="14">
        <f ca="1">SUM(F7:OFFSET(F7,50,0))</f>
        <v>41.799447669596908</v>
      </c>
      <c r="G6" s="14">
        <f ca="1">SUM(G7:OFFSET(G7,50,0))</f>
        <v>31.17045890959692</v>
      </c>
      <c r="H6" s="14">
        <f ca="1">SUM(H7:OFFSET(H7,50,0))</f>
        <v>5.0586215900000004</v>
      </c>
      <c r="I6" s="14">
        <f ca="1">SUM(I7:OFFSET(I7,50,0))</f>
        <v>5.570367169999999</v>
      </c>
      <c r="J6" s="15">
        <f ca="1">IFERROR(G6/E6,0)</f>
        <v>0.60182695348419035</v>
      </c>
      <c r="K6" s="15">
        <f ca="1">IFERROR(SUM(G6,H6)/E6,0)</f>
        <v>0.69949682832205229</v>
      </c>
      <c r="L6" s="16">
        <f ca="1">IFERROR(SUM(G6,H6,I6)/E6,0)</f>
        <v>0.8070472854209465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1.2999999999999999E-3</v>
      </c>
      <c r="E7" s="21">
        <v>0.20620700000000003</v>
      </c>
      <c r="F7" s="21">
        <f t="shared" ref="F7:F31" si="0">SUM(G7,H7,I7)</f>
        <v>0.14059098012130442</v>
      </c>
      <c r="G7" s="21">
        <v>6.6255630121304421E-2</v>
      </c>
      <c r="H7" s="21">
        <v>3.1061770000000002E-2</v>
      </c>
      <c r="I7" s="21">
        <v>4.3273579999999992E-2</v>
      </c>
      <c r="J7" s="22">
        <f t="shared" ref="J7:J31" si="1">IFERROR(G7/E7,0)</f>
        <v>0.32130640628739282</v>
      </c>
      <c r="K7" s="22">
        <f t="shared" ref="K7:K31" si="2">IFERROR(SUM(G7,H7)/E7,0)</f>
        <v>0.47194033239077438</v>
      </c>
      <c r="L7" s="23">
        <f t="shared" ref="L7:L31" si="3">IFERROR(SUM(G7,H7,I7)/E7,0)</f>
        <v>0.68179538095847569</v>
      </c>
      <c r="M7" s="4"/>
      <c r="N7" t="s">
        <v>252</v>
      </c>
      <c r="O7" s="5">
        <v>0.55102351394065441</v>
      </c>
      <c r="P7" s="71">
        <v>0.90521075880145097</v>
      </c>
    </row>
    <row r="8" spans="1:16" x14ac:dyDescent="0.25">
      <c r="A8" s="17"/>
      <c r="B8" s="55">
        <v>2</v>
      </c>
      <c r="C8" s="19" t="s">
        <v>251</v>
      </c>
      <c r="D8" s="20">
        <v>0.26268300000000006</v>
      </c>
      <c r="E8" s="21">
        <v>0.70498099999999997</v>
      </c>
      <c r="F8" s="21">
        <f t="shared" si="0"/>
        <v>0.46816314705746531</v>
      </c>
      <c r="G8" s="21">
        <v>0.26667277705746528</v>
      </c>
      <c r="H8" s="21">
        <v>9.6443280000000006E-2</v>
      </c>
      <c r="I8" s="21">
        <v>0.10504709</v>
      </c>
      <c r="J8" s="22">
        <f t="shared" si="1"/>
        <v>0.37826945273342871</v>
      </c>
      <c r="K8" s="22">
        <f t="shared" si="2"/>
        <v>0.51507211833718258</v>
      </c>
      <c r="L8" s="23">
        <f t="shared" si="3"/>
        <v>0.66407909866714898</v>
      </c>
      <c r="M8" s="4"/>
      <c r="N8" t="s">
        <v>258</v>
      </c>
      <c r="O8" s="5">
        <v>0.25524415229536013</v>
      </c>
      <c r="P8" s="71">
        <v>0.87672997916876239</v>
      </c>
    </row>
    <row r="9" spans="1:16" x14ac:dyDescent="0.25">
      <c r="A9" s="17"/>
      <c r="B9" s="55">
        <v>3</v>
      </c>
      <c r="C9" s="19" t="s">
        <v>252</v>
      </c>
      <c r="D9" s="20">
        <v>0.34768800000000011</v>
      </c>
      <c r="E9" s="21">
        <v>0.60872399999999993</v>
      </c>
      <c r="F9" s="21">
        <f t="shared" si="0"/>
        <v>0.55102351394065441</v>
      </c>
      <c r="G9" s="21">
        <v>0.38142773394065443</v>
      </c>
      <c r="H9" s="21">
        <v>0.14605013</v>
      </c>
      <c r="I9" s="21">
        <v>2.3545650000000005E-2</v>
      </c>
      <c r="J9" s="22">
        <f t="shared" si="1"/>
        <v>0.62660209543348788</v>
      </c>
      <c r="K9" s="22">
        <f t="shared" si="2"/>
        <v>0.86653042091432975</v>
      </c>
      <c r="L9" s="23">
        <f t="shared" si="3"/>
        <v>0.90521075880145097</v>
      </c>
      <c r="M9" s="4"/>
      <c r="N9" t="s">
        <v>264</v>
      </c>
      <c r="O9" s="5">
        <v>32.929539384069244</v>
      </c>
      <c r="P9" s="71">
        <v>0.85764023549180191</v>
      </c>
    </row>
    <row r="10" spans="1:16" x14ac:dyDescent="0.25">
      <c r="A10" s="17"/>
      <c r="B10" s="55">
        <v>4</v>
      </c>
      <c r="C10" s="19" t="s">
        <v>253</v>
      </c>
      <c r="D10" s="20">
        <v>0.35402600000000001</v>
      </c>
      <c r="E10" s="21">
        <v>1.1162470000000002</v>
      </c>
      <c r="F10" s="21">
        <f t="shared" si="0"/>
        <v>0.69409519104497286</v>
      </c>
      <c r="G10" s="21">
        <v>0.62522610104497289</v>
      </c>
      <c r="H10" s="21">
        <v>3.073101E-2</v>
      </c>
      <c r="I10" s="21">
        <v>3.8138079999999998E-2</v>
      </c>
      <c r="J10" s="22">
        <f t="shared" si="1"/>
        <v>0.5601144738081919</v>
      </c>
      <c r="K10" s="22">
        <f t="shared" si="2"/>
        <v>0.58764512786594081</v>
      </c>
      <c r="L10" s="23">
        <f t="shared" si="3"/>
        <v>0.62181147276989124</v>
      </c>
      <c r="M10" s="4"/>
      <c r="N10" t="s">
        <v>265</v>
      </c>
      <c r="O10" s="5">
        <v>0.19834698019827007</v>
      </c>
      <c r="P10" s="71">
        <v>0.8116035508892383</v>
      </c>
    </row>
    <row r="11" spans="1:16" x14ac:dyDescent="0.25">
      <c r="A11" s="17"/>
      <c r="B11" s="55">
        <v>5</v>
      </c>
      <c r="C11" s="19" t="s">
        <v>254</v>
      </c>
      <c r="D11" s="20">
        <v>1.4450000000000001E-2</v>
      </c>
      <c r="E11" s="21">
        <v>0.32665400000000006</v>
      </c>
      <c r="F11" s="21">
        <f t="shared" si="0"/>
        <v>0.18354916912288172</v>
      </c>
      <c r="G11" s="21">
        <v>4.4162649122881703E-2</v>
      </c>
      <c r="H11" s="21">
        <v>9.6684570000000011E-2</v>
      </c>
      <c r="I11" s="21">
        <v>4.2701950000000002E-2</v>
      </c>
      <c r="J11" s="22">
        <f t="shared" si="1"/>
        <v>0.13519702536286621</v>
      </c>
      <c r="K11" s="22">
        <f t="shared" si="2"/>
        <v>0.4311816757880868</v>
      </c>
      <c r="L11" s="23">
        <f t="shared" si="3"/>
        <v>0.56190699983126391</v>
      </c>
      <c r="M11" s="4"/>
      <c r="N11" t="s">
        <v>255</v>
      </c>
      <c r="O11" s="5">
        <v>0.24710444243011831</v>
      </c>
      <c r="P11" s="71">
        <v>0.77230998868627876</v>
      </c>
    </row>
    <row r="12" spans="1:16" x14ac:dyDescent="0.25">
      <c r="A12" s="17"/>
      <c r="B12" s="55">
        <v>6</v>
      </c>
      <c r="C12" s="19" t="s">
        <v>255</v>
      </c>
      <c r="D12" s="20">
        <v>0.12796299999999999</v>
      </c>
      <c r="E12" s="21">
        <v>0.31995499999999999</v>
      </c>
      <c r="F12" s="21">
        <f t="shared" si="0"/>
        <v>0.24710444243011831</v>
      </c>
      <c r="G12" s="21">
        <v>0.18919818243011832</v>
      </c>
      <c r="H12" s="21">
        <v>1.0488250000000001E-2</v>
      </c>
      <c r="I12" s="21">
        <v>4.7418009999999997E-2</v>
      </c>
      <c r="J12" s="22">
        <f t="shared" si="1"/>
        <v>0.5913274755203648</v>
      </c>
      <c r="K12" s="22">
        <f t="shared" si="2"/>
        <v>0.62410786651284811</v>
      </c>
      <c r="L12" s="23">
        <f t="shared" si="3"/>
        <v>0.77230998868627876</v>
      </c>
      <c r="M12" s="4"/>
      <c r="N12" t="s">
        <v>257</v>
      </c>
      <c r="O12" s="5">
        <v>0.39811834146932057</v>
      </c>
      <c r="P12" s="71">
        <v>0.7563311393635419</v>
      </c>
    </row>
    <row r="13" spans="1:16" x14ac:dyDescent="0.25">
      <c r="A13" s="17"/>
      <c r="B13" s="55">
        <v>7</v>
      </c>
      <c r="C13" s="19" t="s">
        <v>256</v>
      </c>
      <c r="D13" s="20">
        <v>1.0078450000000001</v>
      </c>
      <c r="E13" s="21">
        <v>1.8119080000000001</v>
      </c>
      <c r="F13" s="21">
        <f t="shared" si="0"/>
        <v>1.2166921523443888</v>
      </c>
      <c r="G13" s="21">
        <v>0.96348780234438891</v>
      </c>
      <c r="H13" s="21">
        <v>0.42777113999999994</v>
      </c>
      <c r="I13" s="21">
        <v>-0.17456679000000003</v>
      </c>
      <c r="J13" s="22">
        <f t="shared" si="1"/>
        <v>0.53175315873895856</v>
      </c>
      <c r="K13" s="22">
        <f t="shared" si="2"/>
        <v>0.76784193366572073</v>
      </c>
      <c r="L13" s="23">
        <f t="shared" si="3"/>
        <v>0.67149775393915623</v>
      </c>
      <c r="M13" s="4"/>
      <c r="N13" t="s">
        <v>263</v>
      </c>
      <c r="O13" s="5">
        <v>0.55837827896741155</v>
      </c>
      <c r="P13" s="71">
        <v>0.74519889732885924</v>
      </c>
    </row>
    <row r="14" spans="1:16" x14ac:dyDescent="0.25">
      <c r="A14" s="17"/>
      <c r="B14" s="55">
        <v>8</v>
      </c>
      <c r="C14" s="19" t="s">
        <v>257</v>
      </c>
      <c r="D14" s="20">
        <v>0.33987300000000004</v>
      </c>
      <c r="E14" s="21">
        <v>0.52638099999999999</v>
      </c>
      <c r="F14" s="21">
        <f t="shared" si="0"/>
        <v>0.39811834146932057</v>
      </c>
      <c r="G14" s="21">
        <v>0.28018595146932057</v>
      </c>
      <c r="H14" s="21">
        <v>0.10184652999999999</v>
      </c>
      <c r="I14" s="21">
        <v>1.6085860000000004E-2</v>
      </c>
      <c r="J14" s="22">
        <f t="shared" si="1"/>
        <v>0.53228735738812871</v>
      </c>
      <c r="K14" s="22">
        <f t="shared" si="2"/>
        <v>0.72577179166672157</v>
      </c>
      <c r="L14" s="23">
        <f t="shared" si="3"/>
        <v>0.7563311393635419</v>
      </c>
      <c r="M14" s="4"/>
      <c r="N14" t="s">
        <v>261</v>
      </c>
      <c r="O14" s="5">
        <v>0.28853485977362048</v>
      </c>
      <c r="P14" s="71">
        <v>0.71659508148234186</v>
      </c>
    </row>
    <row r="15" spans="1:16" x14ac:dyDescent="0.25">
      <c r="A15" s="17"/>
      <c r="B15" s="55">
        <v>9</v>
      </c>
      <c r="C15" s="19" t="s">
        <v>258</v>
      </c>
      <c r="D15" s="20">
        <v>3.2700000000000007E-2</v>
      </c>
      <c r="E15" s="21">
        <v>0.291132</v>
      </c>
      <c r="F15" s="21">
        <f t="shared" si="0"/>
        <v>0.25524415229536013</v>
      </c>
      <c r="G15" s="21">
        <v>0.1751296422953601</v>
      </c>
      <c r="H15" s="21">
        <v>4.2378449999999998E-2</v>
      </c>
      <c r="I15" s="21">
        <v>3.7736059999999995E-2</v>
      </c>
      <c r="J15" s="22">
        <f t="shared" si="1"/>
        <v>0.60154720984075982</v>
      </c>
      <c r="K15" s="22">
        <f t="shared" si="2"/>
        <v>0.74711159300715868</v>
      </c>
      <c r="L15" s="23">
        <f t="shared" si="3"/>
        <v>0.87672997916876239</v>
      </c>
      <c r="M15" s="4"/>
      <c r="N15" t="s">
        <v>273</v>
      </c>
      <c r="O15" s="5">
        <v>0.6178933236344557</v>
      </c>
      <c r="P15" s="71">
        <v>0.70640922518732885</v>
      </c>
    </row>
    <row r="16" spans="1:16" x14ac:dyDescent="0.25">
      <c r="A16" s="17"/>
      <c r="B16" s="55">
        <v>10</v>
      </c>
      <c r="C16" s="19" t="s">
        <v>259</v>
      </c>
      <c r="D16" s="20">
        <v>0</v>
      </c>
      <c r="E16" s="21">
        <v>0.298647</v>
      </c>
      <c r="F16" s="21">
        <f t="shared" si="0"/>
        <v>0.17559114986417765</v>
      </c>
      <c r="G16" s="21">
        <v>9.9157339864177629E-2</v>
      </c>
      <c r="H16" s="21">
        <v>1.9834810000000001E-2</v>
      </c>
      <c r="I16" s="21">
        <v>5.659900000000001E-2</v>
      </c>
      <c r="J16" s="22">
        <f t="shared" si="1"/>
        <v>0.3320218849148916</v>
      </c>
      <c r="K16" s="22">
        <f t="shared" si="2"/>
        <v>0.39843745245784368</v>
      </c>
      <c r="L16" s="23">
        <f t="shared" si="3"/>
        <v>0.58795551224079812</v>
      </c>
      <c r="M16" s="4"/>
      <c r="N16" t="s">
        <v>262</v>
      </c>
      <c r="O16" s="5">
        <v>0.42291102568616851</v>
      </c>
      <c r="P16" s="71">
        <v>0.70623357316844726</v>
      </c>
    </row>
    <row r="17" spans="1:16" x14ac:dyDescent="0.25">
      <c r="A17" s="17"/>
      <c r="B17" s="55">
        <v>11</v>
      </c>
      <c r="C17" s="19" t="s">
        <v>260</v>
      </c>
      <c r="D17" s="20">
        <v>0.43633000000000005</v>
      </c>
      <c r="E17" s="21">
        <v>0.62708599999999992</v>
      </c>
      <c r="F17" s="21">
        <f t="shared" si="0"/>
        <v>0.42949969286477058</v>
      </c>
      <c r="G17" s="21">
        <v>0.32377302286477061</v>
      </c>
      <c r="H17" s="21">
        <v>3.8247200000000002E-2</v>
      </c>
      <c r="I17" s="21">
        <v>6.747947E-2</v>
      </c>
      <c r="J17" s="22">
        <f t="shared" si="1"/>
        <v>0.51631358835115226</v>
      </c>
      <c r="K17" s="22">
        <f t="shared" si="2"/>
        <v>0.57730554160796232</v>
      </c>
      <c r="L17" s="23">
        <f t="shared" si="3"/>
        <v>0.68491354114869507</v>
      </c>
      <c r="M17" s="4"/>
      <c r="N17" t="s">
        <v>260</v>
      </c>
      <c r="O17" s="5">
        <v>0.42949969286477058</v>
      </c>
      <c r="P17" s="71">
        <v>0.68491354114869507</v>
      </c>
    </row>
    <row r="18" spans="1:16" x14ac:dyDescent="0.25">
      <c r="A18" s="17"/>
      <c r="B18" s="55">
        <v>12</v>
      </c>
      <c r="C18" s="19" t="s">
        <v>261</v>
      </c>
      <c r="D18" s="20">
        <v>0.24338900000000002</v>
      </c>
      <c r="E18" s="21">
        <v>0.40264699999999998</v>
      </c>
      <c r="F18" s="21">
        <f t="shared" si="0"/>
        <v>0.28853485977362048</v>
      </c>
      <c r="G18" s="21">
        <v>0.15003581977362046</v>
      </c>
      <c r="H18" s="21">
        <v>8.4693700000000011E-2</v>
      </c>
      <c r="I18" s="21">
        <v>5.3805339999999986E-2</v>
      </c>
      <c r="J18" s="22">
        <f t="shared" si="1"/>
        <v>0.37262371201976041</v>
      </c>
      <c r="K18" s="22">
        <f t="shared" si="2"/>
        <v>0.58296602178488965</v>
      </c>
      <c r="L18" s="23">
        <f t="shared" si="3"/>
        <v>0.71659508148234186</v>
      </c>
      <c r="M18" s="4"/>
      <c r="N18" t="s">
        <v>250</v>
      </c>
      <c r="O18" s="5">
        <v>0.14059098012130442</v>
      </c>
      <c r="P18" s="71">
        <v>0.68179538095847569</v>
      </c>
    </row>
    <row r="19" spans="1:16" x14ac:dyDescent="0.25">
      <c r="A19" s="17"/>
      <c r="B19" s="55">
        <v>13</v>
      </c>
      <c r="C19" s="19" t="s">
        <v>262</v>
      </c>
      <c r="D19" s="20">
        <v>0.44681299999999996</v>
      </c>
      <c r="E19" s="21">
        <v>0.59882599999999986</v>
      </c>
      <c r="F19" s="21">
        <f t="shared" si="0"/>
        <v>0.42291102568616851</v>
      </c>
      <c r="G19" s="21">
        <v>0.3544674456861685</v>
      </c>
      <c r="H19" s="21">
        <v>3.712443E-2</v>
      </c>
      <c r="I19" s="21">
        <v>3.1319150000000004E-2</v>
      </c>
      <c r="J19" s="22">
        <f t="shared" si="1"/>
        <v>0.59193730012753054</v>
      </c>
      <c r="K19" s="22">
        <f t="shared" si="2"/>
        <v>0.65393265437066628</v>
      </c>
      <c r="L19" s="23">
        <f t="shared" si="3"/>
        <v>0.70623357316844726</v>
      </c>
      <c r="M19" s="4"/>
      <c r="N19" t="s">
        <v>274</v>
      </c>
      <c r="O19" s="5">
        <v>3.2070929957961028E-2</v>
      </c>
      <c r="P19" s="71">
        <v>0.68040585462949033</v>
      </c>
    </row>
    <row r="20" spans="1:16" x14ac:dyDescent="0.25">
      <c r="A20" s="17"/>
      <c r="B20" s="55">
        <v>14</v>
      </c>
      <c r="C20" s="19" t="s">
        <v>263</v>
      </c>
      <c r="D20" s="20">
        <v>0.61348799999999992</v>
      </c>
      <c r="E20" s="21">
        <v>0.74930099999999999</v>
      </c>
      <c r="F20" s="21">
        <f t="shared" si="0"/>
        <v>0.55837827896741155</v>
      </c>
      <c r="G20" s="21">
        <v>0.40301076896741161</v>
      </c>
      <c r="H20" s="21">
        <v>6.6054289999999988E-2</v>
      </c>
      <c r="I20" s="21">
        <v>8.9313219999999999E-2</v>
      </c>
      <c r="J20" s="22">
        <f t="shared" si="1"/>
        <v>0.53784896719397357</v>
      </c>
      <c r="K20" s="22">
        <f t="shared" si="2"/>
        <v>0.62600351389816855</v>
      </c>
      <c r="L20" s="23">
        <f t="shared" si="3"/>
        <v>0.74519889732885924</v>
      </c>
      <c r="M20" s="4"/>
      <c r="N20" t="s">
        <v>256</v>
      </c>
      <c r="O20" s="5">
        <v>1.2166921523443888</v>
      </c>
      <c r="P20" s="71">
        <v>0.67149775393915623</v>
      </c>
    </row>
    <row r="21" spans="1:16" x14ac:dyDescent="0.25">
      <c r="A21" s="17"/>
      <c r="B21" s="55">
        <v>15</v>
      </c>
      <c r="C21" s="19" t="s">
        <v>264</v>
      </c>
      <c r="D21" s="20">
        <v>42.436519000000018</v>
      </c>
      <c r="E21" s="21">
        <v>38.395515999999994</v>
      </c>
      <c r="F21" s="21">
        <f t="shared" si="0"/>
        <v>32.929539384069244</v>
      </c>
      <c r="G21" s="21">
        <v>25.189918354069246</v>
      </c>
      <c r="H21" s="21">
        <v>3.3349380799999997</v>
      </c>
      <c r="I21" s="21">
        <v>4.4046829499999989</v>
      </c>
      <c r="J21" s="22">
        <f t="shared" si="1"/>
        <v>0.65606406628496017</v>
      </c>
      <c r="K21" s="22">
        <f t="shared" si="2"/>
        <v>0.74292155453957831</v>
      </c>
      <c r="L21" s="23">
        <f t="shared" si="3"/>
        <v>0.85764023549180191</v>
      </c>
      <c r="M21" s="4"/>
      <c r="N21" t="s">
        <v>251</v>
      </c>
      <c r="O21" s="5">
        <v>0.46816314705746531</v>
      </c>
      <c r="P21" s="71">
        <v>0.66407909866714898</v>
      </c>
    </row>
    <row r="22" spans="1:16" x14ac:dyDescent="0.25">
      <c r="A22" s="17"/>
      <c r="B22" s="55">
        <v>16</v>
      </c>
      <c r="C22" s="19" t="s">
        <v>265</v>
      </c>
      <c r="D22" s="20">
        <v>0</v>
      </c>
      <c r="E22" s="21">
        <v>0.24438900000000002</v>
      </c>
      <c r="F22" s="21">
        <f t="shared" si="0"/>
        <v>0.19834698019827007</v>
      </c>
      <c r="G22" s="21">
        <v>2.6810630198270083E-2</v>
      </c>
      <c r="H22" s="21">
        <v>3.6413940000000006E-2</v>
      </c>
      <c r="I22" s="21">
        <v>0.13512241</v>
      </c>
      <c r="J22" s="22">
        <f t="shared" si="1"/>
        <v>0.10970473383937117</v>
      </c>
      <c r="K22" s="22">
        <f t="shared" si="2"/>
        <v>0.25870464791079012</v>
      </c>
      <c r="L22" s="23">
        <f t="shared" si="3"/>
        <v>0.8116035508892383</v>
      </c>
      <c r="M22" s="4"/>
      <c r="N22" t="s">
        <v>266</v>
      </c>
      <c r="O22" s="5">
        <v>0.83938370127107464</v>
      </c>
      <c r="P22" s="71">
        <v>0.66339234584251405</v>
      </c>
    </row>
    <row r="23" spans="1:16" x14ac:dyDescent="0.25">
      <c r="A23" s="17"/>
      <c r="B23" s="55">
        <v>17</v>
      </c>
      <c r="C23" s="19" t="s">
        <v>266</v>
      </c>
      <c r="D23" s="20">
        <v>1.2689080000000001</v>
      </c>
      <c r="E23" s="21">
        <v>1.26529</v>
      </c>
      <c r="F23" s="21">
        <f t="shared" si="0"/>
        <v>0.83938370127107464</v>
      </c>
      <c r="G23" s="21">
        <v>0.59572806127107469</v>
      </c>
      <c r="H23" s="21">
        <v>0.140515</v>
      </c>
      <c r="I23" s="21">
        <v>0.10314064000000001</v>
      </c>
      <c r="J23" s="22">
        <f t="shared" si="1"/>
        <v>0.47082333794709091</v>
      </c>
      <c r="K23" s="22">
        <f t="shared" si="2"/>
        <v>0.58187693040415611</v>
      </c>
      <c r="L23" s="23">
        <f t="shared" si="3"/>
        <v>0.66339234584251405</v>
      </c>
      <c r="M23" s="4"/>
      <c r="N23" t="s">
        <v>271</v>
      </c>
      <c r="O23" s="5">
        <v>0.19598494033335476</v>
      </c>
      <c r="P23" s="71">
        <v>0.65470602888061624</v>
      </c>
    </row>
    <row r="24" spans="1:16" x14ac:dyDescent="0.25">
      <c r="A24" s="17"/>
      <c r="B24" s="55">
        <v>18</v>
      </c>
      <c r="C24" s="19" t="s">
        <v>267</v>
      </c>
      <c r="D24" s="20">
        <v>0</v>
      </c>
      <c r="E24" s="21">
        <v>0.22945199999999999</v>
      </c>
      <c r="F24" s="21">
        <f t="shared" si="0"/>
        <v>0.13331485000726612</v>
      </c>
      <c r="G24" s="21">
        <v>9.7218420007266104E-2</v>
      </c>
      <c r="H24" s="21">
        <v>1.7424329999999998E-2</v>
      </c>
      <c r="I24" s="21">
        <v>1.8672100000000001E-2</v>
      </c>
      <c r="J24" s="22">
        <f t="shared" si="1"/>
        <v>0.4236982898700648</v>
      </c>
      <c r="K24" s="22">
        <f t="shared" si="2"/>
        <v>0.49963717904950106</v>
      </c>
      <c r="L24" s="23">
        <f t="shared" si="3"/>
        <v>0.58101411191563435</v>
      </c>
      <c r="M24" s="4"/>
      <c r="N24" t="s">
        <v>253</v>
      </c>
      <c r="O24" s="5">
        <v>0.69409519104497286</v>
      </c>
      <c r="P24" s="71">
        <v>0.62181147276989124</v>
      </c>
    </row>
    <row r="25" spans="1:16" x14ac:dyDescent="0.25">
      <c r="A25" s="17"/>
      <c r="B25" s="55">
        <v>19</v>
      </c>
      <c r="C25" s="19" t="s">
        <v>268</v>
      </c>
      <c r="D25" s="20">
        <v>2.5000000000000001E-3</v>
      </c>
      <c r="E25" s="21">
        <v>0.22105999999999998</v>
      </c>
      <c r="F25" s="21">
        <f t="shared" si="0"/>
        <v>8.2309490036197044E-2</v>
      </c>
      <c r="G25" s="21">
        <v>4.3387850036197051E-2</v>
      </c>
      <c r="H25" s="21">
        <v>1.8507719999999998E-2</v>
      </c>
      <c r="I25" s="21">
        <v>2.0413919999999999E-2</v>
      </c>
      <c r="J25" s="22">
        <f t="shared" si="1"/>
        <v>0.19627182681714039</v>
      </c>
      <c r="K25" s="22">
        <f t="shared" si="2"/>
        <v>0.27999443606349883</v>
      </c>
      <c r="L25" s="23">
        <f t="shared" si="3"/>
        <v>0.37234004359086698</v>
      </c>
      <c r="M25" s="4"/>
      <c r="N25" t="s">
        <v>272</v>
      </c>
      <c r="O25" s="5">
        <v>0.28816859718073712</v>
      </c>
      <c r="P25" s="71">
        <v>0.62127661718924088</v>
      </c>
    </row>
    <row r="26" spans="1:16" x14ac:dyDescent="0.25">
      <c r="A26" s="17"/>
      <c r="B26" s="55">
        <v>20</v>
      </c>
      <c r="C26" s="19" t="s">
        <v>269</v>
      </c>
      <c r="D26" s="20">
        <v>0</v>
      </c>
      <c r="E26" s="21">
        <v>0.63109599999999999</v>
      </c>
      <c r="F26" s="21">
        <f t="shared" si="0"/>
        <v>0.3028171184826669</v>
      </c>
      <c r="G26" s="21">
        <v>0.17010099848266691</v>
      </c>
      <c r="H26" s="21">
        <v>6.2223870000000001E-2</v>
      </c>
      <c r="I26" s="21">
        <v>7.0492249999999992E-2</v>
      </c>
      <c r="J26" s="22">
        <f t="shared" si="1"/>
        <v>0.26953268358960747</v>
      </c>
      <c r="K26" s="22">
        <f t="shared" si="2"/>
        <v>0.36812920456264486</v>
      </c>
      <c r="L26" s="23">
        <f t="shared" si="3"/>
        <v>0.47982734557447188</v>
      </c>
      <c r="M26" s="4"/>
      <c r="N26" t="s">
        <v>259</v>
      </c>
      <c r="O26" s="5">
        <v>0.17559114986417765</v>
      </c>
      <c r="P26" s="71">
        <v>0.58795551224079812</v>
      </c>
    </row>
    <row r="27" spans="1:16" x14ac:dyDescent="0.25">
      <c r="A27" s="17"/>
      <c r="B27" s="55">
        <v>21</v>
      </c>
      <c r="C27" s="19" t="s">
        <v>270</v>
      </c>
      <c r="D27" s="20">
        <v>4.0000000000000001E-3</v>
      </c>
      <c r="E27" s="21">
        <v>0.53254800000000013</v>
      </c>
      <c r="F27" s="21">
        <f t="shared" si="0"/>
        <v>0.15012225744307547</v>
      </c>
      <c r="G27" s="21">
        <v>7.4425697443075478E-2</v>
      </c>
      <c r="H27" s="21">
        <v>4.2489940000000004E-2</v>
      </c>
      <c r="I27" s="21">
        <v>3.3206619999999992E-2</v>
      </c>
      <c r="J27" s="22">
        <f t="shared" si="1"/>
        <v>0.13975397042722057</v>
      </c>
      <c r="K27" s="22">
        <f t="shared" si="2"/>
        <v>0.21954009299269822</v>
      </c>
      <c r="L27" s="23">
        <f t="shared" si="3"/>
        <v>0.28189432209505139</v>
      </c>
      <c r="M27" s="4"/>
      <c r="N27" t="s">
        <v>267</v>
      </c>
      <c r="O27" s="5">
        <v>0.13331485000726612</v>
      </c>
      <c r="P27" s="71">
        <v>0.58101411191563435</v>
      </c>
    </row>
    <row r="28" spans="1:16" x14ac:dyDescent="0.25">
      <c r="A28" s="17"/>
      <c r="B28" s="55">
        <v>22</v>
      </c>
      <c r="C28" s="19" t="s">
        <v>271</v>
      </c>
      <c r="D28" s="20">
        <v>0</v>
      </c>
      <c r="E28" s="21">
        <v>0.29934800000000006</v>
      </c>
      <c r="F28" s="21">
        <f t="shared" si="0"/>
        <v>0.19598494033335476</v>
      </c>
      <c r="G28" s="21">
        <v>6.4396190333354753E-2</v>
      </c>
      <c r="H28" s="21">
        <v>5.1659950000000003E-2</v>
      </c>
      <c r="I28" s="21">
        <v>7.9928799999999994E-2</v>
      </c>
      <c r="J28" s="22">
        <f t="shared" si="1"/>
        <v>0.21512149850125853</v>
      </c>
      <c r="K28" s="22">
        <f t="shared" si="2"/>
        <v>0.3876963946087989</v>
      </c>
      <c r="L28" s="23">
        <f t="shared" si="3"/>
        <v>0.65470602888061624</v>
      </c>
      <c r="M28" s="4"/>
      <c r="N28" t="s">
        <v>254</v>
      </c>
      <c r="O28" s="5">
        <v>0.18354916912288172</v>
      </c>
      <c r="P28" s="71">
        <v>0.56190699983126391</v>
      </c>
    </row>
    <row r="29" spans="1:16" x14ac:dyDescent="0.25">
      <c r="A29" s="17"/>
      <c r="B29" s="55">
        <v>23</v>
      </c>
      <c r="C29" s="19" t="s">
        <v>272</v>
      </c>
      <c r="D29" s="20">
        <v>0.21735699999999999</v>
      </c>
      <c r="E29" s="21">
        <v>0.46383299999999994</v>
      </c>
      <c r="F29" s="21">
        <f t="shared" si="0"/>
        <v>0.28816859718073712</v>
      </c>
      <c r="G29" s="21">
        <v>0.13637601718073711</v>
      </c>
      <c r="H29" s="21">
        <v>3.8385240000000001E-2</v>
      </c>
      <c r="I29" s="21">
        <v>0.11340734000000001</v>
      </c>
      <c r="J29" s="22">
        <f t="shared" si="1"/>
        <v>0.29401965185904655</v>
      </c>
      <c r="K29" s="22">
        <f t="shared" si="2"/>
        <v>0.37677624744409544</v>
      </c>
      <c r="L29" s="23">
        <f t="shared" si="3"/>
        <v>0.62127661718924088</v>
      </c>
      <c r="M29" s="4"/>
      <c r="N29" t="s">
        <v>269</v>
      </c>
      <c r="O29" s="5">
        <v>0.3028171184826669</v>
      </c>
      <c r="P29" s="71">
        <v>0.47982734557447188</v>
      </c>
    </row>
    <row r="30" spans="1:16" x14ac:dyDescent="0.25">
      <c r="A30" s="17"/>
      <c r="B30" s="55">
        <v>24</v>
      </c>
      <c r="C30" s="19" t="s">
        <v>273</v>
      </c>
      <c r="D30" s="20">
        <v>0.67137200000000008</v>
      </c>
      <c r="E30" s="21">
        <v>0.87469599999999992</v>
      </c>
      <c r="F30" s="21">
        <f t="shared" si="0"/>
        <v>0.6178933236344557</v>
      </c>
      <c r="G30" s="21">
        <v>0.42496982363445568</v>
      </c>
      <c r="H30" s="21">
        <v>8.4014499999999992E-2</v>
      </c>
      <c r="I30" s="21">
        <v>0.10890900000000001</v>
      </c>
      <c r="J30" s="22">
        <f t="shared" si="1"/>
        <v>0.48584859612305958</v>
      </c>
      <c r="K30" s="22">
        <f t="shared" si="2"/>
        <v>0.58189853804573899</v>
      </c>
      <c r="L30" s="23">
        <f t="shared" si="3"/>
        <v>0.70640922518732885</v>
      </c>
      <c r="M30" s="4"/>
      <c r="N30" t="s">
        <v>268</v>
      </c>
      <c r="O30" s="5">
        <v>8.2309490036197044E-2</v>
      </c>
      <c r="P30" s="71">
        <v>0.37234004359086698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4.7135000000000003E-2</v>
      </c>
      <c r="E31" s="28">
        <v>4.7135000000000003E-2</v>
      </c>
      <c r="F31" s="28">
        <f t="shared" si="0"/>
        <v>3.2070929957961028E-2</v>
      </c>
      <c r="G31" s="28">
        <v>2.493599995796103E-2</v>
      </c>
      <c r="H31" s="28">
        <v>2.6394599999999997E-3</v>
      </c>
      <c r="I31" s="28">
        <v>4.4954700000000005E-3</v>
      </c>
      <c r="J31" s="29">
        <f t="shared" si="1"/>
        <v>0.52903362592470626</v>
      </c>
      <c r="K31" s="29">
        <f t="shared" si="2"/>
        <v>0.58503150435899076</v>
      </c>
      <c r="L31" s="30">
        <f t="shared" si="3"/>
        <v>0.68040585462949033</v>
      </c>
      <c r="M31" s="4"/>
      <c r="N31" t="s">
        <v>270</v>
      </c>
      <c r="O31" s="5">
        <v>0.15012225744307547</v>
      </c>
      <c r="P31" s="71">
        <v>0.28189432209505139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710937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49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48.876339000000016</v>
      </c>
      <c r="E6" s="14">
        <v>51.793058999999992</v>
      </c>
      <c r="F6" s="14">
        <v>41.799447669596908</v>
      </c>
      <c r="G6" s="14">
        <v>31.17045890959692</v>
      </c>
      <c r="H6" s="14">
        <v>5.0586215900000004</v>
      </c>
      <c r="I6" s="14">
        <v>5.570367169999999</v>
      </c>
      <c r="J6" s="15">
        <v>0.60182695348419035</v>
      </c>
      <c r="K6" s="15">
        <v>0.69949682832205229</v>
      </c>
      <c r="L6" s="16">
        <v>0.8070472854209465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44.051853999999999</v>
      </c>
      <c r="E7" s="38">
        <f ca="1">SUM(E8:OFFSET(E6,MATCH("PROYECTOS",$A$8:$A$50,0),0))</f>
        <v>50.843784000000014</v>
      </c>
      <c r="F7" s="38">
        <f ca="1">SUM(F8:OFFSET(F6,MATCH("PROYECTOS",$A$8:$A$50,0),0))</f>
        <v>41.241828183896672</v>
      </c>
      <c r="G7" s="38">
        <f ca="1">SUM(G8:OFFSET(G6,MATCH("PROYECTOS",$A$8:$A$50,0),0))</f>
        <v>30.801437303896666</v>
      </c>
      <c r="H7" s="38">
        <f ca="1">SUM(H8:OFFSET(H6,MATCH("PROYECTOS",$A$8:$A$50,0),0))</f>
        <v>4.954760209999999</v>
      </c>
      <c r="I7" s="38">
        <f ca="1">SUM(I8:OFFSET(I6,MATCH("PROYECTOS",$A$8:$A$50,0),0))</f>
        <v>5.4856306699999999</v>
      </c>
      <c r="J7" s="39">
        <f ca="1">IFERROR(G7/E7,0)</f>
        <v>0.60580536853623357</v>
      </c>
      <c r="K7" s="39">
        <f ca="1">IFERROR(SUM(G7,H7)/E7,0)</f>
        <v>0.70325602661471176</v>
      </c>
      <c r="L7" s="40">
        <f ca="1">IFERROR(SUM(G7,H7,I7)/E7,0)</f>
        <v>0.81114789142949417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1.6717859999999998</v>
      </c>
      <c r="E8" s="21">
        <v>1.4411099999999997</v>
      </c>
      <c r="F8" s="21">
        <f t="shared" ref="F8:F12" si="0">SUM(G8,H8,I8)</f>
        <v>0.85276851736364412</v>
      </c>
      <c r="G8" s="21">
        <v>0.73193043736364416</v>
      </c>
      <c r="H8" s="21">
        <v>5.375402E-2</v>
      </c>
      <c r="I8" s="21">
        <v>6.7084059999999987E-2</v>
      </c>
      <c r="J8" s="22">
        <f t="shared" ref="J8:J13" si="1">IFERROR(G8/E8,0)</f>
        <v>0.50789352468836124</v>
      </c>
      <c r="K8" s="22">
        <f t="shared" ref="K8:K13" si="2">IFERROR(SUM(G8,H8)/E8,0)</f>
        <v>0.54519395283055716</v>
      </c>
      <c r="L8" s="23">
        <f t="shared" ref="L8:L13" si="3">IFERROR(SUM(G8,H8,I8)/E8,0)</f>
        <v>0.59174422310832919</v>
      </c>
      <c r="M8" s="4"/>
    </row>
    <row r="9" spans="1:13" ht="25.5" x14ac:dyDescent="0.25">
      <c r="A9" s="17"/>
      <c r="B9" s="19">
        <v>3000687</v>
      </c>
      <c r="C9" s="19" t="s">
        <v>2079</v>
      </c>
      <c r="D9" s="20">
        <v>1.5375889999999988</v>
      </c>
      <c r="E9" s="21">
        <v>1.5777949999999987</v>
      </c>
      <c r="F9" s="21">
        <f t="shared" si="0"/>
        <v>1.2960417027818392</v>
      </c>
      <c r="G9" s="21">
        <v>1.0110218727818392</v>
      </c>
      <c r="H9" s="21">
        <v>0.12284802999999998</v>
      </c>
      <c r="I9" s="21">
        <v>0.16217180000000003</v>
      </c>
      <c r="J9" s="22">
        <f t="shared" si="1"/>
        <v>0.64078151647193715</v>
      </c>
      <c r="K9" s="22">
        <f t="shared" si="2"/>
        <v>0.71864209405013957</v>
      </c>
      <c r="L9" s="23">
        <f t="shared" si="3"/>
        <v>0.8214259157760293</v>
      </c>
      <c r="M9" s="4"/>
    </row>
    <row r="10" spans="1:13" ht="38.25" x14ac:dyDescent="0.25">
      <c r="A10" s="17"/>
      <c r="B10" s="19">
        <v>3000688</v>
      </c>
      <c r="C10" s="19" t="s">
        <v>2080</v>
      </c>
      <c r="D10" s="20">
        <v>35.510711999999998</v>
      </c>
      <c r="E10" s="21">
        <v>41.711831000000011</v>
      </c>
      <c r="F10" s="21">
        <f t="shared" si="0"/>
        <v>34.883955984282267</v>
      </c>
      <c r="G10" s="21">
        <v>26.110494064282268</v>
      </c>
      <c r="H10" s="21">
        <v>4.3295422499999994</v>
      </c>
      <c r="I10" s="21">
        <v>4.4439196699999997</v>
      </c>
      <c r="J10" s="22">
        <f t="shared" si="1"/>
        <v>0.62597333749943174</v>
      </c>
      <c r="K10" s="22">
        <f t="shared" si="2"/>
        <v>0.72976984190126437</v>
      </c>
      <c r="L10" s="23">
        <f t="shared" si="3"/>
        <v>0.83630843211563299</v>
      </c>
      <c r="M10" s="4"/>
    </row>
    <row r="11" spans="1:13" ht="25.5" x14ac:dyDescent="0.25">
      <c r="A11" s="17"/>
      <c r="B11" s="19">
        <v>3000689</v>
      </c>
      <c r="C11" s="19" t="s">
        <v>2081</v>
      </c>
      <c r="D11" s="20">
        <v>4.4822669999999993</v>
      </c>
      <c r="E11" s="21">
        <v>5.2703799999999994</v>
      </c>
      <c r="F11" s="21">
        <f t="shared" si="0"/>
        <v>3.6686190687267741</v>
      </c>
      <c r="G11" s="21">
        <v>2.495631508726774</v>
      </c>
      <c r="H11" s="21">
        <v>0.4246818</v>
      </c>
      <c r="I11" s="21">
        <v>0.74830576000000004</v>
      </c>
      <c r="J11" s="22">
        <f t="shared" si="1"/>
        <v>0.47352022220917167</v>
      </c>
      <c r="K11" s="22">
        <f t="shared" si="2"/>
        <v>0.55409919374443106</v>
      </c>
      <c r="L11" s="23">
        <f t="shared" si="3"/>
        <v>0.6960824587082477</v>
      </c>
      <c r="M11" s="4"/>
    </row>
    <row r="12" spans="1:13" ht="38.25" x14ac:dyDescent="0.25">
      <c r="A12" s="17"/>
      <c r="B12" s="19">
        <v>3000690</v>
      </c>
      <c r="C12" s="19" t="s">
        <v>2082</v>
      </c>
      <c r="D12" s="20">
        <v>0.84950000000000003</v>
      </c>
      <c r="E12" s="21">
        <v>0.84266800000000008</v>
      </c>
      <c r="F12" s="21">
        <f t="shared" si="0"/>
        <v>0.54044291074214112</v>
      </c>
      <c r="G12" s="21">
        <v>0.45235942074214108</v>
      </c>
      <c r="H12" s="21">
        <v>2.3934110000000005E-2</v>
      </c>
      <c r="I12" s="21">
        <v>6.4149380000000006E-2</v>
      </c>
      <c r="J12" s="22">
        <f t="shared" si="1"/>
        <v>0.53681808344702897</v>
      </c>
      <c r="K12" s="22">
        <f t="shared" si="2"/>
        <v>0.56522085891732099</v>
      </c>
      <c r="L12" s="23">
        <f t="shared" si="3"/>
        <v>0.64134737612219883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4.824485000000017</v>
      </c>
      <c r="E13" s="45">
        <f t="shared" ref="E13:I13" ca="1" si="4">OFFSET(E13,-MATCH("PROYECTOS",$A$8:$A$50,0)-1,0)-(OFFSET(E13,-MATCH("PROYECTOS",$A$8:$A$50,0),0))</f>
        <v>0.94927499999997877</v>
      </c>
      <c r="F13" s="45">
        <f t="shared" ca="1" si="4"/>
        <v>0.55761948570023634</v>
      </c>
      <c r="G13" s="45">
        <f t="shared" ca="1" si="4"/>
        <v>0.36902160570025444</v>
      </c>
      <c r="H13" s="45">
        <f t="shared" ca="1" si="4"/>
        <v>0.10386138000000145</v>
      </c>
      <c r="I13" s="45">
        <f t="shared" ca="1" si="4"/>
        <v>8.4736499999999104E-2</v>
      </c>
      <c r="J13" s="46">
        <f t="shared" ca="1" si="1"/>
        <v>0.38874046582946215</v>
      </c>
      <c r="K13" s="46">
        <f t="shared" ca="1" si="2"/>
        <v>0.49815173232231591</v>
      </c>
      <c r="L13" s="47">
        <f t="shared" ca="1" si="3"/>
        <v>0.58741617097286614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2098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276</v>
      </c>
      <c r="D19" s="23">
        <v>0.59174422310832919</v>
      </c>
    </row>
    <row r="20" spans="1:4" ht="39" thickBot="1" x14ac:dyDescent="0.3">
      <c r="A20" s="24"/>
      <c r="B20" s="26">
        <v>3000690</v>
      </c>
      <c r="C20" s="26" t="s">
        <v>2082</v>
      </c>
      <c r="D20" s="30">
        <v>0.64134737612219883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50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299.35990500000003</v>
      </c>
      <c r="E6" s="14">
        <v>285.8773900000001</v>
      </c>
      <c r="F6" s="14">
        <v>244.46477664779644</v>
      </c>
      <c r="G6" s="14">
        <v>189.21678262779642</v>
      </c>
      <c r="H6" s="14">
        <v>20.600702710000004</v>
      </c>
      <c r="I6" s="14">
        <v>34.647291309999993</v>
      </c>
      <c r="J6" s="15">
        <v>0.66188089456041399</v>
      </c>
      <c r="K6" s="15">
        <v>0.73394221675871729</v>
      </c>
      <c r="L6" s="16">
        <v>0.85513854959917024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299.35990499999997</v>
      </c>
      <c r="E7" s="38">
        <f ca="1">SUM(E8:OFFSET(E6,MATCH("GOBIERNOS REGIONALES",$A$8:$A$50,0),0))</f>
        <v>285.87738999999999</v>
      </c>
      <c r="F7" s="38">
        <f ca="1">SUM(F8:OFFSET(F6,MATCH("GOBIERNOS REGIONALES",$A$8:$A$50,0),0))</f>
        <v>244.46477664779644</v>
      </c>
      <c r="G7" s="38">
        <f ca="1">SUM(G8:OFFSET(G6,MATCH("GOBIERNOS REGIONALES",$A$8:$A$50,0),0))</f>
        <v>189.21678262779642</v>
      </c>
      <c r="H7" s="38">
        <f ca="1">SUM(H8:OFFSET(H6,MATCH("GOBIERNOS REGIONALES",$A$8:$A$50,0),0))</f>
        <v>20.60070271</v>
      </c>
      <c r="I7" s="38">
        <f ca="1">SUM(I8:OFFSET(I6,MATCH("GOBIERNOS REGIONALES",$A$8:$A$50,0),0))</f>
        <v>34.64729131</v>
      </c>
      <c r="J7" s="39">
        <f ca="1">IFERROR(G7/E7,0)</f>
        <v>0.66188089456041421</v>
      </c>
      <c r="K7" s="39">
        <f ca="1">IFERROR(SUM(G7,H7)/E7,0)</f>
        <v>0.73394221675871751</v>
      </c>
      <c r="L7" s="40">
        <f ca="1">IFERROR(SUM(G7,H7,I7)/E7,0)</f>
        <v>0.85513854959917068</v>
      </c>
      <c r="M7" s="4"/>
    </row>
    <row r="8" spans="1:13" x14ac:dyDescent="0.25">
      <c r="A8" s="17"/>
      <c r="B8" s="18">
        <v>7</v>
      </c>
      <c r="C8" s="19" t="s">
        <v>107</v>
      </c>
      <c r="D8" s="20">
        <v>299.35990499999997</v>
      </c>
      <c r="E8" s="21">
        <v>285.87738999999999</v>
      </c>
      <c r="F8" s="21">
        <f t="shared" ref="F8:F10" si="0">SUM(G8,H8,I8)</f>
        <v>244.46477664779644</v>
      </c>
      <c r="G8" s="21">
        <v>189.21678262779642</v>
      </c>
      <c r="H8" s="21">
        <v>20.60070271</v>
      </c>
      <c r="I8" s="21">
        <v>34.64729131</v>
      </c>
      <c r="J8" s="22">
        <f t="shared" ref="J8:J10" si="1">IFERROR(G8/E8,0)</f>
        <v>0.66188089456041421</v>
      </c>
      <c r="K8" s="22">
        <f t="shared" ref="K8:K10" si="2">IFERROR(SUM(G8,H8)/E8,0)</f>
        <v>0.73394221675871751</v>
      </c>
      <c r="L8" s="23">
        <f t="shared" ref="L8:L10" si="3">IFERROR(SUM(G8,H8,I8)/E8,0)</f>
        <v>0.85513854959917068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129</v>
      </c>
      <c r="B1" s="49" t="s">
        <v>89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2078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48.876339000000016</v>
      </c>
      <c r="I6" s="14">
        <v>51.793058999999992</v>
      </c>
      <c r="J6" s="14">
        <v>41.799447669596908</v>
      </c>
      <c r="K6" s="14">
        <v>31.17045890959692</v>
      </c>
      <c r="L6" s="14">
        <v>5.0586215900000004</v>
      </c>
      <c r="M6" s="14">
        <v>5.570367169999999</v>
      </c>
      <c r="N6" s="15">
        <v>0.60182695348419035</v>
      </c>
      <c r="O6" s="15">
        <v>0.69949682832205229</v>
      </c>
      <c r="P6" s="16">
        <v>0.8070472854209465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SUM(H8:OFFSET(H6,MATCH("PROYECTOS",$A$8:$A$22,0),0))</f>
        <v>44.051853999999992</v>
      </c>
      <c r="I7" s="13">
        <f ca="1">SUM(I8:OFFSET(I6,MATCH("PROYECTOS",$A$8:$A$22,0),0))</f>
        <v>50.843783999999999</v>
      </c>
      <c r="J7" s="13">
        <f ca="1">SUM(J8:OFFSET(J6,MATCH("PROYECTOS",$A$8:$A$22,0),0))</f>
        <v>41.241828183896658</v>
      </c>
      <c r="K7" s="13">
        <f ca="1">SUM(K8:OFFSET(K6,MATCH("PROYECTOS",$A$8:$A$22,0),0))</f>
        <v>30.801437303896666</v>
      </c>
      <c r="L7" s="13">
        <f ca="1">SUM(L8:OFFSET(L6,MATCH("PROYECTOS",$A$8:$A$22,0),0))</f>
        <v>4.9547602099999999</v>
      </c>
      <c r="M7" s="13">
        <f ca="1">SUM(M8:OFFSET(M6,MATCH("PROYECTOS",$A$8:$A$22,0),0))</f>
        <v>5.4856306699999999</v>
      </c>
      <c r="N7" s="39">
        <f ca="1">IFERROR(K7/I7,0)</f>
        <v>0.60580536853623379</v>
      </c>
      <c r="O7" s="39">
        <f ca="1">IFERROR(SUM(K7,L7)/I7,0)</f>
        <v>0.70325602661471198</v>
      </c>
      <c r="P7" s="40">
        <f ca="1">IFERROR(SUM(K7,L7,M7)/I7,0)</f>
        <v>0.81114789142949439</v>
      </c>
      <c r="Q7" s="64"/>
      <c r="R7" s="38"/>
      <c r="S7" s="40"/>
    </row>
    <row r="8" spans="1:19" ht="38.25" x14ac:dyDescent="0.25">
      <c r="A8" s="17"/>
      <c r="B8" s="19">
        <v>5004449</v>
      </c>
      <c r="C8" s="19" t="s">
        <v>2083</v>
      </c>
      <c r="D8" s="68">
        <v>3000688</v>
      </c>
      <c r="E8" s="19" t="s">
        <v>2080</v>
      </c>
      <c r="F8" s="69">
        <v>88</v>
      </c>
      <c r="G8" s="19" t="s">
        <v>757</v>
      </c>
      <c r="H8" s="20">
        <v>8.5142099999999985</v>
      </c>
      <c r="I8" s="21">
        <v>1.1480090000000001</v>
      </c>
      <c r="J8" s="21">
        <f t="shared" ref="J8:J21" si="0">SUM(K8,L8,M8)</f>
        <v>0.95580715755023093</v>
      </c>
      <c r="K8" s="21">
        <v>0.7958747675502309</v>
      </c>
      <c r="L8" s="21">
        <v>5.4307690000000006E-2</v>
      </c>
      <c r="M8" s="21">
        <v>0.10562469999999999</v>
      </c>
      <c r="N8" s="22">
        <f t="shared" ref="N8:N22" si="1">IFERROR(K8/I8,0)</f>
        <v>0.69326526843450775</v>
      </c>
      <c r="O8" s="22">
        <f t="shared" ref="O8:O22" si="2">IFERROR(SUM(K8,L8)/I8,0)</f>
        <v>0.7405712477430324</v>
      </c>
      <c r="P8" s="23">
        <f t="shared" ref="P8:P22" si="3">IFERROR(SUM(K8,L8,M8)/I8,0)</f>
        <v>0.8325781048321319</v>
      </c>
      <c r="Q8" s="70">
        <v>1174</v>
      </c>
      <c r="R8" s="21">
        <v>1199</v>
      </c>
      <c r="S8" s="23">
        <f>IFERROR(R8/Q8,0)</f>
        <v>1.0212947189097104</v>
      </c>
    </row>
    <row r="9" spans="1:19" ht="25.5" x14ac:dyDescent="0.25">
      <c r="A9" s="17"/>
      <c r="B9" s="19">
        <v>5005144</v>
      </c>
      <c r="C9" s="19" t="s">
        <v>2084</v>
      </c>
      <c r="D9" s="68">
        <v>3000001</v>
      </c>
      <c r="E9" s="19" t="s">
        <v>276</v>
      </c>
      <c r="F9" s="69">
        <v>80</v>
      </c>
      <c r="G9" s="19" t="s">
        <v>311</v>
      </c>
      <c r="H9" s="20">
        <v>0.72945299999999991</v>
      </c>
      <c r="I9" s="21">
        <v>0.45816299999999999</v>
      </c>
      <c r="J9" s="21">
        <f t="shared" si="0"/>
        <v>0.23240001070389618</v>
      </c>
      <c r="K9" s="21">
        <v>0.22612003070389619</v>
      </c>
      <c r="L9" s="21">
        <v>2.1324699999999996E-3</v>
      </c>
      <c r="M9" s="21">
        <v>4.1475100000000001E-3</v>
      </c>
      <c r="N9" s="22">
        <f t="shared" si="1"/>
        <v>0.49353621026555222</v>
      </c>
      <c r="O9" s="22">
        <f t="shared" si="2"/>
        <v>0.49819060182488806</v>
      </c>
      <c r="P9" s="23">
        <f t="shared" si="3"/>
        <v>0.50724307878177899</v>
      </c>
      <c r="Q9" s="70">
        <v>19</v>
      </c>
      <c r="R9" s="21">
        <v>10</v>
      </c>
      <c r="S9" s="23">
        <f t="shared" ref="S9:S21" si="4">IFERROR(R9/Q9,0)</f>
        <v>0.52631578947368418</v>
      </c>
    </row>
    <row r="10" spans="1:19" ht="25.5" x14ac:dyDescent="0.25">
      <c r="A10" s="17"/>
      <c r="B10" s="19">
        <v>5005145</v>
      </c>
      <c r="C10" s="19" t="s">
        <v>2085</v>
      </c>
      <c r="D10" s="68">
        <v>3000001</v>
      </c>
      <c r="E10" s="19" t="s">
        <v>276</v>
      </c>
      <c r="F10" s="69">
        <v>60</v>
      </c>
      <c r="G10" s="19" t="s">
        <v>310</v>
      </c>
      <c r="H10" s="20">
        <v>0.94233299999999987</v>
      </c>
      <c r="I10" s="21">
        <v>0.98294700000000002</v>
      </c>
      <c r="J10" s="21">
        <f t="shared" si="0"/>
        <v>0.62036850665974796</v>
      </c>
      <c r="K10" s="21">
        <v>0.50581040665974797</v>
      </c>
      <c r="L10" s="21">
        <v>5.1621549999999995E-2</v>
      </c>
      <c r="M10" s="21">
        <v>6.2936550000000008E-2</v>
      </c>
      <c r="N10" s="22">
        <f t="shared" si="1"/>
        <v>0.5145856355019629</v>
      </c>
      <c r="O10" s="22">
        <f t="shared" si="2"/>
        <v>0.56710276002647952</v>
      </c>
      <c r="P10" s="23">
        <f t="shared" si="3"/>
        <v>0.63113118678804447</v>
      </c>
      <c r="Q10" s="70">
        <v>135</v>
      </c>
      <c r="R10" s="21">
        <v>91</v>
      </c>
      <c r="S10" s="23">
        <f t="shared" si="4"/>
        <v>0.67407407407407405</v>
      </c>
    </row>
    <row r="11" spans="1:19" ht="38.25" x14ac:dyDescent="0.25">
      <c r="A11" s="17"/>
      <c r="B11" s="19">
        <v>5005146</v>
      </c>
      <c r="C11" s="19" t="s">
        <v>2086</v>
      </c>
      <c r="D11" s="68">
        <v>3000687</v>
      </c>
      <c r="E11" s="19" t="s">
        <v>2079</v>
      </c>
      <c r="F11" s="69">
        <v>88</v>
      </c>
      <c r="G11" s="19" t="s">
        <v>757</v>
      </c>
      <c r="H11" s="20">
        <v>1.0314269999999999</v>
      </c>
      <c r="I11" s="21">
        <v>1.0256899999999998</v>
      </c>
      <c r="J11" s="21">
        <f t="shared" si="0"/>
        <v>0.89627314934961144</v>
      </c>
      <c r="K11" s="21">
        <v>0.71098652934961137</v>
      </c>
      <c r="L11" s="21">
        <v>8.0561230000000011E-2</v>
      </c>
      <c r="M11" s="21">
        <v>0.10472539</v>
      </c>
      <c r="N11" s="22">
        <f t="shared" si="1"/>
        <v>0.6931787668297551</v>
      </c>
      <c r="O11" s="22">
        <f t="shared" si="2"/>
        <v>0.77172221563007493</v>
      </c>
      <c r="P11" s="23">
        <f t="shared" si="3"/>
        <v>0.87382459549143665</v>
      </c>
      <c r="Q11" s="70">
        <v>1652</v>
      </c>
      <c r="R11" s="21">
        <v>538.31200000000001</v>
      </c>
      <c r="S11" s="23">
        <f t="shared" si="4"/>
        <v>0.32585472154963679</v>
      </c>
    </row>
    <row r="12" spans="1:19" ht="38.25" x14ac:dyDescent="0.25">
      <c r="A12" s="17"/>
      <c r="B12" s="19">
        <v>5005147</v>
      </c>
      <c r="C12" s="19" t="s">
        <v>2087</v>
      </c>
      <c r="D12" s="68">
        <v>3000687</v>
      </c>
      <c r="E12" s="19" t="s">
        <v>2079</v>
      </c>
      <c r="F12" s="69">
        <v>44</v>
      </c>
      <c r="G12" s="19" t="s">
        <v>1160</v>
      </c>
      <c r="H12" s="20">
        <v>0.26900200000000002</v>
      </c>
      <c r="I12" s="21">
        <v>0.30211400000000005</v>
      </c>
      <c r="J12" s="21">
        <f t="shared" si="0"/>
        <v>0.22358252469240747</v>
      </c>
      <c r="K12" s="21">
        <v>0.15843964469240746</v>
      </c>
      <c r="L12" s="21">
        <v>2.9935080000000003E-2</v>
      </c>
      <c r="M12" s="21">
        <v>3.5207799999999997E-2</v>
      </c>
      <c r="N12" s="22">
        <f t="shared" si="1"/>
        <v>0.52443661893327498</v>
      </c>
      <c r="O12" s="22">
        <f t="shared" si="2"/>
        <v>0.62352199730038138</v>
      </c>
      <c r="P12" s="23">
        <f t="shared" si="3"/>
        <v>0.74006012529180187</v>
      </c>
      <c r="Q12" s="70">
        <v>307</v>
      </c>
      <c r="R12" s="21">
        <v>128</v>
      </c>
      <c r="S12" s="23">
        <f t="shared" si="4"/>
        <v>0.41693811074918569</v>
      </c>
    </row>
    <row r="13" spans="1:19" ht="38.25" x14ac:dyDescent="0.25">
      <c r="A13" s="17"/>
      <c r="B13" s="19">
        <v>5005148</v>
      </c>
      <c r="C13" s="19" t="s">
        <v>2088</v>
      </c>
      <c r="D13" s="68">
        <v>3000687</v>
      </c>
      <c r="E13" s="19" t="s">
        <v>2079</v>
      </c>
      <c r="F13" s="69">
        <v>215</v>
      </c>
      <c r="G13" s="19" t="s">
        <v>690</v>
      </c>
      <c r="H13" s="20">
        <v>1.2450000000000001E-2</v>
      </c>
      <c r="I13" s="21">
        <v>2.1900000000000003E-2</v>
      </c>
      <c r="J13" s="21">
        <f t="shared" si="0"/>
        <v>1.4111699464031263E-2</v>
      </c>
      <c r="K13" s="21">
        <v>1.0641699464031262E-2</v>
      </c>
      <c r="L13" s="21">
        <v>1.2700000000000001E-3</v>
      </c>
      <c r="M13" s="21">
        <v>2.2000000000000001E-3</v>
      </c>
      <c r="N13" s="22">
        <f t="shared" si="1"/>
        <v>0.48592234995576533</v>
      </c>
      <c r="O13" s="22">
        <f t="shared" si="2"/>
        <v>0.54391321753567401</v>
      </c>
      <c r="P13" s="23">
        <f t="shared" si="3"/>
        <v>0.64436983854024021</v>
      </c>
      <c r="Q13" s="70">
        <v>0.42000000000000004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5005149</v>
      </c>
      <c r="C14" s="19" t="s">
        <v>2089</v>
      </c>
      <c r="D14" s="68">
        <v>3000687</v>
      </c>
      <c r="E14" s="19" t="s">
        <v>2079</v>
      </c>
      <c r="F14" s="69">
        <v>236</v>
      </c>
      <c r="G14" s="19" t="s">
        <v>1428</v>
      </c>
      <c r="H14" s="20">
        <v>0.22470999999999997</v>
      </c>
      <c r="I14" s="21">
        <v>0.22809099999999999</v>
      </c>
      <c r="J14" s="21">
        <f t="shared" si="0"/>
        <v>0.16207432927578908</v>
      </c>
      <c r="K14" s="21">
        <v>0.1309539992757891</v>
      </c>
      <c r="L14" s="21">
        <v>1.108172E-2</v>
      </c>
      <c r="M14" s="21">
        <v>2.0038609999999998E-2</v>
      </c>
      <c r="N14" s="22">
        <f t="shared" si="1"/>
        <v>0.57413049737073851</v>
      </c>
      <c r="O14" s="22">
        <f t="shared" si="2"/>
        <v>0.62271514121902705</v>
      </c>
      <c r="P14" s="23">
        <f t="shared" si="3"/>
        <v>0.71056871720405046</v>
      </c>
      <c r="Q14" s="70">
        <v>370</v>
      </c>
      <c r="R14" s="21">
        <v>41</v>
      </c>
      <c r="S14" s="23">
        <f t="shared" si="4"/>
        <v>0.11081081081081082</v>
      </c>
    </row>
    <row r="15" spans="1:19" ht="38.25" x14ac:dyDescent="0.25">
      <c r="A15" s="17"/>
      <c r="B15" s="19">
        <v>5005150</v>
      </c>
      <c r="C15" s="19" t="s">
        <v>2090</v>
      </c>
      <c r="D15" s="68">
        <v>3000688</v>
      </c>
      <c r="E15" s="19" t="s">
        <v>2080</v>
      </c>
      <c r="F15" s="69">
        <v>6</v>
      </c>
      <c r="G15" s="19" t="s">
        <v>636</v>
      </c>
      <c r="H15" s="20">
        <v>16.608387</v>
      </c>
      <c r="I15" s="21">
        <v>30.189018999999995</v>
      </c>
      <c r="J15" s="21">
        <f t="shared" si="0"/>
        <v>24.9674836682665</v>
      </c>
      <c r="K15" s="21">
        <v>18.180367548266499</v>
      </c>
      <c r="L15" s="21">
        <v>2.9132627800000002</v>
      </c>
      <c r="M15" s="21">
        <v>3.8738533400000001</v>
      </c>
      <c r="N15" s="22">
        <f t="shared" si="1"/>
        <v>0.60221789745027832</v>
      </c>
      <c r="O15" s="22">
        <f t="shared" si="2"/>
        <v>0.69871864098222281</v>
      </c>
      <c r="P15" s="23">
        <f t="shared" si="3"/>
        <v>0.82703858870891112</v>
      </c>
      <c r="Q15" s="70">
        <v>238421</v>
      </c>
      <c r="R15" s="21">
        <v>268587</v>
      </c>
      <c r="S15" s="23">
        <f t="shared" si="4"/>
        <v>1.1265240897404172</v>
      </c>
    </row>
    <row r="16" spans="1:19" ht="38.25" x14ac:dyDescent="0.25">
      <c r="A16" s="17"/>
      <c r="B16" s="19">
        <v>5005151</v>
      </c>
      <c r="C16" s="19" t="s">
        <v>2091</v>
      </c>
      <c r="D16" s="68">
        <v>3000688</v>
      </c>
      <c r="E16" s="19" t="s">
        <v>2080</v>
      </c>
      <c r="F16" s="69">
        <v>6</v>
      </c>
      <c r="G16" s="19" t="s">
        <v>636</v>
      </c>
      <c r="H16" s="20">
        <v>3.8440819999999998</v>
      </c>
      <c r="I16" s="21">
        <v>4.2531780000000001</v>
      </c>
      <c r="J16" s="21">
        <f t="shared" si="0"/>
        <v>3.509472840742589</v>
      </c>
      <c r="K16" s="21">
        <v>2.6109521307425894</v>
      </c>
      <c r="L16" s="21">
        <v>0.44003471999999993</v>
      </c>
      <c r="M16" s="21">
        <v>0.45848598999999995</v>
      </c>
      <c r="N16" s="22">
        <f t="shared" si="1"/>
        <v>0.6138826380514969</v>
      </c>
      <c r="O16" s="22">
        <f t="shared" si="2"/>
        <v>0.71734285532902431</v>
      </c>
      <c r="P16" s="23">
        <f t="shared" si="3"/>
        <v>0.82514130392440399</v>
      </c>
      <c r="Q16" s="70">
        <v>42643</v>
      </c>
      <c r="R16" s="21">
        <v>36997</v>
      </c>
      <c r="S16" s="23">
        <f t="shared" si="4"/>
        <v>0.86759843350608545</v>
      </c>
    </row>
    <row r="17" spans="1:19" ht="38.25" x14ac:dyDescent="0.25">
      <c r="A17" s="17"/>
      <c r="B17" s="19">
        <v>5005152</v>
      </c>
      <c r="C17" s="19" t="s">
        <v>2092</v>
      </c>
      <c r="D17" s="68">
        <v>3000688</v>
      </c>
      <c r="E17" s="19" t="s">
        <v>2080</v>
      </c>
      <c r="F17" s="69">
        <v>6</v>
      </c>
      <c r="G17" s="19" t="s">
        <v>636</v>
      </c>
      <c r="H17" s="20">
        <v>6.5440329999999989</v>
      </c>
      <c r="I17" s="21">
        <v>6.1216249999999999</v>
      </c>
      <c r="J17" s="21">
        <f t="shared" si="0"/>
        <v>5.4511923177229473</v>
      </c>
      <c r="K17" s="21">
        <v>4.5232996177229472</v>
      </c>
      <c r="L17" s="21">
        <v>0.92193705999999986</v>
      </c>
      <c r="M17" s="21">
        <v>5.955640000000012E-3</v>
      </c>
      <c r="N17" s="22">
        <f t="shared" si="1"/>
        <v>0.7389050485325297</v>
      </c>
      <c r="O17" s="22">
        <f t="shared" si="2"/>
        <v>0.88950837036292607</v>
      </c>
      <c r="P17" s="23">
        <f t="shared" si="3"/>
        <v>0.89048125583042859</v>
      </c>
      <c r="Q17" s="70">
        <v>23710</v>
      </c>
      <c r="R17" s="21">
        <v>26463</v>
      </c>
      <c r="S17" s="23">
        <f t="shared" si="4"/>
        <v>1.1161113454238718</v>
      </c>
    </row>
    <row r="18" spans="1:19" ht="25.5" x14ac:dyDescent="0.25">
      <c r="A18" s="17"/>
      <c r="B18" s="19">
        <v>5005153</v>
      </c>
      <c r="C18" s="19" t="s">
        <v>2093</v>
      </c>
      <c r="D18" s="68">
        <v>3000689</v>
      </c>
      <c r="E18" s="19" t="s">
        <v>2081</v>
      </c>
      <c r="F18" s="69">
        <v>18</v>
      </c>
      <c r="G18" s="19" t="s">
        <v>713</v>
      </c>
      <c r="H18" s="20">
        <v>3.784756999999999</v>
      </c>
      <c r="I18" s="21">
        <v>4.3140330000000002</v>
      </c>
      <c r="J18" s="21">
        <f t="shared" si="0"/>
        <v>2.9008687788568266</v>
      </c>
      <c r="K18" s="21">
        <v>1.8792405288568264</v>
      </c>
      <c r="L18" s="21">
        <v>0.38392926000000011</v>
      </c>
      <c r="M18" s="21">
        <v>0.63769898999999997</v>
      </c>
      <c r="N18" s="22">
        <f t="shared" si="1"/>
        <v>0.43561106946952566</v>
      </c>
      <c r="O18" s="22">
        <f t="shared" si="2"/>
        <v>0.52460650830831068</v>
      </c>
      <c r="P18" s="23">
        <f t="shared" si="3"/>
        <v>0.67242619118973512</v>
      </c>
      <c r="Q18" s="70">
        <v>5626.5</v>
      </c>
      <c r="R18" s="21">
        <v>5301</v>
      </c>
      <c r="S18" s="23">
        <f t="shared" si="4"/>
        <v>0.94214876033057848</v>
      </c>
    </row>
    <row r="19" spans="1:19" ht="25.5" x14ac:dyDescent="0.25">
      <c r="A19" s="17"/>
      <c r="B19" s="19">
        <v>5005154</v>
      </c>
      <c r="C19" s="19" t="s">
        <v>2094</v>
      </c>
      <c r="D19" s="68">
        <v>3000689</v>
      </c>
      <c r="E19" s="19" t="s">
        <v>2081</v>
      </c>
      <c r="F19" s="69">
        <v>18</v>
      </c>
      <c r="G19" s="19" t="s">
        <v>713</v>
      </c>
      <c r="H19" s="20">
        <v>0.69750999999999996</v>
      </c>
      <c r="I19" s="21">
        <v>0.95634700000000017</v>
      </c>
      <c r="J19" s="21">
        <f t="shared" si="0"/>
        <v>0.76775028986994776</v>
      </c>
      <c r="K19" s="21">
        <v>0.61639097986994784</v>
      </c>
      <c r="L19" s="21">
        <v>4.0752539999999997E-2</v>
      </c>
      <c r="M19" s="21">
        <v>0.11060676999999999</v>
      </c>
      <c r="N19" s="22">
        <f t="shared" si="1"/>
        <v>0.64452649495418268</v>
      </c>
      <c r="O19" s="22">
        <f t="shared" si="2"/>
        <v>0.68713920770384351</v>
      </c>
      <c r="P19" s="23">
        <f t="shared" si="3"/>
        <v>0.80279468631150364</v>
      </c>
      <c r="Q19" s="70">
        <v>1092</v>
      </c>
      <c r="R19" s="21">
        <v>1244</v>
      </c>
      <c r="S19" s="23">
        <f t="shared" si="4"/>
        <v>1.1391941391941391</v>
      </c>
    </row>
    <row r="20" spans="1:19" ht="38.25" x14ac:dyDescent="0.25">
      <c r="A20" s="17"/>
      <c r="B20" s="19">
        <v>5005155</v>
      </c>
      <c r="C20" s="19" t="s">
        <v>2095</v>
      </c>
      <c r="D20" s="68">
        <v>3000690</v>
      </c>
      <c r="E20" s="19" t="s">
        <v>2082</v>
      </c>
      <c r="F20" s="69">
        <v>88</v>
      </c>
      <c r="G20" s="19" t="s">
        <v>757</v>
      </c>
      <c r="H20" s="20">
        <v>0.51738899999999999</v>
      </c>
      <c r="I20" s="21">
        <v>0.54467299999999996</v>
      </c>
      <c r="J20" s="21">
        <f t="shared" si="0"/>
        <v>0.33385122289350933</v>
      </c>
      <c r="K20" s="21">
        <v>0.27383298289350932</v>
      </c>
      <c r="L20" s="21">
        <v>1.510207E-2</v>
      </c>
      <c r="M20" s="21">
        <v>4.4916169999999998E-2</v>
      </c>
      <c r="N20" s="22">
        <f t="shared" si="1"/>
        <v>0.50274748866477559</v>
      </c>
      <c r="O20" s="22">
        <f t="shared" si="2"/>
        <v>0.53047434496204027</v>
      </c>
      <c r="P20" s="23">
        <f t="shared" si="3"/>
        <v>0.61293881446943277</v>
      </c>
      <c r="Q20" s="70">
        <v>358</v>
      </c>
      <c r="R20" s="21">
        <v>70</v>
      </c>
      <c r="S20" s="23">
        <f t="shared" si="4"/>
        <v>0.19553072625698323</v>
      </c>
    </row>
    <row r="21" spans="1:19" ht="38.25" x14ac:dyDescent="0.25">
      <c r="A21" s="17"/>
      <c r="B21" s="19">
        <v>5005156</v>
      </c>
      <c r="C21" s="19" t="s">
        <v>2096</v>
      </c>
      <c r="D21" s="68">
        <v>3000690</v>
      </c>
      <c r="E21" s="19" t="s">
        <v>2082</v>
      </c>
      <c r="F21" s="69">
        <v>56</v>
      </c>
      <c r="G21" s="19" t="s">
        <v>421</v>
      </c>
      <c r="H21" s="20">
        <v>0.33211100000000005</v>
      </c>
      <c r="I21" s="21">
        <v>0.29799500000000001</v>
      </c>
      <c r="J21" s="21">
        <f t="shared" si="0"/>
        <v>0.20659168784863177</v>
      </c>
      <c r="K21" s="21">
        <v>0.17852643784863176</v>
      </c>
      <c r="L21" s="21">
        <v>8.8320400000000028E-3</v>
      </c>
      <c r="M21" s="21">
        <v>1.9233210000000001E-2</v>
      </c>
      <c r="N21" s="22">
        <f t="shared" si="1"/>
        <v>0.59909205808363142</v>
      </c>
      <c r="O21" s="22">
        <f t="shared" si="2"/>
        <v>0.62873027348993027</v>
      </c>
      <c r="P21" s="23">
        <f t="shared" si="3"/>
        <v>0.69327232956469664</v>
      </c>
      <c r="Q21" s="70">
        <v>2210</v>
      </c>
      <c r="R21" s="21">
        <v>186</v>
      </c>
      <c r="S21" s="23">
        <f t="shared" si="4"/>
        <v>8.4162895927601816E-2</v>
      </c>
    </row>
    <row r="22" spans="1:19" ht="15.75" thickBot="1" x14ac:dyDescent="0.3">
      <c r="A22" s="41" t="s">
        <v>294</v>
      </c>
      <c r="B22" s="43"/>
      <c r="C22" s="43"/>
      <c r="D22" s="65"/>
      <c r="E22" s="43"/>
      <c r="F22" s="66"/>
      <c r="G22" s="43"/>
      <c r="H22" s="44">
        <f ca="1">OFFSET(H22,-MATCH("PROYECTOS",$A$8:$A$22,0)-1,0)-(OFFSET(H22,-MATCH("PROYECTOS",$A$8:$A$22,0),0))</f>
        <v>4.8244850000000241</v>
      </c>
      <c r="I22" s="44">
        <f t="shared" ref="I22:M22" ca="1" si="5">OFFSET(I22,-MATCH("PROYECTOS",$A$8:$A$22,0)-1,0)-(OFFSET(I22,-MATCH("PROYECTOS",$A$8:$A$22,0),0))</f>
        <v>0.94927499999999299</v>
      </c>
      <c r="J22" s="44">
        <f t="shared" ca="1" si="5"/>
        <v>0.55761948570025055</v>
      </c>
      <c r="K22" s="44">
        <f t="shared" ca="1" si="5"/>
        <v>0.36902160570025444</v>
      </c>
      <c r="L22" s="44">
        <f t="shared" ca="1" si="5"/>
        <v>0.10386138000000056</v>
      </c>
      <c r="M22" s="44">
        <f t="shared" ca="1" si="5"/>
        <v>8.4736499999999104E-2</v>
      </c>
      <c r="N22" s="46">
        <f t="shared" ca="1" si="1"/>
        <v>0.38874046582945632</v>
      </c>
      <c r="O22" s="46">
        <f t="shared" ca="1" si="2"/>
        <v>0.49815173232230753</v>
      </c>
      <c r="P22" s="47">
        <f t="shared" ca="1" si="3"/>
        <v>0.58741617097285637</v>
      </c>
      <c r="Q22" s="67"/>
      <c r="R22" s="45"/>
      <c r="S2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topLeftCell="A11"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50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2099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68.916943000000003</v>
      </c>
      <c r="E6" s="14">
        <v>104.650666</v>
      </c>
      <c r="F6" s="14">
        <v>64.339255879267114</v>
      </c>
      <c r="G6" s="14">
        <v>48.09140328926712</v>
      </c>
      <c r="H6" s="14">
        <v>6.0042831599999991</v>
      </c>
      <c r="I6" s="14">
        <v>10.243569430000003</v>
      </c>
      <c r="J6" s="15">
        <v>0.45954225737337512</v>
      </c>
      <c r="K6" s="15">
        <v>0.51691679104332811</v>
      </c>
      <c r="L6" s="16">
        <v>0.6148002524825511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58.821650000000005</v>
      </c>
      <c r="E7" s="38">
        <f ca="1">SUM(E8:OFFSET(E6,MATCH("GOBIERNOS REGIONALES",$A$8:$A$50,0),0))</f>
        <v>87.752583999999999</v>
      </c>
      <c r="F7" s="38">
        <f ca="1">SUM(F8:OFFSET(F6,MATCH("GOBIERNOS REGIONALES",$A$8:$A$50,0),0))</f>
        <v>52.355655494071662</v>
      </c>
      <c r="G7" s="38">
        <f ca="1">SUM(G8:OFFSET(G6,MATCH("GOBIERNOS REGIONALES",$A$8:$A$50,0),0))</f>
        <v>38.639373374071667</v>
      </c>
      <c r="H7" s="38">
        <f ca="1">SUM(H8:OFFSET(H6,MATCH("GOBIERNOS REGIONALES",$A$8:$A$50,0),0))</f>
        <v>4.6842389999999998</v>
      </c>
      <c r="I7" s="38">
        <f ca="1">SUM(I8:OFFSET(I6,MATCH("GOBIERNOS REGIONALES",$A$8:$A$50,0),0))</f>
        <v>9.0320431199999991</v>
      </c>
      <c r="J7" s="39">
        <f ca="1">IFERROR(G7/E7,0)</f>
        <v>0.44032177302119863</v>
      </c>
      <c r="K7" s="39">
        <f ca="1">IFERROR(SUM(G7,H7)/E7,0)</f>
        <v>0.49370184214827983</v>
      </c>
      <c r="L7" s="40">
        <f ca="1">IFERROR(SUM(G7,H7,I7)/E7,0)</f>
        <v>0.59662807757400815</v>
      </c>
      <c r="M7" s="4"/>
    </row>
    <row r="8" spans="1:13" x14ac:dyDescent="0.25">
      <c r="A8" s="17"/>
      <c r="B8" s="18">
        <v>13</v>
      </c>
      <c r="C8" s="19" t="s">
        <v>114</v>
      </c>
      <c r="D8" s="20">
        <v>6.8611830000000005</v>
      </c>
      <c r="E8" s="21">
        <v>7.0236799999999997</v>
      </c>
      <c r="F8" s="21">
        <f t="shared" ref="F8:F25" si="0">SUM(G8,H8,I8)</f>
        <v>6.3094932844327918</v>
      </c>
      <c r="G8" s="21">
        <v>5.3249247444327921</v>
      </c>
      <c r="H8" s="21">
        <v>0.47382599000000003</v>
      </c>
      <c r="I8" s="21">
        <v>0.51074255000000002</v>
      </c>
      <c r="J8" s="22">
        <f t="shared" ref="J8:J25" si="1">IFERROR(G8/E8,0)</f>
        <v>0.75813885946295845</v>
      </c>
      <c r="K8" s="22">
        <f t="shared" ref="K8:K25" si="2">IFERROR(SUM(G8,H8)/E8,0)</f>
        <v>0.82560007495113563</v>
      </c>
      <c r="L8" s="23">
        <f t="shared" ref="L8:L25" si="3">IFERROR(SUM(G8,H8,I8)/E8,0)</f>
        <v>0.89831730438072233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6.6216539999999942</v>
      </c>
      <c r="E9" s="21">
        <v>10.046942999999999</v>
      </c>
      <c r="F9" s="21">
        <f t="shared" si="0"/>
        <v>7.4853664717593187</v>
      </c>
      <c r="G9" s="21">
        <v>8.1223924617593184</v>
      </c>
      <c r="H9" s="21">
        <v>0.2817752899999999</v>
      </c>
      <c r="I9" s="21">
        <v>-0.91880128000000005</v>
      </c>
      <c r="J9" s="22">
        <f t="shared" si="1"/>
        <v>0.80844416672407904</v>
      </c>
      <c r="K9" s="22">
        <f t="shared" si="2"/>
        <v>0.83649003998124805</v>
      </c>
      <c r="L9" s="23">
        <f t="shared" si="3"/>
        <v>0.74503920961423986</v>
      </c>
      <c r="M9" s="4"/>
    </row>
    <row r="10" spans="1:13" ht="25.5" x14ac:dyDescent="0.25">
      <c r="A10" s="17"/>
      <c r="B10" s="18">
        <v>165</v>
      </c>
      <c r="C10" s="19" t="s">
        <v>150</v>
      </c>
      <c r="D10" s="20">
        <v>45.338813000000009</v>
      </c>
      <c r="E10" s="21">
        <v>70.681961000000001</v>
      </c>
      <c r="F10" s="21">
        <f t="shared" si="0"/>
        <v>38.560795737879552</v>
      </c>
      <c r="G10" s="21">
        <v>25.192056167879553</v>
      </c>
      <c r="H10" s="21">
        <v>3.9286377200000002</v>
      </c>
      <c r="I10" s="21">
        <v>9.4401018499999996</v>
      </c>
      <c r="J10" s="22">
        <f t="shared" si="1"/>
        <v>0.35641422240505682</v>
      </c>
      <c r="K10" s="22">
        <f t="shared" si="2"/>
        <v>0.41199612285629078</v>
      </c>
      <c r="L10" s="23">
        <f t="shared" si="3"/>
        <v>0.54555356405405264</v>
      </c>
      <c r="M10" s="4"/>
    </row>
    <row r="11" spans="1:13" x14ac:dyDescent="0.25">
      <c r="A11" s="34" t="s">
        <v>206</v>
      </c>
      <c r="B11" s="57"/>
      <c r="C11" s="36"/>
      <c r="D11" s="37">
        <f ca="1">SUM(D12:OFFSET(D10,(MATCH("GOBIERNOS LOCALES",$A$8:$A$50,0)-MATCH("GOBIERNOS REGIONALES",$A$8:$A$50,0)),0))</f>
        <v>10.095292999999996</v>
      </c>
      <c r="E11" s="38">
        <f ca="1">SUM(E12:OFFSET(E10,(MATCH("GOBIERNOS LOCALES",$A$8:$A$50,0)-MATCH("GOBIERNOS REGIONALES",$A$8:$A$50,0)),0))</f>
        <v>14.576896999999997</v>
      </c>
      <c r="F11" s="38">
        <f ca="1">SUM(F12:OFFSET(F10,(MATCH("GOBIERNOS LOCALES",$A$8:$A$50,0)-MATCH("GOBIERNOS REGIONALES",$A$8:$A$50,0)),0))</f>
        <v>10.779093352589364</v>
      </c>
      <c r="G11" s="38">
        <f ca="1">SUM(G12:OFFSET(G10,(MATCH("GOBIERNOS LOCALES",$A$8:$A$50,0)-MATCH("GOBIERNOS REGIONALES",$A$8:$A$50,0)),0))</f>
        <v>8.5661354325893626</v>
      </c>
      <c r="H11" s="38">
        <f ca="1">SUM(H12:OFFSET(H10,(MATCH("GOBIERNOS LOCALES",$A$8:$A$50,0)-MATCH("GOBIERNOS REGIONALES",$A$8:$A$50,0)),0))</f>
        <v>1.1809127399999999</v>
      </c>
      <c r="I11" s="38">
        <f ca="1">SUM(I12:OFFSET(I10,(MATCH("GOBIERNOS LOCALES",$A$8:$A$50,0)-MATCH("GOBIERNOS REGIONALES",$A$8:$A$50,0)),0))</f>
        <v>1.0320451799999999</v>
      </c>
      <c r="J11" s="39">
        <f t="shared" ca="1" si="1"/>
        <v>0.58765150310037617</v>
      </c>
      <c r="K11" s="39">
        <f t="shared" ca="1" si="2"/>
        <v>0.66866413150819171</v>
      </c>
      <c r="L11" s="40">
        <f t="shared" ca="1" si="3"/>
        <v>0.73946419135631991</v>
      </c>
      <c r="M11" s="4"/>
    </row>
    <row r="12" spans="1:13" x14ac:dyDescent="0.25">
      <c r="A12" s="17"/>
      <c r="B12" s="18">
        <v>440</v>
      </c>
      <c r="C12" s="19" t="s">
        <v>207</v>
      </c>
      <c r="D12" s="20">
        <v>0.1</v>
      </c>
      <c r="E12" s="21">
        <v>0.21986999999999998</v>
      </c>
      <c r="F12" s="21">
        <f t="shared" si="0"/>
        <v>0.1530504543871519</v>
      </c>
      <c r="G12" s="21">
        <v>0.1314194843871519</v>
      </c>
      <c r="H12" s="21">
        <v>8.4171300000000001E-3</v>
      </c>
      <c r="I12" s="21">
        <v>1.3213840000000001E-2</v>
      </c>
      <c r="J12" s="22">
        <f t="shared" si="1"/>
        <v>0.59771448759335932</v>
      </c>
      <c r="K12" s="22">
        <f t="shared" si="2"/>
        <v>0.63599679077251059</v>
      </c>
      <c r="L12" s="23">
        <f t="shared" si="3"/>
        <v>0.69609521256720752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6.3696000000000003E-2</v>
      </c>
      <c r="E13" s="21">
        <v>8.6123999999999992E-2</v>
      </c>
      <c r="F13" s="21">
        <f t="shared" si="0"/>
        <v>6.8055956201974452E-2</v>
      </c>
      <c r="G13" s="21">
        <v>6.5545116201974452E-2</v>
      </c>
      <c r="H13" s="21">
        <v>2.5108399999999999E-3</v>
      </c>
      <c r="I13" s="21">
        <v>0</v>
      </c>
      <c r="J13" s="22">
        <f t="shared" si="1"/>
        <v>0.76105517860264804</v>
      </c>
      <c r="K13" s="22">
        <f t="shared" si="2"/>
        <v>0.79020895687583548</v>
      </c>
      <c r="L13" s="23">
        <f t="shared" si="3"/>
        <v>0.79020895687583548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2.9483199999999998</v>
      </c>
      <c r="E14" s="21">
        <v>2.5221529999999999</v>
      </c>
      <c r="F14" s="21">
        <f t="shared" si="0"/>
        <v>2.3071677269258766</v>
      </c>
      <c r="G14" s="21">
        <v>1.9745251369258767</v>
      </c>
      <c r="H14" s="21">
        <v>0.1856044</v>
      </c>
      <c r="I14" s="21">
        <v>0.14703818999999999</v>
      </c>
      <c r="J14" s="22">
        <f t="shared" si="1"/>
        <v>0.78287286176765514</v>
      </c>
      <c r="K14" s="22">
        <f t="shared" si="2"/>
        <v>0.85646252900830233</v>
      </c>
      <c r="L14" s="23">
        <f t="shared" si="3"/>
        <v>0.91476120874739819</v>
      </c>
      <c r="M14" s="4"/>
    </row>
    <row r="15" spans="1:13" x14ac:dyDescent="0.25">
      <c r="A15" s="17"/>
      <c r="B15" s="18">
        <v>446</v>
      </c>
      <c r="C15" s="19" t="s">
        <v>213</v>
      </c>
      <c r="D15" s="20">
        <v>2.6262840000000001</v>
      </c>
      <c r="E15" s="21">
        <v>5.083005</v>
      </c>
      <c r="F15" s="21">
        <f t="shared" si="0"/>
        <v>4.46429204660501</v>
      </c>
      <c r="G15" s="21">
        <v>3.7340652066050097</v>
      </c>
      <c r="H15" s="21">
        <v>0.52566983</v>
      </c>
      <c r="I15" s="21">
        <v>0.20455700999999998</v>
      </c>
      <c r="J15" s="22">
        <f t="shared" si="1"/>
        <v>0.73461765365271325</v>
      </c>
      <c r="K15" s="22">
        <f t="shared" si="2"/>
        <v>0.83803479174327189</v>
      </c>
      <c r="L15" s="23">
        <f t="shared" si="3"/>
        <v>0.87827811434476455</v>
      </c>
      <c r="M15" s="4"/>
    </row>
    <row r="16" spans="1:13" x14ac:dyDescent="0.25">
      <c r="A16" s="17"/>
      <c r="B16" s="18">
        <v>448</v>
      </c>
      <c r="C16" s="19" t="s">
        <v>215</v>
      </c>
      <c r="D16" s="20">
        <v>1.2149999999999994</v>
      </c>
      <c r="E16" s="21">
        <v>1.2533999999999996</v>
      </c>
      <c r="F16" s="21">
        <f t="shared" si="0"/>
        <v>0.85794832518619657</v>
      </c>
      <c r="G16" s="21">
        <v>0.65983355518619646</v>
      </c>
      <c r="H16" s="21">
        <v>9.2580519999999999E-2</v>
      </c>
      <c r="I16" s="21">
        <v>0.10553425</v>
      </c>
      <c r="J16" s="22">
        <f t="shared" si="1"/>
        <v>0.52643494110914046</v>
      </c>
      <c r="K16" s="22">
        <f t="shared" si="2"/>
        <v>0.60029844836939261</v>
      </c>
      <c r="L16" s="23">
        <f t="shared" si="3"/>
        <v>0.68449682877469031</v>
      </c>
      <c r="M16" s="4"/>
    </row>
    <row r="17" spans="1:13" x14ac:dyDescent="0.25">
      <c r="A17" s="17"/>
      <c r="B17" s="18">
        <v>450</v>
      </c>
      <c r="C17" s="19" t="s">
        <v>217</v>
      </c>
      <c r="D17" s="20">
        <v>6.0000000000000005E-2</v>
      </c>
      <c r="E17" s="21">
        <v>6.0000000000000005E-2</v>
      </c>
      <c r="F17" s="21">
        <f t="shared" si="0"/>
        <v>3.0044948998718523E-2</v>
      </c>
      <c r="G17" s="21">
        <v>2.3865948998718522E-2</v>
      </c>
      <c r="H17" s="21">
        <v>2.9489999999999998E-3</v>
      </c>
      <c r="I17" s="21">
        <v>3.2299999999999998E-3</v>
      </c>
      <c r="J17" s="22">
        <f t="shared" si="1"/>
        <v>0.39776581664530869</v>
      </c>
      <c r="K17" s="22">
        <f t="shared" si="2"/>
        <v>0.44691581664530866</v>
      </c>
      <c r="L17" s="23">
        <f t="shared" si="3"/>
        <v>0.50074914997864206</v>
      </c>
      <c r="M17" s="4"/>
    </row>
    <row r="18" spans="1:13" x14ac:dyDescent="0.25">
      <c r="A18" s="17"/>
      <c r="B18" s="18">
        <v>451</v>
      </c>
      <c r="C18" s="19" t="s">
        <v>218</v>
      </c>
      <c r="D18" s="20">
        <v>0.67924499999999999</v>
      </c>
      <c r="E18" s="21">
        <v>0.67924499999999999</v>
      </c>
      <c r="F18" s="21">
        <f t="shared" si="0"/>
        <v>0.49902616239461423</v>
      </c>
      <c r="G18" s="21">
        <v>0.38120816239461419</v>
      </c>
      <c r="H18" s="21">
        <v>6.0060400000000007E-2</v>
      </c>
      <c r="I18" s="21">
        <v>5.7757599999999999E-2</v>
      </c>
      <c r="J18" s="22">
        <f t="shared" si="1"/>
        <v>0.5612233618129161</v>
      </c>
      <c r="K18" s="22">
        <f t="shared" si="2"/>
        <v>0.64964565421109355</v>
      </c>
      <c r="L18" s="23">
        <f t="shared" si="3"/>
        <v>0.73467771186333974</v>
      </c>
      <c r="M18" s="4"/>
    </row>
    <row r="19" spans="1:13" x14ac:dyDescent="0.25">
      <c r="A19" s="17"/>
      <c r="B19" s="18">
        <v>453</v>
      </c>
      <c r="C19" s="19" t="s">
        <v>220</v>
      </c>
      <c r="D19" s="20">
        <v>0.1</v>
      </c>
      <c r="E19" s="21">
        <v>1.4701630000000001</v>
      </c>
      <c r="F19" s="21">
        <f t="shared" si="0"/>
        <v>0.38793989877164214</v>
      </c>
      <c r="G19" s="21">
        <v>4.6958298771642148E-2</v>
      </c>
      <c r="H19" s="21">
        <v>1.5981599999999999E-2</v>
      </c>
      <c r="I19" s="21">
        <v>0.32500000000000001</v>
      </c>
      <c r="J19" s="22">
        <f t="shared" si="1"/>
        <v>3.1940879189343047E-2</v>
      </c>
      <c r="K19" s="22">
        <f t="shared" si="2"/>
        <v>4.2811510541104721E-2</v>
      </c>
      <c r="L19" s="23">
        <f t="shared" si="3"/>
        <v>0.26387543338503427</v>
      </c>
      <c r="M19" s="4"/>
    </row>
    <row r="20" spans="1:13" x14ac:dyDescent="0.25">
      <c r="A20" s="17"/>
      <c r="B20" s="18">
        <v>454</v>
      </c>
      <c r="C20" s="19" t="s">
        <v>221</v>
      </c>
      <c r="D20" s="20">
        <v>1.9031469999999995</v>
      </c>
      <c r="E20" s="21">
        <v>2.8033359999999998</v>
      </c>
      <c r="F20" s="21">
        <f t="shared" si="0"/>
        <v>1.8042569519386433</v>
      </c>
      <c r="G20" s="21">
        <v>1.4011235219386435</v>
      </c>
      <c r="H20" s="21">
        <v>0.25455791999999999</v>
      </c>
      <c r="I20" s="21">
        <v>0.14857550999999999</v>
      </c>
      <c r="J20" s="22">
        <f t="shared" si="1"/>
        <v>0.49980577495478373</v>
      </c>
      <c r="K20" s="22">
        <f t="shared" si="2"/>
        <v>0.59061112971782315</v>
      </c>
      <c r="L20" s="23">
        <f t="shared" si="3"/>
        <v>0.64361066669804956</v>
      </c>
      <c r="M20" s="4"/>
    </row>
    <row r="21" spans="1:13" x14ac:dyDescent="0.25">
      <c r="A21" s="17"/>
      <c r="B21" s="18">
        <v>458</v>
      </c>
      <c r="C21" s="19" t="s">
        <v>225</v>
      </c>
      <c r="D21" s="20">
        <v>9.9601000000000009E-2</v>
      </c>
      <c r="E21" s="21">
        <v>9.9600999999999995E-2</v>
      </c>
      <c r="F21" s="21">
        <f t="shared" si="0"/>
        <v>6.0537530099221616E-2</v>
      </c>
      <c r="G21" s="21">
        <v>4.9555900099221617E-2</v>
      </c>
      <c r="H21" s="21">
        <v>6.5393999999999999E-3</v>
      </c>
      <c r="I21" s="21">
        <v>4.4422300000000001E-3</v>
      </c>
      <c r="J21" s="22">
        <f t="shared" si="1"/>
        <v>0.49754420235963115</v>
      </c>
      <c r="K21" s="22">
        <f t="shared" si="2"/>
        <v>0.56320016966919628</v>
      </c>
      <c r="L21" s="23">
        <f t="shared" si="3"/>
        <v>0.60780042468671613</v>
      </c>
      <c r="M21" s="4"/>
    </row>
    <row r="22" spans="1:13" x14ac:dyDescent="0.25">
      <c r="A22" s="17"/>
      <c r="B22" s="18">
        <v>459</v>
      </c>
      <c r="C22" s="19" t="s">
        <v>226</v>
      </c>
      <c r="D22" s="20">
        <v>0.1</v>
      </c>
      <c r="E22" s="21">
        <v>9.9999999999999992E-2</v>
      </c>
      <c r="F22" s="21">
        <f t="shared" si="0"/>
        <v>7.8290350393553726E-2</v>
      </c>
      <c r="G22" s="21">
        <v>5.732010039355373E-2</v>
      </c>
      <c r="H22" s="21">
        <v>5.3537000000000003E-3</v>
      </c>
      <c r="I22" s="21">
        <v>1.561655E-2</v>
      </c>
      <c r="J22" s="22">
        <f t="shared" si="1"/>
        <v>0.5732010039355373</v>
      </c>
      <c r="K22" s="22">
        <f t="shared" si="2"/>
        <v>0.62673800393553736</v>
      </c>
      <c r="L22" s="23">
        <f t="shared" si="3"/>
        <v>0.78290350393553731</v>
      </c>
      <c r="M22" s="4"/>
    </row>
    <row r="23" spans="1:13" x14ac:dyDescent="0.25">
      <c r="A23" s="17"/>
      <c r="B23" s="18">
        <v>461</v>
      </c>
      <c r="C23" s="19" t="s">
        <v>228</v>
      </c>
      <c r="D23" s="20">
        <v>0.1</v>
      </c>
      <c r="E23" s="21">
        <v>0.10000000000000005</v>
      </c>
      <c r="F23" s="21">
        <f t="shared" si="0"/>
        <v>6.8483000686759596E-2</v>
      </c>
      <c r="G23" s="21">
        <v>4.0715000686759595E-2</v>
      </c>
      <c r="H23" s="21">
        <v>2.0688000000000002E-2</v>
      </c>
      <c r="I23" s="21">
        <v>7.0800000000000004E-3</v>
      </c>
      <c r="J23" s="22">
        <f t="shared" si="1"/>
        <v>0.40715000686759578</v>
      </c>
      <c r="K23" s="22">
        <f t="shared" si="2"/>
        <v>0.61403000686759568</v>
      </c>
      <c r="L23" s="23">
        <f t="shared" si="3"/>
        <v>0.68483000686759565</v>
      </c>
      <c r="M23" s="4"/>
    </row>
    <row r="24" spans="1:13" x14ac:dyDescent="0.25">
      <c r="A24" s="17"/>
      <c r="B24" s="18">
        <v>462</v>
      </c>
      <c r="C24" s="19" t="s">
        <v>229</v>
      </c>
      <c r="D24" s="20">
        <v>0.1</v>
      </c>
      <c r="E24" s="21">
        <v>9.9999999999999992E-2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ht="15.75" thickBot="1" x14ac:dyDescent="0.3">
      <c r="A25" s="41" t="s">
        <v>233</v>
      </c>
      <c r="B25" s="58"/>
      <c r="C25" s="43"/>
      <c r="D25" s="44">
        <v>0</v>
      </c>
      <c r="E25" s="45">
        <v>2.3211849999999998</v>
      </c>
      <c r="F25" s="45">
        <f t="shared" si="0"/>
        <v>1.2045070326060907</v>
      </c>
      <c r="G25" s="45">
        <v>0.88589448260609061</v>
      </c>
      <c r="H25" s="45">
        <v>0.13913142000000001</v>
      </c>
      <c r="I25" s="45">
        <v>0.17948113000000002</v>
      </c>
      <c r="J25" s="46">
        <f t="shared" si="1"/>
        <v>0.38165612935034937</v>
      </c>
      <c r="K25" s="46">
        <f t="shared" si="2"/>
        <v>0.44159595319032763</v>
      </c>
      <c r="L25" s="47">
        <f t="shared" si="3"/>
        <v>0.51891901447152677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130</v>
      </c>
      <c r="B1" s="51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2100</v>
      </c>
      <c r="N2" s="72" t="s">
        <v>2122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68.916943000000003</v>
      </c>
      <c r="E6" s="14">
        <f ca="1">SUM(E7:OFFSET(E7,50,0))</f>
        <v>104.650666</v>
      </c>
      <c r="F6" s="14">
        <f ca="1">SUM(F7:OFFSET(F7,50,0))</f>
        <v>64.339255879267114</v>
      </c>
      <c r="G6" s="14">
        <f ca="1">SUM(G7:OFFSET(G7,50,0))</f>
        <v>48.09140328926712</v>
      </c>
      <c r="H6" s="14">
        <f ca="1">SUM(H7:OFFSET(H7,50,0))</f>
        <v>6.0042831599999991</v>
      </c>
      <c r="I6" s="14">
        <f ca="1">SUM(I7:OFFSET(I7,50,0))</f>
        <v>10.243569430000003</v>
      </c>
      <c r="J6" s="15">
        <f ca="1">IFERROR(G6/E6,0)</f>
        <v>0.45954225737337512</v>
      </c>
      <c r="K6" s="15">
        <f ca="1">IFERROR(SUM(G6,H6)/E6,0)</f>
        <v>0.51691679104332811</v>
      </c>
      <c r="L6" s="16">
        <f ca="1">IFERROR(SUM(G6,H6,I6)/E6,0)</f>
        <v>0.6148002524825511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14.79908</v>
      </c>
      <c r="E7" s="21">
        <v>16.800352</v>
      </c>
      <c r="F7" s="21">
        <f t="shared" ref="F7:F30" si="0">SUM(G7,H7,I7)</f>
        <v>0.22581145393912613</v>
      </c>
      <c r="G7" s="21">
        <v>0.20418048393912613</v>
      </c>
      <c r="H7" s="21">
        <v>8.4171300000000001E-3</v>
      </c>
      <c r="I7" s="21">
        <v>1.3213840000000001E-2</v>
      </c>
      <c r="J7" s="22">
        <f t="shared" ref="J7:J30" si="1">IFERROR(G7/E7,0)</f>
        <v>1.2153345592945085E-2</v>
      </c>
      <c r="K7" s="22">
        <f t="shared" ref="K7:K30" si="2">IFERROR(SUM(G7,H7)/E7,0)</f>
        <v>1.2654354738467748E-2</v>
      </c>
      <c r="L7" s="23">
        <f t="shared" ref="L7:L30" si="3">IFERROR(SUM(G7,H7,I7)/E7,0)</f>
        <v>1.3440876354205324E-2</v>
      </c>
      <c r="M7" s="4"/>
      <c r="N7" t="s">
        <v>258</v>
      </c>
      <c r="O7" s="5">
        <v>7.2760999551974237E-2</v>
      </c>
      <c r="P7" s="71">
        <v>0.99999999384250127</v>
      </c>
    </row>
    <row r="8" spans="1:16" x14ac:dyDescent="0.25">
      <c r="A8" s="17"/>
      <c r="B8" s="55">
        <v>2</v>
      </c>
      <c r="C8" s="19" t="s">
        <v>251</v>
      </c>
      <c r="D8" s="20">
        <v>0.23558400000000002</v>
      </c>
      <c r="E8" s="21">
        <v>2.1814460000000002</v>
      </c>
      <c r="F8" s="21">
        <f t="shared" si="0"/>
        <v>0.87369177773066442</v>
      </c>
      <c r="G8" s="21">
        <v>0.64277047773066442</v>
      </c>
      <c r="H8" s="21">
        <v>8.4149299999999996E-2</v>
      </c>
      <c r="I8" s="21">
        <v>0.14677200000000001</v>
      </c>
      <c r="J8" s="22">
        <f t="shared" si="1"/>
        <v>0.29465339858546319</v>
      </c>
      <c r="K8" s="22">
        <f t="shared" si="2"/>
        <v>0.33322840800582015</v>
      </c>
      <c r="L8" s="23">
        <f t="shared" si="3"/>
        <v>0.40051038518976145</v>
      </c>
      <c r="M8" s="4"/>
      <c r="N8" t="s">
        <v>272</v>
      </c>
      <c r="O8" s="5">
        <v>1.424341389699737</v>
      </c>
      <c r="P8" s="71">
        <v>0.90981998933245012</v>
      </c>
    </row>
    <row r="9" spans="1:16" x14ac:dyDescent="0.25">
      <c r="A9" s="17"/>
      <c r="B9" s="55">
        <v>3</v>
      </c>
      <c r="C9" s="19" t="s">
        <v>252</v>
      </c>
      <c r="D9" s="20">
        <v>0.19310099999999999</v>
      </c>
      <c r="E9" s="21">
        <v>0.796875</v>
      </c>
      <c r="F9" s="21">
        <f t="shared" si="0"/>
        <v>0.66051393936836544</v>
      </c>
      <c r="G9" s="21">
        <v>0.51224227936836542</v>
      </c>
      <c r="H9" s="21">
        <v>6.185075000000001E-2</v>
      </c>
      <c r="I9" s="21">
        <v>8.642090999999999E-2</v>
      </c>
      <c r="J9" s="22">
        <f t="shared" si="1"/>
        <v>0.64281384077598802</v>
      </c>
      <c r="K9" s="22">
        <f t="shared" si="2"/>
        <v>0.72043046822696843</v>
      </c>
      <c r="L9" s="23">
        <f t="shared" si="3"/>
        <v>0.82888023763873309</v>
      </c>
      <c r="M9" s="4"/>
      <c r="N9" t="s">
        <v>261</v>
      </c>
      <c r="O9" s="5">
        <v>5.0683521467192714</v>
      </c>
      <c r="P9" s="71">
        <v>0.88885274878418585</v>
      </c>
    </row>
    <row r="10" spans="1:16" x14ac:dyDescent="0.25">
      <c r="A10" s="17"/>
      <c r="B10" s="55">
        <v>4</v>
      </c>
      <c r="C10" s="19" t="s">
        <v>253</v>
      </c>
      <c r="D10" s="20">
        <v>0.21954199999999999</v>
      </c>
      <c r="E10" s="21">
        <v>0.69724500000000023</v>
      </c>
      <c r="F10" s="21">
        <f t="shared" si="0"/>
        <v>0.58025423056347591</v>
      </c>
      <c r="G10" s="21">
        <v>0.39818547056347597</v>
      </c>
      <c r="H10" s="21">
        <v>6.5527329999999995E-2</v>
      </c>
      <c r="I10" s="21">
        <v>0.11654142999999999</v>
      </c>
      <c r="J10" s="22">
        <f t="shared" si="1"/>
        <v>0.57108401001581344</v>
      </c>
      <c r="K10" s="22">
        <f t="shared" si="2"/>
        <v>0.66506436125533464</v>
      </c>
      <c r="L10" s="23">
        <f t="shared" si="3"/>
        <v>0.83220995570204981</v>
      </c>
      <c r="M10" s="4"/>
      <c r="N10" t="s">
        <v>269</v>
      </c>
      <c r="O10" s="5">
        <v>1.0915398840118944</v>
      </c>
      <c r="P10" s="71">
        <v>0.87602537693147431</v>
      </c>
    </row>
    <row r="11" spans="1:16" x14ac:dyDescent="0.25">
      <c r="A11" s="17"/>
      <c r="B11" s="55">
        <v>5</v>
      </c>
      <c r="C11" s="19" t="s">
        <v>254</v>
      </c>
      <c r="D11" s="20">
        <v>3.9762579999999996</v>
      </c>
      <c r="E11" s="21">
        <v>3.2345759999999997</v>
      </c>
      <c r="F11" s="21">
        <f t="shared" si="0"/>
        <v>2.6437180633767134</v>
      </c>
      <c r="G11" s="21">
        <v>2.2691130533767137</v>
      </c>
      <c r="H11" s="21">
        <v>0.19985397000000002</v>
      </c>
      <c r="I11" s="21">
        <v>0.17475104000000002</v>
      </c>
      <c r="J11" s="22">
        <f t="shared" si="1"/>
        <v>0.70151792796852319</v>
      </c>
      <c r="K11" s="22">
        <f t="shared" si="2"/>
        <v>0.76330468765510961</v>
      </c>
      <c r="L11" s="23">
        <f t="shared" si="3"/>
        <v>0.81733063726952582</v>
      </c>
      <c r="M11" s="4"/>
      <c r="N11" t="s">
        <v>271</v>
      </c>
      <c r="O11" s="5">
        <v>0.75143354660004402</v>
      </c>
      <c r="P11" s="71">
        <v>0.85909341520694837</v>
      </c>
    </row>
    <row r="12" spans="1:16" x14ac:dyDescent="0.25">
      <c r="A12" s="17"/>
      <c r="B12" s="55">
        <v>6</v>
      </c>
      <c r="C12" s="19" t="s">
        <v>255</v>
      </c>
      <c r="D12" s="20">
        <v>2.5174260000000004</v>
      </c>
      <c r="E12" s="21">
        <v>4.764589</v>
      </c>
      <c r="F12" s="21">
        <f t="shared" si="0"/>
        <v>3.4957496480683998</v>
      </c>
      <c r="G12" s="21">
        <v>2.6370521580683999</v>
      </c>
      <c r="H12" s="21">
        <v>0.32882871999999996</v>
      </c>
      <c r="I12" s="21">
        <v>0.5298687700000001</v>
      </c>
      <c r="J12" s="22">
        <f t="shared" si="1"/>
        <v>0.55346896827163894</v>
      </c>
      <c r="K12" s="22">
        <f t="shared" si="2"/>
        <v>0.6224840963341014</v>
      </c>
      <c r="L12" s="23">
        <f t="shared" si="3"/>
        <v>0.7336938502079402</v>
      </c>
      <c r="M12" s="4"/>
      <c r="N12" t="s">
        <v>259</v>
      </c>
      <c r="O12" s="5">
        <v>4.609561407882766</v>
      </c>
      <c r="P12" s="71">
        <v>0.85233120117147831</v>
      </c>
    </row>
    <row r="13" spans="1:16" x14ac:dyDescent="0.25">
      <c r="A13" s="17"/>
      <c r="B13" s="55">
        <v>8</v>
      </c>
      <c r="C13" s="19" t="s">
        <v>257</v>
      </c>
      <c r="D13" s="20">
        <v>3.8233409999999997</v>
      </c>
      <c r="E13" s="21">
        <v>7.2281490000000002</v>
      </c>
      <c r="F13" s="21">
        <f t="shared" si="0"/>
        <v>6.1304520610797919</v>
      </c>
      <c r="G13" s="21">
        <v>4.988190241079792</v>
      </c>
      <c r="H13" s="21">
        <v>0.71070797999999991</v>
      </c>
      <c r="I13" s="21">
        <v>0.43155383999999997</v>
      </c>
      <c r="J13" s="22">
        <f t="shared" si="1"/>
        <v>0.69010617255950202</v>
      </c>
      <c r="K13" s="22">
        <f t="shared" si="2"/>
        <v>0.78843120432074543</v>
      </c>
      <c r="L13" s="23">
        <f t="shared" si="3"/>
        <v>0.84813581749349543</v>
      </c>
      <c r="M13" s="4"/>
      <c r="N13" t="s">
        <v>257</v>
      </c>
      <c r="O13" s="5">
        <v>6.1304520610797919</v>
      </c>
      <c r="P13" s="71">
        <v>0.84813581749349543</v>
      </c>
    </row>
    <row r="14" spans="1:16" x14ac:dyDescent="0.25">
      <c r="A14" s="17"/>
      <c r="B14" s="55">
        <v>9</v>
      </c>
      <c r="C14" s="19" t="s">
        <v>258</v>
      </c>
      <c r="D14" s="20">
        <v>0.16622799999999999</v>
      </c>
      <c r="E14" s="21">
        <v>7.2761000000000006E-2</v>
      </c>
      <c r="F14" s="21">
        <f t="shared" si="0"/>
        <v>7.2760999551974237E-2</v>
      </c>
      <c r="G14" s="21">
        <v>7.2760999551974237E-2</v>
      </c>
      <c r="H14" s="21">
        <v>0</v>
      </c>
      <c r="I14" s="21">
        <v>0</v>
      </c>
      <c r="J14" s="22">
        <f t="shared" si="1"/>
        <v>0.99999999384250127</v>
      </c>
      <c r="K14" s="22">
        <f t="shared" si="2"/>
        <v>0.99999999384250127</v>
      </c>
      <c r="L14" s="23">
        <f t="shared" si="3"/>
        <v>0.99999999384250127</v>
      </c>
      <c r="M14" s="4"/>
      <c r="N14" t="s">
        <v>253</v>
      </c>
      <c r="O14" s="5">
        <v>0.58025423056347591</v>
      </c>
      <c r="P14" s="71">
        <v>0.83220995570204981</v>
      </c>
    </row>
    <row r="15" spans="1:16" x14ac:dyDescent="0.25">
      <c r="A15" s="17"/>
      <c r="B15" s="55">
        <v>10</v>
      </c>
      <c r="C15" s="19" t="s">
        <v>259</v>
      </c>
      <c r="D15" s="20">
        <v>5.5737989999999993</v>
      </c>
      <c r="E15" s="21">
        <v>5.408180999999999</v>
      </c>
      <c r="F15" s="21">
        <f t="shared" si="0"/>
        <v>4.609561407882766</v>
      </c>
      <c r="G15" s="21">
        <v>3.8137927578827657</v>
      </c>
      <c r="H15" s="21">
        <v>0.40093886000000001</v>
      </c>
      <c r="I15" s="21">
        <v>0.39482979000000001</v>
      </c>
      <c r="J15" s="22">
        <f t="shared" si="1"/>
        <v>0.70518955594917521</v>
      </c>
      <c r="K15" s="22">
        <f t="shared" si="2"/>
        <v>0.77932517751953323</v>
      </c>
      <c r="L15" s="23">
        <f t="shared" si="3"/>
        <v>0.85233120117147831</v>
      </c>
      <c r="M15" s="4"/>
      <c r="N15" t="s">
        <v>252</v>
      </c>
      <c r="O15" s="5">
        <v>0.66051393936836544</v>
      </c>
      <c r="P15" s="71">
        <v>0.82888023763873309</v>
      </c>
    </row>
    <row r="16" spans="1:16" x14ac:dyDescent="0.25">
      <c r="A16" s="17"/>
      <c r="B16" s="55">
        <v>11</v>
      </c>
      <c r="C16" s="19" t="s">
        <v>260</v>
      </c>
      <c r="D16" s="20">
        <v>3.8900999999999998E-2</v>
      </c>
      <c r="E16" s="21">
        <v>0.7928499999999995</v>
      </c>
      <c r="F16" s="21">
        <f t="shared" si="0"/>
        <v>0.65327100422686057</v>
      </c>
      <c r="G16" s="21">
        <v>0.46337722422686056</v>
      </c>
      <c r="H16" s="21">
        <v>6.5865690000000018E-2</v>
      </c>
      <c r="I16" s="21">
        <v>0.12402808999999999</v>
      </c>
      <c r="J16" s="22">
        <f t="shared" si="1"/>
        <v>0.58444500753845097</v>
      </c>
      <c r="K16" s="22">
        <f t="shared" si="2"/>
        <v>0.667519599201439</v>
      </c>
      <c r="L16" s="23">
        <f t="shared" si="3"/>
        <v>0.82395283373508355</v>
      </c>
      <c r="M16" s="4"/>
      <c r="N16" t="s">
        <v>260</v>
      </c>
      <c r="O16" s="5">
        <v>0.65327100422686057</v>
      </c>
      <c r="P16" s="71">
        <v>0.82395283373508355</v>
      </c>
    </row>
    <row r="17" spans="1:16" x14ac:dyDescent="0.25">
      <c r="A17" s="17"/>
      <c r="B17" s="55">
        <v>12</v>
      </c>
      <c r="C17" s="19" t="s">
        <v>261</v>
      </c>
      <c r="D17" s="20">
        <v>1.0865760000000002</v>
      </c>
      <c r="E17" s="21">
        <v>5.7021279999999992</v>
      </c>
      <c r="F17" s="21">
        <f t="shared" si="0"/>
        <v>5.0683521467192714</v>
      </c>
      <c r="G17" s="21">
        <v>3.7764395067192709</v>
      </c>
      <c r="H17" s="21">
        <v>0.44506721999999999</v>
      </c>
      <c r="I17" s="21">
        <v>0.84684541999999996</v>
      </c>
      <c r="J17" s="22">
        <f t="shared" si="1"/>
        <v>0.66228599335533533</v>
      </c>
      <c r="K17" s="22">
        <f t="shared" si="2"/>
        <v>0.74033882205367396</v>
      </c>
      <c r="L17" s="23">
        <f t="shared" si="3"/>
        <v>0.88885274878418585</v>
      </c>
      <c r="M17" s="4"/>
      <c r="N17" t="s">
        <v>254</v>
      </c>
      <c r="O17" s="5">
        <v>2.6437180633767134</v>
      </c>
      <c r="P17" s="71">
        <v>0.81733063726952582</v>
      </c>
    </row>
    <row r="18" spans="1:16" x14ac:dyDescent="0.25">
      <c r="A18" s="17"/>
      <c r="B18" s="55">
        <v>13</v>
      </c>
      <c r="C18" s="19" t="s">
        <v>262</v>
      </c>
      <c r="D18" s="20">
        <v>0.82906400000000002</v>
      </c>
      <c r="E18" s="21">
        <v>0.75207100000000005</v>
      </c>
      <c r="F18" s="21">
        <f t="shared" si="0"/>
        <v>0.57185216197586919</v>
      </c>
      <c r="G18" s="21">
        <v>0.45403416197586921</v>
      </c>
      <c r="H18" s="21">
        <v>6.00604E-2</v>
      </c>
      <c r="I18" s="21">
        <v>5.7757600000000006E-2</v>
      </c>
      <c r="J18" s="22">
        <f t="shared" si="1"/>
        <v>0.60371183302622911</v>
      </c>
      <c r="K18" s="22">
        <f t="shared" si="2"/>
        <v>0.68357184624306644</v>
      </c>
      <c r="L18" s="23">
        <f t="shared" si="3"/>
        <v>0.76036991451055702</v>
      </c>
      <c r="M18" s="4"/>
      <c r="N18" t="s">
        <v>270</v>
      </c>
      <c r="O18" s="5">
        <v>0.940997258773977</v>
      </c>
      <c r="P18" s="71">
        <v>0.80873857795151949</v>
      </c>
    </row>
    <row r="19" spans="1:16" x14ac:dyDescent="0.25">
      <c r="A19" s="17"/>
      <c r="B19" s="55">
        <v>14</v>
      </c>
      <c r="C19" s="19" t="s">
        <v>263</v>
      </c>
      <c r="D19" s="20">
        <v>0.66687200000000002</v>
      </c>
      <c r="E19" s="21">
        <v>1.4461619999999997</v>
      </c>
      <c r="F19" s="21">
        <f t="shared" si="0"/>
        <v>1.1669264055574087</v>
      </c>
      <c r="G19" s="21">
        <v>0.87406281555740861</v>
      </c>
      <c r="H19" s="21">
        <v>0.13531335000000003</v>
      </c>
      <c r="I19" s="21">
        <v>0.15755024000000001</v>
      </c>
      <c r="J19" s="22">
        <f t="shared" si="1"/>
        <v>0.60440173062036529</v>
      </c>
      <c r="K19" s="22">
        <f t="shared" si="2"/>
        <v>0.69796894508181584</v>
      </c>
      <c r="L19" s="23">
        <f t="shared" si="3"/>
        <v>0.80691264571839727</v>
      </c>
      <c r="M19" s="4"/>
      <c r="N19" t="s">
        <v>263</v>
      </c>
      <c r="O19" s="5">
        <v>1.1669264055574087</v>
      </c>
      <c r="P19" s="71">
        <v>0.80691264571839727</v>
      </c>
    </row>
    <row r="20" spans="1:16" x14ac:dyDescent="0.25">
      <c r="A20" s="17"/>
      <c r="B20" s="55">
        <v>15</v>
      </c>
      <c r="C20" s="19" t="s">
        <v>264</v>
      </c>
      <c r="D20" s="20">
        <v>28.16226</v>
      </c>
      <c r="E20" s="21">
        <v>43.466967999999994</v>
      </c>
      <c r="F20" s="21">
        <f t="shared" si="0"/>
        <v>29.47223217649795</v>
      </c>
      <c r="G20" s="21">
        <v>20.808752866497951</v>
      </c>
      <c r="H20" s="21">
        <v>2.6450706799999995</v>
      </c>
      <c r="I20" s="21">
        <v>6.0184086300000006</v>
      </c>
      <c r="J20" s="22">
        <f t="shared" si="1"/>
        <v>0.47872565821701557</v>
      </c>
      <c r="K20" s="22">
        <f t="shared" si="2"/>
        <v>0.53957808942408758</v>
      </c>
      <c r="L20" s="23">
        <f t="shared" si="3"/>
        <v>0.67803745079477262</v>
      </c>
      <c r="M20" s="4"/>
      <c r="N20" t="s">
        <v>274</v>
      </c>
      <c r="O20" s="5">
        <v>1.4808454813728122</v>
      </c>
      <c r="P20" s="71">
        <v>0.80570586402488653</v>
      </c>
    </row>
    <row r="21" spans="1:16" x14ac:dyDescent="0.25">
      <c r="A21" s="17"/>
      <c r="B21" s="55">
        <v>16</v>
      </c>
      <c r="C21" s="19" t="s">
        <v>265</v>
      </c>
      <c r="D21" s="20">
        <v>0.49415400000000009</v>
      </c>
      <c r="E21" s="21">
        <v>1.6627230000000002</v>
      </c>
      <c r="F21" s="21">
        <f t="shared" si="0"/>
        <v>0.51465788987550654</v>
      </c>
      <c r="G21" s="21">
        <v>0.16016913987550652</v>
      </c>
      <c r="H21" s="21">
        <v>2.1191439999999999E-2</v>
      </c>
      <c r="I21" s="21">
        <v>0.33329731000000001</v>
      </c>
      <c r="J21" s="22">
        <f t="shared" si="1"/>
        <v>9.6329418595584776E-2</v>
      </c>
      <c r="K21" s="22">
        <f t="shared" si="2"/>
        <v>0.10907443986491226</v>
      </c>
      <c r="L21" s="23">
        <f t="shared" si="3"/>
        <v>0.30952713703696072</v>
      </c>
      <c r="M21" s="4"/>
      <c r="N21" t="s">
        <v>262</v>
      </c>
      <c r="O21" s="5">
        <v>0.57185216197586919</v>
      </c>
      <c r="P21" s="71">
        <v>0.76036991451055702</v>
      </c>
    </row>
    <row r="22" spans="1:16" x14ac:dyDescent="0.25">
      <c r="A22" s="17"/>
      <c r="B22" s="55">
        <v>17</v>
      </c>
      <c r="C22" s="19" t="s">
        <v>266</v>
      </c>
      <c r="D22" s="20">
        <v>2.0942679999999991</v>
      </c>
      <c r="E22" s="21">
        <v>2.8033359999999998</v>
      </c>
      <c r="F22" s="21">
        <f t="shared" si="0"/>
        <v>1.8042569519386435</v>
      </c>
      <c r="G22" s="21">
        <v>1.4011235219386435</v>
      </c>
      <c r="H22" s="21">
        <v>0.25455792000000005</v>
      </c>
      <c r="I22" s="21">
        <v>0.14857550999999999</v>
      </c>
      <c r="J22" s="22">
        <f t="shared" si="1"/>
        <v>0.49980577495478373</v>
      </c>
      <c r="K22" s="22">
        <f t="shared" si="2"/>
        <v>0.59061112971782326</v>
      </c>
      <c r="L22" s="23">
        <f t="shared" si="3"/>
        <v>0.64361066669804967</v>
      </c>
      <c r="M22" s="4"/>
      <c r="N22" t="s">
        <v>255</v>
      </c>
      <c r="O22" s="5">
        <v>3.4957496480683998</v>
      </c>
      <c r="P22" s="71">
        <v>0.7336938502079402</v>
      </c>
    </row>
    <row r="23" spans="1:16" x14ac:dyDescent="0.25">
      <c r="A23" s="17"/>
      <c r="B23" s="55">
        <v>18</v>
      </c>
      <c r="C23" s="19" t="s">
        <v>267</v>
      </c>
      <c r="D23" s="20">
        <v>3.8900999999999998E-2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268</v>
      </c>
      <c r="O23" s="5">
        <v>3.7552999769104645E-2</v>
      </c>
      <c r="P23" s="71">
        <v>0.71457385437757404</v>
      </c>
    </row>
    <row r="24" spans="1:16" x14ac:dyDescent="0.25">
      <c r="A24" s="17"/>
      <c r="B24" s="55">
        <v>19</v>
      </c>
      <c r="C24" s="19" t="s">
        <v>268</v>
      </c>
      <c r="D24" s="20">
        <v>0.113397</v>
      </c>
      <c r="E24" s="21">
        <v>5.2552999999999996E-2</v>
      </c>
      <c r="F24" s="21">
        <f t="shared" si="0"/>
        <v>3.7552999769104645E-2</v>
      </c>
      <c r="G24" s="21">
        <v>3.7552999769104645E-2</v>
      </c>
      <c r="H24" s="21">
        <v>0</v>
      </c>
      <c r="I24" s="21">
        <v>0</v>
      </c>
      <c r="J24" s="22">
        <f t="shared" si="1"/>
        <v>0.71457385437757404</v>
      </c>
      <c r="K24" s="22">
        <f t="shared" si="2"/>
        <v>0.71457385437757404</v>
      </c>
      <c r="L24" s="23">
        <f t="shared" si="3"/>
        <v>0.71457385437757404</v>
      </c>
      <c r="M24" s="4"/>
      <c r="N24" t="s">
        <v>273</v>
      </c>
      <c r="O24" s="5">
        <v>6.8483000686759596E-2</v>
      </c>
      <c r="P24" s="71">
        <v>0.68483000686759565</v>
      </c>
    </row>
    <row r="25" spans="1:16" x14ac:dyDescent="0.25">
      <c r="A25" s="17"/>
      <c r="B25" s="55">
        <v>20</v>
      </c>
      <c r="C25" s="19" t="s">
        <v>269</v>
      </c>
      <c r="D25" s="20">
        <v>0.296095</v>
      </c>
      <c r="E25" s="21">
        <v>1.2460140000000004</v>
      </c>
      <c r="F25" s="21">
        <f t="shared" si="0"/>
        <v>1.0915398840118944</v>
      </c>
      <c r="G25" s="21">
        <v>0.83209316401189426</v>
      </c>
      <c r="H25" s="21">
        <v>0.10686348000000001</v>
      </c>
      <c r="I25" s="21">
        <v>0.15258324000000001</v>
      </c>
      <c r="J25" s="22">
        <f t="shared" si="1"/>
        <v>0.6678040246834257</v>
      </c>
      <c r="K25" s="22">
        <f t="shared" si="2"/>
        <v>0.75356829378473589</v>
      </c>
      <c r="L25" s="23">
        <f t="shared" si="3"/>
        <v>0.87602537693147431</v>
      </c>
      <c r="M25" s="4"/>
      <c r="N25" t="s">
        <v>264</v>
      </c>
      <c r="O25" s="5">
        <v>29.47223217649795</v>
      </c>
      <c r="P25" s="71">
        <v>0.67803745079477262</v>
      </c>
    </row>
    <row r="26" spans="1:16" x14ac:dyDescent="0.25">
      <c r="A26" s="17"/>
      <c r="B26" s="55">
        <v>21</v>
      </c>
      <c r="C26" s="19" t="s">
        <v>270</v>
      </c>
      <c r="D26" s="20">
        <v>0.65353000000000017</v>
      </c>
      <c r="E26" s="21">
        <v>1.1635369999999998</v>
      </c>
      <c r="F26" s="21">
        <f t="shared" si="0"/>
        <v>0.940997258773977</v>
      </c>
      <c r="G26" s="21">
        <v>0.702567198773977</v>
      </c>
      <c r="H26" s="21">
        <v>8.9907520000000019E-2</v>
      </c>
      <c r="I26" s="21">
        <v>0.14852254000000001</v>
      </c>
      <c r="J26" s="22">
        <f t="shared" si="1"/>
        <v>0.60382024703466852</v>
      </c>
      <c r="K26" s="22">
        <f t="shared" si="2"/>
        <v>0.68109112024282614</v>
      </c>
      <c r="L26" s="23">
        <f t="shared" si="3"/>
        <v>0.80873857795151949</v>
      </c>
      <c r="M26" s="4"/>
      <c r="N26" t="s">
        <v>266</v>
      </c>
      <c r="O26" s="5">
        <v>1.8042569519386435</v>
      </c>
      <c r="P26" s="71">
        <v>0.64361066669804967</v>
      </c>
    </row>
    <row r="27" spans="1:16" x14ac:dyDescent="0.25">
      <c r="A27" s="17"/>
      <c r="B27" s="55">
        <v>22</v>
      </c>
      <c r="C27" s="19" t="s">
        <v>271</v>
      </c>
      <c r="D27" s="20">
        <v>0.94852700000000012</v>
      </c>
      <c r="E27" s="21">
        <v>0.87468199999999996</v>
      </c>
      <c r="F27" s="21">
        <f t="shared" si="0"/>
        <v>0.75143354660004402</v>
      </c>
      <c r="G27" s="21">
        <v>0.60111531660004403</v>
      </c>
      <c r="H27" s="21">
        <v>7.7355430000000003E-2</v>
      </c>
      <c r="I27" s="21">
        <v>7.2962800000000008E-2</v>
      </c>
      <c r="J27" s="22">
        <f t="shared" si="1"/>
        <v>0.68723869543450544</v>
      </c>
      <c r="K27" s="22">
        <f t="shared" si="2"/>
        <v>0.77567704217080502</v>
      </c>
      <c r="L27" s="23">
        <f t="shared" si="3"/>
        <v>0.85909341520694837</v>
      </c>
      <c r="M27" s="4"/>
      <c r="N27" t="s">
        <v>251</v>
      </c>
      <c r="O27" s="5">
        <v>0.87369177773066442</v>
      </c>
      <c r="P27" s="71">
        <v>0.40051038518976145</v>
      </c>
    </row>
    <row r="28" spans="1:16" x14ac:dyDescent="0.25">
      <c r="A28" s="17"/>
      <c r="B28" s="55">
        <v>23</v>
      </c>
      <c r="C28" s="19" t="s">
        <v>272</v>
      </c>
      <c r="D28" s="20">
        <v>3.9978E-2</v>
      </c>
      <c r="E28" s="21">
        <v>1.5655199999999996</v>
      </c>
      <c r="F28" s="21">
        <f t="shared" si="0"/>
        <v>1.424341389699737</v>
      </c>
      <c r="G28" s="21">
        <v>1.0379750296997372</v>
      </c>
      <c r="H28" s="21">
        <v>0.13296763999999994</v>
      </c>
      <c r="I28" s="21">
        <v>0.25339871999999991</v>
      </c>
      <c r="J28" s="22">
        <f t="shared" si="1"/>
        <v>0.66302252906365777</v>
      </c>
      <c r="K28" s="22">
        <f t="shared" si="2"/>
        <v>0.74795765605021813</v>
      </c>
      <c r="L28" s="23">
        <f t="shared" si="3"/>
        <v>0.90981998933245012</v>
      </c>
      <c r="M28" s="4"/>
      <c r="N28" t="s">
        <v>265</v>
      </c>
      <c r="O28" s="5">
        <v>0.51465788987550654</v>
      </c>
      <c r="P28" s="71">
        <v>0.30952713703696072</v>
      </c>
    </row>
    <row r="29" spans="1:16" x14ac:dyDescent="0.25">
      <c r="A29" s="17"/>
      <c r="B29" s="55">
        <v>24</v>
      </c>
      <c r="C29" s="19" t="s">
        <v>273</v>
      </c>
      <c r="D29" s="20">
        <v>0.20263</v>
      </c>
      <c r="E29" s="21">
        <v>0.10000000000000005</v>
      </c>
      <c r="F29" s="21">
        <f t="shared" si="0"/>
        <v>6.8483000686759596E-2</v>
      </c>
      <c r="G29" s="21">
        <v>4.0715000686759595E-2</v>
      </c>
      <c r="H29" s="21">
        <v>2.0688000000000002E-2</v>
      </c>
      <c r="I29" s="21">
        <v>7.0800000000000004E-3</v>
      </c>
      <c r="J29" s="22">
        <f t="shared" si="1"/>
        <v>0.40715000686759578</v>
      </c>
      <c r="K29" s="22">
        <f t="shared" si="2"/>
        <v>0.61403000686759568</v>
      </c>
      <c r="L29" s="23">
        <f t="shared" si="3"/>
        <v>0.68483000686759565</v>
      </c>
      <c r="M29" s="4"/>
      <c r="N29" t="s">
        <v>250</v>
      </c>
      <c r="O29" s="5">
        <v>0.22581145393912613</v>
      </c>
      <c r="P29" s="71">
        <v>1.3440876354205324E-2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1.7474310000000002</v>
      </c>
      <c r="E30" s="28">
        <v>1.8379480000000001</v>
      </c>
      <c r="F30" s="28">
        <f t="shared" si="0"/>
        <v>1.4808454813728122</v>
      </c>
      <c r="G30" s="28">
        <v>1.3631374213728122</v>
      </c>
      <c r="H30" s="28">
        <v>8.9100350000000009E-2</v>
      </c>
      <c r="I30" s="28">
        <v>2.8607710000000001E-2</v>
      </c>
      <c r="J30" s="29">
        <f t="shared" si="1"/>
        <v>0.74166267020221033</v>
      </c>
      <c r="K30" s="29">
        <f t="shared" si="2"/>
        <v>0.79014083715796757</v>
      </c>
      <c r="L30" s="30">
        <f t="shared" si="3"/>
        <v>0.80570586402488653</v>
      </c>
      <c r="M30" s="4"/>
      <c r="N30" t="s">
        <v>267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5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.1406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49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2101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68.916943000000003</v>
      </c>
      <c r="E6" s="14">
        <v>104.650666</v>
      </c>
      <c r="F6" s="14">
        <v>64.339255879267114</v>
      </c>
      <c r="G6" s="14">
        <v>48.09140328926712</v>
      </c>
      <c r="H6" s="14">
        <v>6.0042831599999991</v>
      </c>
      <c r="I6" s="14">
        <v>10.243569430000003</v>
      </c>
      <c r="J6" s="15">
        <v>0.45954225737337512</v>
      </c>
      <c r="K6" s="15">
        <v>0.51691679104332811</v>
      </c>
      <c r="L6" s="16">
        <v>0.6148002524825511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43.746563999999992</v>
      </c>
      <c r="E7" s="38">
        <f ca="1">SUM(E8:OFFSET(E6,MATCH("PROYECTOS",$A$8:$A$50,0),0))</f>
        <v>68.599350000000001</v>
      </c>
      <c r="F7" s="38">
        <f ca="1">SUM(F8:OFFSET(F6,MATCH("PROYECTOS",$A$8:$A$50,0),0))</f>
        <v>50.654290710309176</v>
      </c>
      <c r="G7" s="38">
        <f ca="1">SUM(G8:OFFSET(G6,MATCH("PROYECTOS",$A$8:$A$50,0),0))</f>
        <v>37.135006920309181</v>
      </c>
      <c r="H7" s="38">
        <f ca="1">SUM(H8:OFFSET(H6,MATCH("PROYECTOS",$A$8:$A$50,0),0))</f>
        <v>4.6377067099999998</v>
      </c>
      <c r="I7" s="38">
        <f ca="1">SUM(I8:OFFSET(I6,MATCH("PROYECTOS",$A$8:$A$50,0),0))</f>
        <v>8.8815770799999996</v>
      </c>
      <c r="J7" s="39">
        <f ca="1">IFERROR(G7/E7,0)</f>
        <v>0.54133176072818734</v>
      </c>
      <c r="K7" s="39">
        <f ca="1">IFERROR(SUM(G7,H7)/E7,0)</f>
        <v>0.60893745538855959</v>
      </c>
      <c r="L7" s="40">
        <f ca="1">IFERROR(SUM(G7,H7,I7)/E7,0)</f>
        <v>0.73840773579209107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33.190683</v>
      </c>
      <c r="E8" s="21">
        <v>40.311897999999999</v>
      </c>
      <c r="F8" s="21">
        <f t="shared" ref="F8:F13" si="0">SUM(G8,H8,I8)</f>
        <v>34.546278351453807</v>
      </c>
      <c r="G8" s="21">
        <v>25.772532701453809</v>
      </c>
      <c r="H8" s="21">
        <v>3.0587098499999996</v>
      </c>
      <c r="I8" s="21">
        <v>5.715035799999999</v>
      </c>
      <c r="J8" s="22">
        <f t="shared" ref="J8:J14" si="1">IFERROR(G8/E8,0)</f>
        <v>0.63932818795715873</v>
      </c>
      <c r="K8" s="22">
        <f t="shared" ref="K8:K14" si="2">IFERROR(SUM(G8,H8)/E8,0)</f>
        <v>0.71520429406359898</v>
      </c>
      <c r="L8" s="23">
        <f t="shared" ref="L8:L14" si="3">IFERROR(SUM(G8,H8,I8)/E8,0)</f>
        <v>0.85697474109142191</v>
      </c>
      <c r="M8" s="4"/>
    </row>
    <row r="9" spans="1:13" ht="51" x14ac:dyDescent="0.25">
      <c r="A9" s="17"/>
      <c r="B9" s="19">
        <v>3000383</v>
      </c>
      <c r="C9" s="19" t="s">
        <v>2103</v>
      </c>
      <c r="D9" s="20">
        <v>1.9325620000000003</v>
      </c>
      <c r="E9" s="21">
        <v>9.1618469999999981</v>
      </c>
      <c r="F9" s="21">
        <f t="shared" si="0"/>
        <v>5.7384507236530951</v>
      </c>
      <c r="G9" s="21">
        <v>3.4734825836530945</v>
      </c>
      <c r="H9" s="21">
        <v>0.62544953000000003</v>
      </c>
      <c r="I9" s="21">
        <v>1.6395186100000005</v>
      </c>
      <c r="J9" s="22">
        <f t="shared" si="1"/>
        <v>0.37912470964130868</v>
      </c>
      <c r="K9" s="22">
        <f t="shared" si="2"/>
        <v>0.44739146087607612</v>
      </c>
      <c r="L9" s="23">
        <f t="shared" si="3"/>
        <v>0.6263421255182603</v>
      </c>
      <c r="M9" s="4"/>
    </row>
    <row r="10" spans="1:13" ht="38.25" x14ac:dyDescent="0.25">
      <c r="A10" s="17"/>
      <c r="B10" s="19">
        <v>3000384</v>
      </c>
      <c r="C10" s="19" t="s">
        <v>2104</v>
      </c>
      <c r="D10" s="20">
        <v>4.2678310000000002</v>
      </c>
      <c r="E10" s="21">
        <v>5.2353710000000007</v>
      </c>
      <c r="F10" s="21">
        <f t="shared" si="0"/>
        <v>3.50169703422312</v>
      </c>
      <c r="G10" s="21">
        <v>3.5732215842231199</v>
      </c>
      <c r="H10" s="21">
        <v>0.12003112999999997</v>
      </c>
      <c r="I10" s="21">
        <v>-0.19155567999999995</v>
      </c>
      <c r="J10" s="22">
        <f t="shared" si="1"/>
        <v>0.68251544813598108</v>
      </c>
      <c r="K10" s="22">
        <f t="shared" si="2"/>
        <v>0.70544240593897156</v>
      </c>
      <c r="L10" s="23">
        <f t="shared" si="3"/>
        <v>0.66885365606814107</v>
      </c>
      <c r="M10" s="4"/>
    </row>
    <row r="11" spans="1:13" ht="63.75" x14ac:dyDescent="0.25">
      <c r="A11" s="17"/>
      <c r="B11" s="19">
        <v>3000695</v>
      </c>
      <c r="C11" s="19" t="s">
        <v>2105</v>
      </c>
      <c r="D11" s="20">
        <v>1.9641699999999991</v>
      </c>
      <c r="E11" s="21">
        <v>10.945475999999999</v>
      </c>
      <c r="F11" s="21">
        <f t="shared" si="0"/>
        <v>4.3930878142060292</v>
      </c>
      <c r="G11" s="21">
        <v>2.249795014206029</v>
      </c>
      <c r="H11" s="21">
        <v>0.62662290999999992</v>
      </c>
      <c r="I11" s="21">
        <v>1.51666989</v>
      </c>
      <c r="J11" s="22">
        <f t="shared" si="1"/>
        <v>0.20554565321837343</v>
      </c>
      <c r="K11" s="22">
        <f t="shared" si="2"/>
        <v>0.26279514241372687</v>
      </c>
      <c r="L11" s="23">
        <f t="shared" si="3"/>
        <v>0.40136105676957579</v>
      </c>
      <c r="M11" s="4"/>
    </row>
    <row r="12" spans="1:13" ht="51" x14ac:dyDescent="0.25">
      <c r="A12" s="17"/>
      <c r="B12" s="19">
        <v>3000696</v>
      </c>
      <c r="C12" s="19" t="s">
        <v>2106</v>
      </c>
      <c r="D12" s="20">
        <v>0.34950000000000009</v>
      </c>
      <c r="E12" s="21">
        <v>0.85568000000000022</v>
      </c>
      <c r="F12" s="21">
        <f t="shared" si="0"/>
        <v>0.727938901575228</v>
      </c>
      <c r="G12" s="21">
        <v>0.67706043157522799</v>
      </c>
      <c r="H12" s="21">
        <v>3.4381950000000001E-2</v>
      </c>
      <c r="I12" s="21">
        <v>1.6496520000000001E-2</v>
      </c>
      <c r="J12" s="22">
        <f t="shared" si="1"/>
        <v>0.79125424408099732</v>
      </c>
      <c r="K12" s="22">
        <f t="shared" si="2"/>
        <v>0.8314350943988732</v>
      </c>
      <c r="L12" s="23">
        <f t="shared" si="3"/>
        <v>0.85071393695683883</v>
      </c>
      <c r="M12" s="4"/>
    </row>
    <row r="13" spans="1:13" ht="63.75" x14ac:dyDescent="0.25">
      <c r="A13" s="17"/>
      <c r="B13" s="19">
        <v>3000697</v>
      </c>
      <c r="C13" s="19" t="s">
        <v>2107</v>
      </c>
      <c r="D13" s="20">
        <v>2.0418179999999997</v>
      </c>
      <c r="E13" s="21">
        <v>2.0890779999999998</v>
      </c>
      <c r="F13" s="21">
        <f t="shared" si="0"/>
        <v>1.746837885197897</v>
      </c>
      <c r="G13" s="21">
        <v>1.3889146051978969</v>
      </c>
      <c r="H13" s="21">
        <v>0.17251133999999999</v>
      </c>
      <c r="I13" s="21">
        <v>0.18541194</v>
      </c>
      <c r="J13" s="22">
        <f t="shared" si="1"/>
        <v>0.66484573826247606</v>
      </c>
      <c r="K13" s="22">
        <f t="shared" si="2"/>
        <v>0.74742347829898981</v>
      </c>
      <c r="L13" s="23">
        <f t="shared" si="3"/>
        <v>0.83617647842631881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25.170379000000011</v>
      </c>
      <c r="E14" s="45">
        <f t="shared" ref="E14:I14" ca="1" si="4">OFFSET(E14,-MATCH("PROYECTOS",$A$8:$A$50,0)-1,0)-(OFFSET(E14,-MATCH("PROYECTOS",$A$8:$A$50,0),0))</f>
        <v>36.051316</v>
      </c>
      <c r="F14" s="45">
        <f t="shared" ca="1" si="4"/>
        <v>13.684965168957937</v>
      </c>
      <c r="G14" s="45">
        <f t="shared" ca="1" si="4"/>
        <v>10.95639636895794</v>
      </c>
      <c r="H14" s="45">
        <f t="shared" ca="1" si="4"/>
        <v>1.3665764499999993</v>
      </c>
      <c r="I14" s="45">
        <f t="shared" ca="1" si="4"/>
        <v>1.3619923500000031</v>
      </c>
      <c r="J14" s="46">
        <f t="shared" ca="1" si="1"/>
        <v>0.30391113514297063</v>
      </c>
      <c r="K14" s="46">
        <f t="shared" ca="1" si="2"/>
        <v>0.34181755858670843</v>
      </c>
      <c r="L14" s="47">
        <f t="shared" ca="1" si="3"/>
        <v>0.37959682717152249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2123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90"/>
      <c r="B19" s="91"/>
      <c r="C19" s="91"/>
      <c r="D19" s="93"/>
    </row>
    <row r="20" spans="1:4" ht="51" x14ac:dyDescent="0.25">
      <c r="A20" s="17"/>
      <c r="B20" s="19">
        <v>3000383</v>
      </c>
      <c r="C20" s="19" t="s">
        <v>2103</v>
      </c>
      <c r="D20" s="23">
        <v>0.6263421255182603</v>
      </c>
    </row>
    <row r="21" spans="1:4" ht="38.25" x14ac:dyDescent="0.25">
      <c r="A21" s="17"/>
      <c r="B21" s="19">
        <v>3000384</v>
      </c>
      <c r="C21" s="19" t="s">
        <v>2104</v>
      </c>
      <c r="D21" s="23">
        <v>0.66885365606814107</v>
      </c>
    </row>
    <row r="22" spans="1:4" ht="64.5" thickBot="1" x14ac:dyDescent="0.3">
      <c r="A22" s="24"/>
      <c r="B22" s="26">
        <v>3000695</v>
      </c>
      <c r="C22" s="26" t="s">
        <v>2105</v>
      </c>
      <c r="D22" s="30">
        <v>0.40136105676957579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130</v>
      </c>
      <c r="B1" s="49" t="s">
        <v>90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2102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68.916943000000003</v>
      </c>
      <c r="I6" s="14">
        <v>104.650666</v>
      </c>
      <c r="J6" s="14">
        <v>64.339255879267114</v>
      </c>
      <c r="K6" s="14">
        <v>48.09140328926712</v>
      </c>
      <c r="L6" s="14">
        <v>6.0042831599999991</v>
      </c>
      <c r="M6" s="14">
        <v>10.243569430000003</v>
      </c>
      <c r="N6" s="15">
        <v>0.45954225737337512</v>
      </c>
      <c r="O6" s="15">
        <v>0.51691679104332811</v>
      </c>
      <c r="P6" s="16">
        <v>0.6148002524825511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SUM(H8:OFFSET(H6,MATCH("PROYECTOS",$A$8:$A$23,0),0))</f>
        <v>43.746563999999999</v>
      </c>
      <c r="I7" s="13">
        <f ca="1">SUM(I8:OFFSET(I6,MATCH("PROYECTOS",$A$8:$A$23,0),0))</f>
        <v>68.599350000000015</v>
      </c>
      <c r="J7" s="13">
        <f ca="1">SUM(J8:OFFSET(J6,MATCH("PROYECTOS",$A$8:$A$23,0),0))</f>
        <v>50.654290710309176</v>
      </c>
      <c r="K7" s="13">
        <f ca="1">SUM(K8:OFFSET(K6,MATCH("PROYECTOS",$A$8:$A$23,0),0))</f>
        <v>37.135006920309181</v>
      </c>
      <c r="L7" s="13">
        <f ca="1">SUM(L8:OFFSET(L6,MATCH("PROYECTOS",$A$8:$A$23,0),0))</f>
        <v>4.6377067099999989</v>
      </c>
      <c r="M7" s="13">
        <f ca="1">SUM(M8:OFFSET(M6,MATCH("PROYECTOS",$A$8:$A$23,0),0))</f>
        <v>8.8815770799999978</v>
      </c>
      <c r="N7" s="39">
        <f ca="1">IFERROR(K7/I7,0)</f>
        <v>0.54133176072818723</v>
      </c>
      <c r="O7" s="39">
        <f ca="1">IFERROR(SUM(K7,L7)/I7,0)</f>
        <v>0.60893745538855937</v>
      </c>
      <c r="P7" s="40">
        <f ca="1">IFERROR(SUM(K7,L7,M7)/I7,0)</f>
        <v>0.73840773579209085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33.190683</v>
      </c>
      <c r="I8" s="21">
        <v>40.311897999999999</v>
      </c>
      <c r="J8" s="21">
        <f t="shared" ref="J8:J22" si="0">SUM(K8,L8,M8)</f>
        <v>34.546278351453807</v>
      </c>
      <c r="K8" s="21">
        <v>25.772532701453809</v>
      </c>
      <c r="L8" s="21">
        <v>3.0587098499999996</v>
      </c>
      <c r="M8" s="21">
        <v>5.715035799999999</v>
      </c>
      <c r="N8" s="22">
        <f t="shared" ref="N8:N23" si="1">IFERROR(K8/I8,0)</f>
        <v>0.63932818795715873</v>
      </c>
      <c r="O8" s="22">
        <f t="shared" ref="O8:O23" si="2">IFERROR(SUM(K8,L8)/I8,0)</f>
        <v>0.71520429406359898</v>
      </c>
      <c r="P8" s="23">
        <f t="shared" ref="P8:P23" si="3">IFERROR(SUM(K8,L8,M8)/I8,0)</f>
        <v>0.85697474109142191</v>
      </c>
      <c r="Q8" s="70">
        <v>926.5</v>
      </c>
      <c r="R8" s="21">
        <v>892.77</v>
      </c>
      <c r="S8" s="23">
        <f>IFERROR(R8/Q8,0)</f>
        <v>0.9635941716135995</v>
      </c>
    </row>
    <row r="9" spans="1:19" ht="63.75" x14ac:dyDescent="0.25">
      <c r="A9" s="17"/>
      <c r="B9" s="19">
        <v>5004413</v>
      </c>
      <c r="C9" s="19" t="s">
        <v>2108</v>
      </c>
      <c r="D9" s="68">
        <v>3000697</v>
      </c>
      <c r="E9" s="19" t="s">
        <v>2107</v>
      </c>
      <c r="F9" s="69">
        <v>86</v>
      </c>
      <c r="G9" s="19" t="s">
        <v>502</v>
      </c>
      <c r="H9" s="20">
        <v>1.1243750000000003</v>
      </c>
      <c r="I9" s="21">
        <v>1.7128759999999998</v>
      </c>
      <c r="J9" s="21">
        <f t="shared" si="0"/>
        <v>1.4493205428020273</v>
      </c>
      <c r="K9" s="21">
        <v>1.2993694728020273</v>
      </c>
      <c r="L9" s="21">
        <v>7.3236389999999998E-2</v>
      </c>
      <c r="M9" s="21">
        <v>7.671467999999998E-2</v>
      </c>
      <c r="N9" s="22">
        <f t="shared" si="1"/>
        <v>0.75858933910103676</v>
      </c>
      <c r="O9" s="22">
        <f t="shared" si="2"/>
        <v>0.80134572660369308</v>
      </c>
      <c r="P9" s="23">
        <f t="shared" si="3"/>
        <v>0.84613278649594448</v>
      </c>
      <c r="Q9" s="70">
        <v>1823</v>
      </c>
      <c r="R9" s="21">
        <v>1874.02</v>
      </c>
      <c r="S9" s="23">
        <f t="shared" ref="S9:S22" si="4">IFERROR(R9/Q9,0)</f>
        <v>1.0279868348875481</v>
      </c>
    </row>
    <row r="10" spans="1:19" ht="63.75" x14ac:dyDescent="0.25">
      <c r="A10" s="17"/>
      <c r="B10" s="19">
        <v>5004414</v>
      </c>
      <c r="C10" s="19" t="s">
        <v>2109</v>
      </c>
      <c r="D10" s="68">
        <v>3000697</v>
      </c>
      <c r="E10" s="19" t="s">
        <v>2107</v>
      </c>
      <c r="F10" s="69">
        <v>86</v>
      </c>
      <c r="G10" s="19" t="s">
        <v>502</v>
      </c>
      <c r="H10" s="20">
        <v>0.91744300000000001</v>
      </c>
      <c r="I10" s="21">
        <v>0.37620199999999998</v>
      </c>
      <c r="J10" s="21">
        <f t="shared" si="0"/>
        <v>0.29751734239586958</v>
      </c>
      <c r="K10" s="21">
        <v>8.9545132395869587E-2</v>
      </c>
      <c r="L10" s="21">
        <v>9.9274950000000001E-2</v>
      </c>
      <c r="M10" s="21">
        <v>0.10869725999999999</v>
      </c>
      <c r="N10" s="22">
        <f t="shared" si="1"/>
        <v>0.23802407322627098</v>
      </c>
      <c r="O10" s="22">
        <f t="shared" si="2"/>
        <v>0.50191142629722751</v>
      </c>
      <c r="P10" s="23">
        <f t="shared" si="3"/>
        <v>0.79084465897541634</v>
      </c>
      <c r="Q10" s="70">
        <v>255</v>
      </c>
      <c r="R10" s="21">
        <v>69</v>
      </c>
      <c r="S10" s="23">
        <f t="shared" si="4"/>
        <v>0.27058823529411763</v>
      </c>
    </row>
    <row r="11" spans="1:19" ht="51" x14ac:dyDescent="0.25">
      <c r="A11" s="17"/>
      <c r="B11" s="19">
        <v>5004417</v>
      </c>
      <c r="C11" s="19" t="s">
        <v>2110</v>
      </c>
      <c r="D11" s="68">
        <v>3000383</v>
      </c>
      <c r="E11" s="19" t="s">
        <v>2103</v>
      </c>
      <c r="F11" s="69">
        <v>66</v>
      </c>
      <c r="G11" s="19" t="s">
        <v>575</v>
      </c>
      <c r="H11" s="20">
        <v>1.0800900000000002</v>
      </c>
      <c r="I11" s="21">
        <v>2.0833729999999999</v>
      </c>
      <c r="J11" s="21">
        <f t="shared" si="0"/>
        <v>1.018747571210656</v>
      </c>
      <c r="K11" s="21">
        <v>1.550888741210656</v>
      </c>
      <c r="L11" s="21">
        <v>6.2473989999999993E-2</v>
      </c>
      <c r="M11" s="21">
        <v>-0.59461515999999992</v>
      </c>
      <c r="N11" s="22">
        <f t="shared" si="1"/>
        <v>0.74441242216859682</v>
      </c>
      <c r="O11" s="22">
        <f t="shared" si="2"/>
        <v>0.77439936641717833</v>
      </c>
      <c r="P11" s="23">
        <f t="shared" si="3"/>
        <v>0.48898952382058131</v>
      </c>
      <c r="Q11" s="70">
        <v>17</v>
      </c>
      <c r="R11" s="21">
        <v>16</v>
      </c>
      <c r="S11" s="23">
        <f t="shared" si="4"/>
        <v>0.94117647058823528</v>
      </c>
    </row>
    <row r="12" spans="1:19" ht="38.25" x14ac:dyDescent="0.25">
      <c r="A12" s="17"/>
      <c r="B12" s="19">
        <v>5004420</v>
      </c>
      <c r="C12" s="19" t="s">
        <v>2111</v>
      </c>
      <c r="D12" s="68">
        <v>3000384</v>
      </c>
      <c r="E12" s="19" t="s">
        <v>2104</v>
      </c>
      <c r="F12" s="69">
        <v>59</v>
      </c>
      <c r="G12" s="19" t="s">
        <v>579</v>
      </c>
      <c r="H12" s="20">
        <v>2.7557259999999997</v>
      </c>
      <c r="I12" s="21">
        <v>3.5533830000000002</v>
      </c>
      <c r="J12" s="21">
        <f t="shared" si="0"/>
        <v>2.5731136886585366</v>
      </c>
      <c r="K12" s="21">
        <v>2.8945225586585366</v>
      </c>
      <c r="L12" s="21">
        <v>6.1857400000000007E-2</v>
      </c>
      <c r="M12" s="21">
        <v>-0.38326626999999991</v>
      </c>
      <c r="N12" s="22">
        <f t="shared" si="1"/>
        <v>0.81458220480554344</v>
      </c>
      <c r="O12" s="22">
        <f t="shared" si="2"/>
        <v>0.83199023540624151</v>
      </c>
      <c r="P12" s="23">
        <f t="shared" si="3"/>
        <v>0.72413069141675313</v>
      </c>
      <c r="Q12" s="70">
        <v>842.02399999999989</v>
      </c>
      <c r="R12" s="21">
        <v>710.02399999999989</v>
      </c>
      <c r="S12" s="23">
        <f t="shared" si="4"/>
        <v>0.84323487216516391</v>
      </c>
    </row>
    <row r="13" spans="1:19" ht="63.75" x14ac:dyDescent="0.25">
      <c r="A13" s="17"/>
      <c r="B13" s="19">
        <v>5004422</v>
      </c>
      <c r="C13" s="19" t="s">
        <v>2112</v>
      </c>
      <c r="D13" s="68">
        <v>3000384</v>
      </c>
      <c r="E13" s="19" t="s">
        <v>2104</v>
      </c>
      <c r="F13" s="69">
        <v>117</v>
      </c>
      <c r="G13" s="19" t="s">
        <v>689</v>
      </c>
      <c r="H13" s="20">
        <v>0.58110100000000009</v>
      </c>
      <c r="I13" s="21">
        <v>0.82518100000000005</v>
      </c>
      <c r="J13" s="21">
        <f t="shared" si="0"/>
        <v>0.61906039652550515</v>
      </c>
      <c r="K13" s="21">
        <v>0.50175026652550514</v>
      </c>
      <c r="L13" s="21">
        <v>1.9314900000000003E-2</v>
      </c>
      <c r="M13" s="21">
        <v>9.7995230000000016E-2</v>
      </c>
      <c r="N13" s="22">
        <f t="shared" si="1"/>
        <v>0.60804873903483614</v>
      </c>
      <c r="O13" s="22">
        <f t="shared" si="2"/>
        <v>0.63145560371058607</v>
      </c>
      <c r="P13" s="23">
        <f t="shared" si="3"/>
        <v>0.75021164632426718</v>
      </c>
      <c r="Q13" s="70">
        <v>26</v>
      </c>
      <c r="R13" s="21">
        <v>25</v>
      </c>
      <c r="S13" s="23">
        <f t="shared" si="4"/>
        <v>0.96153846153846156</v>
      </c>
    </row>
    <row r="14" spans="1:19" ht="51" x14ac:dyDescent="0.25">
      <c r="A14" s="17"/>
      <c r="B14" s="19">
        <v>5005174</v>
      </c>
      <c r="C14" s="19" t="s">
        <v>2113</v>
      </c>
      <c r="D14" s="68">
        <v>3000383</v>
      </c>
      <c r="E14" s="19" t="s">
        <v>2103</v>
      </c>
      <c r="F14" s="69">
        <v>222</v>
      </c>
      <c r="G14" s="19" t="s">
        <v>1548</v>
      </c>
      <c r="H14" s="20">
        <v>0.85247199999999979</v>
      </c>
      <c r="I14" s="21">
        <v>7.0784739999999973</v>
      </c>
      <c r="J14" s="21">
        <f t="shared" si="0"/>
        <v>4.7197031524424391</v>
      </c>
      <c r="K14" s="21">
        <v>1.9225938424424385</v>
      </c>
      <c r="L14" s="21">
        <v>0.56297554000000005</v>
      </c>
      <c r="M14" s="21">
        <v>2.2341337700000006</v>
      </c>
      <c r="N14" s="22">
        <f t="shared" si="1"/>
        <v>0.27161134482410182</v>
      </c>
      <c r="O14" s="22">
        <f t="shared" si="2"/>
        <v>0.35114480641483453</v>
      </c>
      <c r="P14" s="23">
        <f t="shared" si="3"/>
        <v>0.66676845213282421</v>
      </c>
      <c r="Q14" s="70">
        <v>30</v>
      </c>
      <c r="R14" s="21">
        <v>24</v>
      </c>
      <c r="S14" s="23">
        <f t="shared" si="4"/>
        <v>0.8</v>
      </c>
    </row>
    <row r="15" spans="1:19" ht="38.25" x14ac:dyDescent="0.25">
      <c r="A15" s="17"/>
      <c r="B15" s="19">
        <v>5005175</v>
      </c>
      <c r="C15" s="19" t="s">
        <v>2114</v>
      </c>
      <c r="D15" s="68">
        <v>3000384</v>
      </c>
      <c r="E15" s="19" t="s">
        <v>2104</v>
      </c>
      <c r="F15" s="69">
        <v>36</v>
      </c>
      <c r="G15" s="19" t="s">
        <v>535</v>
      </c>
      <c r="H15" s="20">
        <v>0.75650000000000017</v>
      </c>
      <c r="I15" s="21">
        <v>0.55783000000000005</v>
      </c>
      <c r="J15" s="21">
        <f t="shared" si="0"/>
        <v>8.824187996183197E-2</v>
      </c>
      <c r="K15" s="21">
        <v>1.5882999961831956E-2</v>
      </c>
      <c r="L15" s="21">
        <v>2.5000000000000001E-3</v>
      </c>
      <c r="M15" s="21">
        <v>6.9858880000000012E-2</v>
      </c>
      <c r="N15" s="22">
        <f t="shared" si="1"/>
        <v>2.8472832156449017E-2</v>
      </c>
      <c r="O15" s="22">
        <f t="shared" si="2"/>
        <v>3.2954484272685144E-2</v>
      </c>
      <c r="P15" s="23">
        <f t="shared" si="3"/>
        <v>0.15818776322863948</v>
      </c>
      <c r="Q15" s="70">
        <v>2.5</v>
      </c>
      <c r="R15" s="21">
        <v>2.5</v>
      </c>
      <c r="S15" s="23">
        <f t="shared" si="4"/>
        <v>1</v>
      </c>
    </row>
    <row r="16" spans="1:19" ht="51" x14ac:dyDescent="0.25">
      <c r="A16" s="17"/>
      <c r="B16" s="19">
        <v>5005176</v>
      </c>
      <c r="C16" s="19" t="s">
        <v>2115</v>
      </c>
      <c r="D16" s="68">
        <v>3000384</v>
      </c>
      <c r="E16" s="19" t="s">
        <v>2104</v>
      </c>
      <c r="F16" s="69">
        <v>132</v>
      </c>
      <c r="G16" s="19" t="s">
        <v>1925</v>
      </c>
      <c r="H16" s="20">
        <v>5.5E-2</v>
      </c>
      <c r="I16" s="21">
        <v>0.17947299999999999</v>
      </c>
      <c r="J16" s="21">
        <f t="shared" si="0"/>
        <v>0.13485745747249286</v>
      </c>
      <c r="K16" s="21">
        <v>9.6944247472492862E-2</v>
      </c>
      <c r="L16" s="21">
        <v>2.2019179999999999E-2</v>
      </c>
      <c r="M16" s="21">
        <v>1.589403E-2</v>
      </c>
      <c r="N16" s="22">
        <f t="shared" si="1"/>
        <v>0.54016062289309741</v>
      </c>
      <c r="O16" s="22">
        <f t="shared" si="2"/>
        <v>0.66284860381501876</v>
      </c>
      <c r="P16" s="23">
        <f t="shared" si="3"/>
        <v>0.75140805286863688</v>
      </c>
      <c r="Q16" s="70">
        <v>2.5</v>
      </c>
      <c r="R16" s="21">
        <v>2.5</v>
      </c>
      <c r="S16" s="23">
        <f t="shared" si="4"/>
        <v>1</v>
      </c>
    </row>
    <row r="17" spans="1:19" ht="51" x14ac:dyDescent="0.25">
      <c r="A17" s="17"/>
      <c r="B17" s="19">
        <v>5005177</v>
      </c>
      <c r="C17" s="19" t="s">
        <v>2116</v>
      </c>
      <c r="D17" s="68">
        <v>3000384</v>
      </c>
      <c r="E17" s="19" t="s">
        <v>2104</v>
      </c>
      <c r="F17" s="69">
        <v>132</v>
      </c>
      <c r="G17" s="19" t="s">
        <v>1925</v>
      </c>
      <c r="H17" s="20">
        <v>0.119504</v>
      </c>
      <c r="I17" s="21">
        <v>0.11950400000000001</v>
      </c>
      <c r="J17" s="21">
        <f t="shared" si="0"/>
        <v>8.6423611604753314E-2</v>
      </c>
      <c r="K17" s="21">
        <v>6.4121511604753323E-2</v>
      </c>
      <c r="L17" s="21">
        <v>1.4339650000000001E-2</v>
      </c>
      <c r="M17" s="21">
        <v>7.9624499999999994E-3</v>
      </c>
      <c r="N17" s="22">
        <f t="shared" si="1"/>
        <v>0.53656372677695574</v>
      </c>
      <c r="O17" s="22">
        <f t="shared" si="2"/>
        <v>0.65655678140274221</v>
      </c>
      <c r="P17" s="23">
        <f t="shared" si="3"/>
        <v>0.72318593189142877</v>
      </c>
      <c r="Q17" s="70">
        <v>6</v>
      </c>
      <c r="R17" s="21">
        <v>2</v>
      </c>
      <c r="S17" s="23">
        <f t="shared" si="4"/>
        <v>0.33333333333333331</v>
      </c>
    </row>
    <row r="18" spans="1:19" ht="63.75" x14ac:dyDescent="0.25">
      <c r="A18" s="17"/>
      <c r="B18" s="19">
        <v>5005178</v>
      </c>
      <c r="C18" s="19" t="s">
        <v>2117</v>
      </c>
      <c r="D18" s="68">
        <v>3000695</v>
      </c>
      <c r="E18" s="19" t="s">
        <v>2105</v>
      </c>
      <c r="F18" s="69">
        <v>117</v>
      </c>
      <c r="G18" s="19" t="s">
        <v>689</v>
      </c>
      <c r="H18" s="20">
        <v>0.23717000000000002</v>
      </c>
      <c r="I18" s="21">
        <v>0.23106299999999999</v>
      </c>
      <c r="J18" s="21">
        <f t="shared" si="0"/>
        <v>0.11227801147523284</v>
      </c>
      <c r="K18" s="21">
        <v>9.8283711475232849E-2</v>
      </c>
      <c r="L18" s="21">
        <v>6.5394900000000011E-3</v>
      </c>
      <c r="M18" s="21">
        <v>7.4548099999999992E-3</v>
      </c>
      <c r="N18" s="22">
        <f t="shared" si="1"/>
        <v>0.42535460664508318</v>
      </c>
      <c r="O18" s="22">
        <f t="shared" si="2"/>
        <v>0.453656368502239</v>
      </c>
      <c r="P18" s="23">
        <f t="shared" si="3"/>
        <v>0.4859194742353074</v>
      </c>
      <c r="Q18" s="70">
        <v>11.8</v>
      </c>
      <c r="R18" s="21">
        <v>9.8000000000000007</v>
      </c>
      <c r="S18" s="23">
        <f t="shared" si="4"/>
        <v>0.83050847457627119</v>
      </c>
    </row>
    <row r="19" spans="1:19" ht="63.75" x14ac:dyDescent="0.25">
      <c r="A19" s="17"/>
      <c r="B19" s="19">
        <v>5005179</v>
      </c>
      <c r="C19" s="19" t="s">
        <v>2118</v>
      </c>
      <c r="D19" s="68">
        <v>3000695</v>
      </c>
      <c r="E19" s="19" t="s">
        <v>2105</v>
      </c>
      <c r="F19" s="69">
        <v>36</v>
      </c>
      <c r="G19" s="19" t="s">
        <v>535</v>
      </c>
      <c r="H19" s="20">
        <v>0.97700000000000042</v>
      </c>
      <c r="I19" s="21">
        <v>9.9552440000000004</v>
      </c>
      <c r="J19" s="21">
        <f t="shared" si="0"/>
        <v>3.6752996671725593</v>
      </c>
      <c r="K19" s="21">
        <v>1.6799436771725595</v>
      </c>
      <c r="L19" s="21">
        <v>0.57602845999999985</v>
      </c>
      <c r="M19" s="21">
        <v>1.4193275299999999</v>
      </c>
      <c r="N19" s="22">
        <f t="shared" si="1"/>
        <v>0.16874962353233727</v>
      </c>
      <c r="O19" s="22">
        <f t="shared" si="2"/>
        <v>0.22661143585958909</v>
      </c>
      <c r="P19" s="23">
        <f t="shared" si="3"/>
        <v>0.36918227892481181</v>
      </c>
      <c r="Q19" s="70">
        <v>4.5</v>
      </c>
      <c r="R19" s="21">
        <v>3.5</v>
      </c>
      <c r="S19" s="23">
        <f t="shared" si="4"/>
        <v>0.77777777777777779</v>
      </c>
    </row>
    <row r="20" spans="1:19" ht="63.75" x14ac:dyDescent="0.25">
      <c r="A20" s="17"/>
      <c r="B20" s="19">
        <v>5005180</v>
      </c>
      <c r="C20" s="19" t="s">
        <v>2119</v>
      </c>
      <c r="D20" s="68">
        <v>3000695</v>
      </c>
      <c r="E20" s="19" t="s">
        <v>2105</v>
      </c>
      <c r="F20" s="69">
        <v>222</v>
      </c>
      <c r="G20" s="19" t="s">
        <v>1548</v>
      </c>
      <c r="H20" s="20">
        <v>0.74999999999999989</v>
      </c>
      <c r="I20" s="21">
        <v>0.75916899999999976</v>
      </c>
      <c r="J20" s="21">
        <f t="shared" si="0"/>
        <v>0.60551013555823663</v>
      </c>
      <c r="K20" s="21">
        <v>0.47156762555823661</v>
      </c>
      <c r="L20" s="21">
        <v>4.4054959999999997E-2</v>
      </c>
      <c r="M20" s="21">
        <v>8.988755000000001E-2</v>
      </c>
      <c r="N20" s="22">
        <f t="shared" si="1"/>
        <v>0.62116291044317773</v>
      </c>
      <c r="O20" s="22">
        <f t="shared" si="2"/>
        <v>0.67919341484996987</v>
      </c>
      <c r="P20" s="23">
        <f t="shared" si="3"/>
        <v>0.79759597080259703</v>
      </c>
      <c r="Q20" s="70">
        <v>34</v>
      </c>
      <c r="R20" s="21">
        <v>28</v>
      </c>
      <c r="S20" s="23">
        <f t="shared" si="4"/>
        <v>0.82352941176470584</v>
      </c>
    </row>
    <row r="21" spans="1:19" ht="51" x14ac:dyDescent="0.25">
      <c r="A21" s="17"/>
      <c r="B21" s="19">
        <v>5005181</v>
      </c>
      <c r="C21" s="19" t="s">
        <v>2120</v>
      </c>
      <c r="D21" s="68">
        <v>3000696</v>
      </c>
      <c r="E21" s="19" t="s">
        <v>2106</v>
      </c>
      <c r="F21" s="69">
        <v>36</v>
      </c>
      <c r="G21" s="19" t="s">
        <v>535</v>
      </c>
      <c r="H21" s="20">
        <v>0.14000000000000001</v>
      </c>
      <c r="I21" s="21">
        <v>0.12791999999999998</v>
      </c>
      <c r="J21" s="21">
        <f t="shared" si="0"/>
        <v>8.9245481294083037E-2</v>
      </c>
      <c r="K21" s="21">
        <v>8.3975831294083036E-2</v>
      </c>
      <c r="L21" s="21">
        <v>1.7072799999999998E-3</v>
      </c>
      <c r="M21" s="21">
        <v>3.56237E-3</v>
      </c>
      <c r="N21" s="22">
        <f t="shared" si="1"/>
        <v>0.65647147665793504</v>
      </c>
      <c r="O21" s="22">
        <f t="shared" si="2"/>
        <v>0.66981794319952359</v>
      </c>
      <c r="P21" s="23">
        <f t="shared" si="3"/>
        <v>0.69766636408757854</v>
      </c>
      <c r="Q21" s="70">
        <v>1</v>
      </c>
      <c r="R21" s="21">
        <v>1</v>
      </c>
      <c r="S21" s="23">
        <f t="shared" si="4"/>
        <v>1</v>
      </c>
    </row>
    <row r="22" spans="1:19" ht="51" x14ac:dyDescent="0.25">
      <c r="A22" s="17"/>
      <c r="B22" s="19">
        <v>5005182</v>
      </c>
      <c r="C22" s="19" t="s">
        <v>2121</v>
      </c>
      <c r="D22" s="68">
        <v>3000696</v>
      </c>
      <c r="E22" s="19" t="s">
        <v>2106</v>
      </c>
      <c r="F22" s="69">
        <v>46</v>
      </c>
      <c r="G22" s="19" t="s">
        <v>738</v>
      </c>
      <c r="H22" s="20">
        <v>0.20950000000000005</v>
      </c>
      <c r="I22" s="21">
        <v>0.72776000000000018</v>
      </c>
      <c r="J22" s="21">
        <f t="shared" si="0"/>
        <v>0.63869342028114495</v>
      </c>
      <c r="K22" s="21">
        <v>0.59308460028114496</v>
      </c>
      <c r="L22" s="21">
        <v>3.2674670000000003E-2</v>
      </c>
      <c r="M22" s="21">
        <v>1.293415E-2</v>
      </c>
      <c r="N22" s="22">
        <f t="shared" si="1"/>
        <v>0.81494531202751563</v>
      </c>
      <c r="O22" s="22">
        <f t="shared" si="2"/>
        <v>0.85984290189230628</v>
      </c>
      <c r="P22" s="23">
        <f t="shared" si="3"/>
        <v>0.87761545053471579</v>
      </c>
      <c r="Q22" s="70">
        <v>4</v>
      </c>
      <c r="R22" s="21">
        <v>4</v>
      </c>
      <c r="S22" s="23">
        <f t="shared" si="4"/>
        <v>1</v>
      </c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25.170379000000004</v>
      </c>
      <c r="I23" s="44">
        <f t="shared" ref="I23:M23" ca="1" si="5">OFFSET(I23,-MATCH("PROYECTOS",$A$8:$A$23,0)-1,0)-(OFFSET(I23,-MATCH("PROYECTOS",$A$8:$A$23,0),0))</f>
        <v>36.051315999999986</v>
      </c>
      <c r="J23" s="44">
        <f t="shared" ca="1" si="5"/>
        <v>13.684965168957937</v>
      </c>
      <c r="K23" s="44">
        <f t="shared" ca="1" si="5"/>
        <v>10.95639636895794</v>
      </c>
      <c r="L23" s="44">
        <f t="shared" ca="1" si="5"/>
        <v>1.3665764500000002</v>
      </c>
      <c r="M23" s="44">
        <f t="shared" ca="1" si="5"/>
        <v>1.3619923500000048</v>
      </c>
      <c r="N23" s="46">
        <f t="shared" ca="1" si="1"/>
        <v>0.30391113514297075</v>
      </c>
      <c r="O23" s="46">
        <f t="shared" ca="1" si="2"/>
        <v>0.34181755858670859</v>
      </c>
      <c r="P23" s="47">
        <f t="shared" ca="1" si="3"/>
        <v>0.37959682717152265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5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50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68.085463000000018</v>
      </c>
      <c r="E6" s="14">
        <v>86.703810000000004</v>
      </c>
      <c r="F6" s="14">
        <v>67.267254122258848</v>
      </c>
      <c r="G6" s="14">
        <v>47.599078192258837</v>
      </c>
      <c r="H6" s="14">
        <v>10.271736370000003</v>
      </c>
      <c r="I6" s="14">
        <v>9.3964395599999992</v>
      </c>
      <c r="J6" s="15">
        <v>0.54898485074945191</v>
      </c>
      <c r="K6" s="15">
        <v>0.66745411259619203</v>
      </c>
      <c r="L6" s="16">
        <v>0.77582812245804245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50.395800999999992</v>
      </c>
      <c r="E7" s="38">
        <f ca="1">SUM(E8:OFFSET(E6,MATCH("GOBIERNOS REGIONALES",$A$8:$A$50,0),0))</f>
        <v>44.88729</v>
      </c>
      <c r="F7" s="38">
        <f ca="1">SUM(F8:OFFSET(F6,MATCH("GOBIERNOS REGIONALES",$A$8:$A$50,0),0))</f>
        <v>36.094596469528128</v>
      </c>
      <c r="G7" s="38">
        <f ca="1">SUM(G8:OFFSET(G6,MATCH("GOBIERNOS REGIONALES",$A$8:$A$50,0),0))</f>
        <v>28.289814079528128</v>
      </c>
      <c r="H7" s="38">
        <f ca="1">SUM(H8:OFFSET(H6,MATCH("GOBIERNOS REGIONALES",$A$8:$A$50,0),0))</f>
        <v>4.6774046</v>
      </c>
      <c r="I7" s="38">
        <f ca="1">SUM(I8:OFFSET(I6,MATCH("GOBIERNOS REGIONALES",$A$8:$A$50,0),0))</f>
        <v>3.1273777899999997</v>
      </c>
      <c r="J7" s="39">
        <f ca="1">IFERROR(G7/E7,0)</f>
        <v>0.63024107892296743</v>
      </c>
      <c r="K7" s="39">
        <f ca="1">IFERROR(SUM(G7,H7)/E7,0)</f>
        <v>0.73444439794712779</v>
      </c>
      <c r="L7" s="40">
        <f ca="1">IFERROR(SUM(G7,H7,I7)/E7,0)</f>
        <v>0.80411618677643781</v>
      </c>
      <c r="M7" s="4"/>
    </row>
    <row r="8" spans="1:13" x14ac:dyDescent="0.25">
      <c r="A8" s="17"/>
      <c r="B8" s="18">
        <v>11</v>
      </c>
      <c r="C8" s="19" t="s">
        <v>111</v>
      </c>
      <c r="D8" s="20">
        <v>26.037332999999993</v>
      </c>
      <c r="E8" s="21">
        <v>1.983878</v>
      </c>
      <c r="F8" s="21">
        <f t="shared" ref="F8:F39" si="0">SUM(G8,H8,I8)</f>
        <v>0.88463233826397536</v>
      </c>
      <c r="G8" s="21">
        <v>0.53879475826397538</v>
      </c>
      <c r="H8" s="21">
        <v>0.27908451000000001</v>
      </c>
      <c r="I8" s="21">
        <v>6.6753069999999998E-2</v>
      </c>
      <c r="J8" s="22">
        <f t="shared" ref="J8:J39" si="1">IFERROR(G8/E8,0)</f>
        <v>0.2715866390292021</v>
      </c>
      <c r="K8" s="22">
        <f t="shared" ref="K8:K39" si="2">IFERROR(SUM(G8,H8)/E8,0)</f>
        <v>0.41226288524998783</v>
      </c>
      <c r="L8" s="23">
        <f t="shared" ref="L8:L39" si="3">IFERROR(SUM(G8,H8,I8)/E8,0)</f>
        <v>0.44591065492130832</v>
      </c>
      <c r="M8" s="4"/>
    </row>
    <row r="9" spans="1:13" x14ac:dyDescent="0.25">
      <c r="A9" s="17"/>
      <c r="B9" s="18">
        <v>131</v>
      </c>
      <c r="C9" s="19" t="s">
        <v>143</v>
      </c>
      <c r="D9" s="20">
        <v>0.15000000000000002</v>
      </c>
      <c r="E9" s="21">
        <v>0.15</v>
      </c>
      <c r="F9" s="21">
        <f t="shared" si="0"/>
        <v>6.2119999608956283E-2</v>
      </c>
      <c r="G9" s="21">
        <v>2.4119999608956277E-2</v>
      </c>
      <c r="H9" s="21">
        <v>3.5000000000000001E-3</v>
      </c>
      <c r="I9" s="21">
        <v>3.4500000000000003E-2</v>
      </c>
      <c r="J9" s="22">
        <f t="shared" si="1"/>
        <v>0.16079999739304185</v>
      </c>
      <c r="K9" s="22">
        <f t="shared" si="2"/>
        <v>0.18413333072637519</v>
      </c>
      <c r="L9" s="23">
        <f t="shared" si="3"/>
        <v>0.41413333072637526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9.3865860000000012</v>
      </c>
      <c r="E10" s="21">
        <v>9.3865859999999994</v>
      </c>
      <c r="F10" s="21">
        <f t="shared" si="0"/>
        <v>9.3865862879902124</v>
      </c>
      <c r="G10" s="21">
        <v>9.3865862879902124</v>
      </c>
      <c r="H10" s="21">
        <v>0</v>
      </c>
      <c r="I10" s="21">
        <v>0</v>
      </c>
      <c r="J10" s="22">
        <f t="shared" si="1"/>
        <v>1.0000000306810393</v>
      </c>
      <c r="K10" s="22">
        <f t="shared" si="2"/>
        <v>1.0000000306810393</v>
      </c>
      <c r="L10" s="23">
        <f t="shared" si="3"/>
        <v>1.0000000306810393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0.12</v>
      </c>
      <c r="E11" s="21">
        <v>0.54500000000000004</v>
      </c>
      <c r="F11" s="21">
        <f t="shared" si="0"/>
        <v>0.30238703480841572</v>
      </c>
      <c r="G11" s="21">
        <v>0.20331808480841573</v>
      </c>
      <c r="H11" s="21">
        <v>5.8416280000000001E-2</v>
      </c>
      <c r="I11" s="21">
        <v>4.0652670000000002E-2</v>
      </c>
      <c r="J11" s="22">
        <f t="shared" si="1"/>
        <v>0.37306070607048758</v>
      </c>
      <c r="K11" s="22">
        <f t="shared" si="2"/>
        <v>0.48024654093287283</v>
      </c>
      <c r="L11" s="23">
        <f t="shared" si="3"/>
        <v>0.55483859597874441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14.701882000000001</v>
      </c>
      <c r="E12" s="21">
        <v>32.821826000000001</v>
      </c>
      <c r="F12" s="21">
        <f t="shared" si="0"/>
        <v>25.458870808856567</v>
      </c>
      <c r="G12" s="21">
        <v>18.136994948856568</v>
      </c>
      <c r="H12" s="21">
        <v>4.3364038100000002</v>
      </c>
      <c r="I12" s="21">
        <v>2.9854720499999998</v>
      </c>
      <c r="J12" s="22">
        <f t="shared" si="1"/>
        <v>0.55258945522581737</v>
      </c>
      <c r="K12" s="22">
        <f t="shared" si="2"/>
        <v>0.68470897258600316</v>
      </c>
      <c r="L12" s="23">
        <f t="shared" si="3"/>
        <v>0.77566893471608089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17.689662000000002</v>
      </c>
      <c r="E13" s="38">
        <f ca="1">SUM(E14:OFFSET(E12,(MATCH("GOBIERNOS LOCALES",$A$8:$A$50,0)-MATCH("GOBIERNOS REGIONALES",$A$8:$A$50,0)),0))</f>
        <v>41.816520000000011</v>
      </c>
      <c r="F13" s="38">
        <f ca="1">SUM(F14:OFFSET(F12,(MATCH("GOBIERNOS LOCALES",$A$8:$A$50,0)-MATCH("GOBIERNOS REGIONALES",$A$8:$A$50,0)),0))</f>
        <v>31.172657652730699</v>
      </c>
      <c r="G13" s="38">
        <f ca="1">SUM(G14:OFFSET(G12,(MATCH("GOBIERNOS LOCALES",$A$8:$A$50,0)-MATCH("GOBIERNOS REGIONALES",$A$8:$A$50,0)),0))</f>
        <v>19.309264112730705</v>
      </c>
      <c r="H13" s="38">
        <f ca="1">SUM(H14:OFFSET(H12,(MATCH("GOBIERNOS LOCALES",$A$8:$A$50,0)-MATCH("GOBIERNOS REGIONALES",$A$8:$A$50,0)),0))</f>
        <v>5.594331770000001</v>
      </c>
      <c r="I13" s="38">
        <f ca="1">SUM(I14:OFFSET(I12,(MATCH("GOBIERNOS LOCALES",$A$8:$A$50,0)-MATCH("GOBIERNOS REGIONALES",$A$8:$A$50,0)),0))</f>
        <v>6.2690617699999986</v>
      </c>
      <c r="J13" s="39">
        <f t="shared" ca="1" si="1"/>
        <v>0.46176162226628853</v>
      </c>
      <c r="K13" s="39">
        <f t="shared" ca="1" si="2"/>
        <v>0.59554443752686015</v>
      </c>
      <c r="L13" s="40">
        <f t="shared" ca="1" si="3"/>
        <v>0.74546274182382222</v>
      </c>
      <c r="M13" s="4"/>
    </row>
    <row r="14" spans="1:13" x14ac:dyDescent="0.25">
      <c r="A14" s="17"/>
      <c r="B14" s="18">
        <v>440</v>
      </c>
      <c r="C14" s="19" t="s">
        <v>207</v>
      </c>
      <c r="D14" s="20">
        <v>0.42815100000000006</v>
      </c>
      <c r="E14" s="21">
        <v>1.069647</v>
      </c>
      <c r="F14" s="21">
        <f t="shared" si="0"/>
        <v>0.78860301389739407</v>
      </c>
      <c r="G14" s="21">
        <v>0.51187809389739414</v>
      </c>
      <c r="H14" s="21">
        <v>0.13138437999999997</v>
      </c>
      <c r="I14" s="21">
        <v>0.14534053999999999</v>
      </c>
      <c r="J14" s="22">
        <f t="shared" si="1"/>
        <v>0.47854861828004391</v>
      </c>
      <c r="K14" s="22">
        <f t="shared" si="2"/>
        <v>0.60137828077617583</v>
      </c>
      <c r="L14" s="23">
        <f t="shared" si="3"/>
        <v>0.7372553878965622</v>
      </c>
      <c r="M14" s="4"/>
    </row>
    <row r="15" spans="1:13" x14ac:dyDescent="0.25">
      <c r="A15" s="17"/>
      <c r="B15" s="18">
        <v>441</v>
      </c>
      <c r="C15" s="19" t="s">
        <v>208</v>
      </c>
      <c r="D15" s="20">
        <v>0.55841199999999991</v>
      </c>
      <c r="E15" s="21">
        <v>1.2156469999999999</v>
      </c>
      <c r="F15" s="21">
        <f t="shared" si="0"/>
        <v>0.45626624248321113</v>
      </c>
      <c r="G15" s="21">
        <v>0.3380216224832111</v>
      </c>
      <c r="H15" s="21">
        <v>6.2809690000000001E-2</v>
      </c>
      <c r="I15" s="21">
        <v>5.543493E-2</v>
      </c>
      <c r="J15" s="22">
        <f t="shared" si="1"/>
        <v>0.27805902740122018</v>
      </c>
      <c r="K15" s="22">
        <f t="shared" si="2"/>
        <v>0.32972673192399699</v>
      </c>
      <c r="L15" s="23">
        <f t="shared" si="3"/>
        <v>0.37532790561997947</v>
      </c>
      <c r="M15" s="4"/>
    </row>
    <row r="16" spans="1:13" x14ac:dyDescent="0.25">
      <c r="A16" s="17"/>
      <c r="B16" s="18">
        <v>442</v>
      </c>
      <c r="C16" s="19" t="s">
        <v>209</v>
      </c>
      <c r="D16" s="20">
        <v>1.0871450000000003</v>
      </c>
      <c r="E16" s="21">
        <v>2.2190970000000001</v>
      </c>
      <c r="F16" s="21">
        <f t="shared" si="0"/>
        <v>1.9553943308418051</v>
      </c>
      <c r="G16" s="21">
        <v>1.4162506608418051</v>
      </c>
      <c r="H16" s="21">
        <v>0.35215964000000005</v>
      </c>
      <c r="I16" s="21">
        <v>0.18698402999999997</v>
      </c>
      <c r="J16" s="22">
        <f t="shared" si="1"/>
        <v>0.63821034449679537</v>
      </c>
      <c r="K16" s="22">
        <f t="shared" si="2"/>
        <v>0.79690536323639971</v>
      </c>
      <c r="L16" s="23">
        <f t="shared" si="3"/>
        <v>0.8811666776359055</v>
      </c>
      <c r="M16" s="4"/>
    </row>
    <row r="17" spans="1:13" x14ac:dyDescent="0.25">
      <c r="A17" s="17"/>
      <c r="B17" s="18">
        <v>443</v>
      </c>
      <c r="C17" s="19" t="s">
        <v>210</v>
      </c>
      <c r="D17" s="20">
        <v>0.79067200000000004</v>
      </c>
      <c r="E17" s="21">
        <v>4.3985460000000005</v>
      </c>
      <c r="F17" s="21">
        <f t="shared" si="0"/>
        <v>2.5725123105629204</v>
      </c>
      <c r="G17" s="21">
        <v>1.2930241405629204</v>
      </c>
      <c r="H17" s="21">
        <v>0.54645183000000008</v>
      </c>
      <c r="I17" s="21">
        <v>0.73303634000000006</v>
      </c>
      <c r="J17" s="22">
        <f t="shared" si="1"/>
        <v>0.29396626534380227</v>
      </c>
      <c r="K17" s="22">
        <f t="shared" si="2"/>
        <v>0.41820091697640999</v>
      </c>
      <c r="L17" s="23">
        <f t="shared" si="3"/>
        <v>0.58485515680930023</v>
      </c>
      <c r="M17" s="4"/>
    </row>
    <row r="18" spans="1:13" x14ac:dyDescent="0.25">
      <c r="A18" s="17"/>
      <c r="B18" s="18">
        <v>444</v>
      </c>
      <c r="C18" s="19" t="s">
        <v>211</v>
      </c>
      <c r="D18" s="20">
        <v>0</v>
      </c>
      <c r="E18" s="21">
        <v>4.5311000000000004E-2</v>
      </c>
      <c r="F18" s="21">
        <f t="shared" si="0"/>
        <v>2.1909870135695488E-2</v>
      </c>
      <c r="G18" s="21">
        <v>1.9805920135695487E-2</v>
      </c>
      <c r="H18" s="21">
        <v>2.1039499999999998E-3</v>
      </c>
      <c r="I18" s="21">
        <v>0</v>
      </c>
      <c r="J18" s="22">
        <f t="shared" si="1"/>
        <v>0.43711063838130887</v>
      </c>
      <c r="K18" s="22">
        <f t="shared" si="2"/>
        <v>0.48354417549150286</v>
      </c>
      <c r="L18" s="23">
        <f t="shared" si="3"/>
        <v>0.48354417549150286</v>
      </c>
      <c r="M18" s="4"/>
    </row>
    <row r="19" spans="1:13" x14ac:dyDescent="0.25">
      <c r="A19" s="17"/>
      <c r="B19" s="18">
        <v>445</v>
      </c>
      <c r="C19" s="19" t="s">
        <v>212</v>
      </c>
      <c r="D19" s="20">
        <v>0.76952399999999999</v>
      </c>
      <c r="E19" s="21">
        <v>1.2434219999999998</v>
      </c>
      <c r="F19" s="21">
        <f t="shared" si="0"/>
        <v>0.9754364344383275</v>
      </c>
      <c r="G19" s="21">
        <v>0.66489413443832746</v>
      </c>
      <c r="H19" s="21">
        <v>0.16572031000000004</v>
      </c>
      <c r="I19" s="21">
        <v>0.14482199000000001</v>
      </c>
      <c r="J19" s="22">
        <f t="shared" si="1"/>
        <v>0.53472926684450461</v>
      </c>
      <c r="K19" s="22">
        <f t="shared" si="2"/>
        <v>0.6680068749292899</v>
      </c>
      <c r="L19" s="23">
        <f t="shared" si="3"/>
        <v>0.78447738132213174</v>
      </c>
      <c r="M19" s="4"/>
    </row>
    <row r="20" spans="1:13" x14ac:dyDescent="0.25">
      <c r="A20" s="17"/>
      <c r="B20" s="18">
        <v>446</v>
      </c>
      <c r="C20" s="19" t="s">
        <v>213</v>
      </c>
      <c r="D20" s="20">
        <v>0.82669499999999951</v>
      </c>
      <c r="E20" s="21">
        <v>1.1469559999999996</v>
      </c>
      <c r="F20" s="21">
        <f t="shared" si="0"/>
        <v>0.99749381551442584</v>
      </c>
      <c r="G20" s="21">
        <v>0.7591461155144259</v>
      </c>
      <c r="H20" s="21">
        <v>0.30636924999999998</v>
      </c>
      <c r="I20" s="21">
        <v>-6.8021549999999986E-2</v>
      </c>
      <c r="J20" s="22">
        <f t="shared" si="1"/>
        <v>0.66187902196285309</v>
      </c>
      <c r="K20" s="22">
        <f t="shared" si="2"/>
        <v>0.92899410745872213</v>
      </c>
      <c r="L20" s="23">
        <f t="shared" si="3"/>
        <v>0.86968795273264721</v>
      </c>
      <c r="M20" s="4"/>
    </row>
    <row r="21" spans="1:13" x14ac:dyDescent="0.25">
      <c r="A21" s="17"/>
      <c r="B21" s="18">
        <v>447</v>
      </c>
      <c r="C21" s="19" t="s">
        <v>214</v>
      </c>
      <c r="D21" s="20">
        <v>0.69876799999999994</v>
      </c>
      <c r="E21" s="21">
        <v>2.2435570000000005</v>
      </c>
      <c r="F21" s="21">
        <f t="shared" si="0"/>
        <v>2.0355656513518392</v>
      </c>
      <c r="G21" s="21">
        <v>1.5663363013518392</v>
      </c>
      <c r="H21" s="21">
        <v>0.17896823000000001</v>
      </c>
      <c r="I21" s="21">
        <v>0.29026112000000004</v>
      </c>
      <c r="J21" s="22">
        <f t="shared" si="1"/>
        <v>0.69814865472632914</v>
      </c>
      <c r="K21" s="22">
        <f t="shared" si="2"/>
        <v>0.77791851571047177</v>
      </c>
      <c r="L21" s="23">
        <f t="shared" si="3"/>
        <v>0.90729393162368455</v>
      </c>
      <c r="M21" s="4"/>
    </row>
    <row r="22" spans="1:13" x14ac:dyDescent="0.25">
      <c r="A22" s="17"/>
      <c r="B22" s="18">
        <v>448</v>
      </c>
      <c r="C22" s="19" t="s">
        <v>215</v>
      </c>
      <c r="D22" s="20">
        <v>0.39005800000000007</v>
      </c>
      <c r="E22" s="21">
        <v>1.0388850000000001</v>
      </c>
      <c r="F22" s="21">
        <f t="shared" si="0"/>
        <v>0.74911424124021975</v>
      </c>
      <c r="G22" s="21">
        <v>0.49082906124021974</v>
      </c>
      <c r="H22" s="21">
        <v>0.14227392999999999</v>
      </c>
      <c r="I22" s="21">
        <v>0.11601124999999998</v>
      </c>
      <c r="J22" s="22">
        <f t="shared" si="1"/>
        <v>0.47245754943061041</v>
      </c>
      <c r="K22" s="22">
        <f t="shared" si="2"/>
        <v>0.60940622998716865</v>
      </c>
      <c r="L22" s="23">
        <f t="shared" si="3"/>
        <v>0.72107523088717207</v>
      </c>
      <c r="M22" s="4"/>
    </row>
    <row r="23" spans="1:13" x14ac:dyDescent="0.25">
      <c r="A23" s="17"/>
      <c r="B23" s="18">
        <v>449</v>
      </c>
      <c r="C23" s="19" t="s">
        <v>216</v>
      </c>
      <c r="D23" s="20">
        <v>0.79318</v>
      </c>
      <c r="E23" s="21">
        <v>0.82683300000000004</v>
      </c>
      <c r="F23" s="21">
        <f t="shared" si="0"/>
        <v>0.65381242340461831</v>
      </c>
      <c r="G23" s="21">
        <v>0.47495545340461831</v>
      </c>
      <c r="H23" s="21">
        <v>6.8862320000000005E-2</v>
      </c>
      <c r="I23" s="21">
        <v>0.10999465000000001</v>
      </c>
      <c r="J23" s="22">
        <f t="shared" si="1"/>
        <v>0.57442730684989385</v>
      </c>
      <c r="K23" s="22">
        <f t="shared" si="2"/>
        <v>0.65771174276379674</v>
      </c>
      <c r="L23" s="23">
        <f t="shared" si="3"/>
        <v>0.79074301993826845</v>
      </c>
      <c r="M23" s="4"/>
    </row>
    <row r="24" spans="1:13" x14ac:dyDescent="0.25">
      <c r="A24" s="17"/>
      <c r="B24" s="18">
        <v>450</v>
      </c>
      <c r="C24" s="19" t="s">
        <v>217</v>
      </c>
      <c r="D24" s="20">
        <v>0.56897500000000001</v>
      </c>
      <c r="E24" s="21">
        <v>1.0551149999999998</v>
      </c>
      <c r="F24" s="21">
        <f t="shared" si="0"/>
        <v>0.81639159880207068</v>
      </c>
      <c r="G24" s="21">
        <v>0.55239635880207061</v>
      </c>
      <c r="H24" s="21">
        <v>0.15469780999999999</v>
      </c>
      <c r="I24" s="21">
        <v>0.10929743000000001</v>
      </c>
      <c r="J24" s="22">
        <f t="shared" si="1"/>
        <v>0.52354137587094363</v>
      </c>
      <c r="K24" s="22">
        <f t="shared" si="2"/>
        <v>0.67015838918228898</v>
      </c>
      <c r="L24" s="23">
        <f t="shared" si="3"/>
        <v>0.77374655729666508</v>
      </c>
      <c r="M24" s="4"/>
    </row>
    <row r="25" spans="1:13" x14ac:dyDescent="0.25">
      <c r="A25" s="17"/>
      <c r="B25" s="18">
        <v>451</v>
      </c>
      <c r="C25" s="19" t="s">
        <v>218</v>
      </c>
      <c r="D25" s="20">
        <v>0.93907300000000005</v>
      </c>
      <c r="E25" s="21">
        <v>4.1538849999999998</v>
      </c>
      <c r="F25" s="21">
        <f t="shared" si="0"/>
        <v>2.751343833357049</v>
      </c>
      <c r="G25" s="21">
        <v>1.5791770433570491</v>
      </c>
      <c r="H25" s="21">
        <v>0.56318820999999986</v>
      </c>
      <c r="I25" s="21">
        <v>0.60897857999999994</v>
      </c>
      <c r="J25" s="22">
        <f t="shared" si="1"/>
        <v>0.38016869589722613</v>
      </c>
      <c r="K25" s="22">
        <f t="shared" si="2"/>
        <v>0.51574977481491402</v>
      </c>
      <c r="L25" s="23">
        <f t="shared" si="3"/>
        <v>0.66235435823501354</v>
      </c>
      <c r="M25" s="4"/>
    </row>
    <row r="26" spans="1:13" x14ac:dyDescent="0.25">
      <c r="A26" s="17"/>
      <c r="B26" s="18">
        <v>452</v>
      </c>
      <c r="C26" s="19" t="s">
        <v>219</v>
      </c>
      <c r="D26" s="20">
        <v>1.1185159999999998</v>
      </c>
      <c r="E26" s="21">
        <v>2.5949870000000002</v>
      </c>
      <c r="F26" s="21">
        <f t="shared" si="0"/>
        <v>1.980144457300415</v>
      </c>
      <c r="G26" s="21">
        <v>0.98265671730041504</v>
      </c>
      <c r="H26" s="21">
        <v>0.57000130000000004</v>
      </c>
      <c r="I26" s="21">
        <v>0.42748644000000002</v>
      </c>
      <c r="J26" s="22">
        <f t="shared" si="1"/>
        <v>0.37867500580943758</v>
      </c>
      <c r="K26" s="22">
        <f t="shared" si="2"/>
        <v>0.59832978635361755</v>
      </c>
      <c r="L26" s="23">
        <f t="shared" si="3"/>
        <v>0.7630652705776233</v>
      </c>
      <c r="M26" s="4"/>
    </row>
    <row r="27" spans="1:13" x14ac:dyDescent="0.25">
      <c r="A27" s="17"/>
      <c r="B27" s="18">
        <v>453</v>
      </c>
      <c r="C27" s="19" t="s">
        <v>220</v>
      </c>
      <c r="D27" s="20">
        <v>0.52922800000000003</v>
      </c>
      <c r="E27" s="21">
        <v>2.3306619999999993</v>
      </c>
      <c r="F27" s="21">
        <f t="shared" si="0"/>
        <v>1.7204564410598877</v>
      </c>
      <c r="G27" s="21">
        <v>0.91058803105988773</v>
      </c>
      <c r="H27" s="21">
        <v>0.33430001999999998</v>
      </c>
      <c r="I27" s="21">
        <v>0.47556839000000001</v>
      </c>
      <c r="J27" s="22">
        <f t="shared" si="1"/>
        <v>0.39069930820508852</v>
      </c>
      <c r="K27" s="22">
        <f t="shared" si="2"/>
        <v>0.53413495867692873</v>
      </c>
      <c r="L27" s="23">
        <f t="shared" si="3"/>
        <v>0.73818358949512553</v>
      </c>
      <c r="M27" s="4"/>
    </row>
    <row r="28" spans="1:13" x14ac:dyDescent="0.25">
      <c r="A28" s="17"/>
      <c r="B28" s="18">
        <v>454</v>
      </c>
      <c r="C28" s="19" t="s">
        <v>221</v>
      </c>
      <c r="D28" s="20">
        <v>0.38771999999999995</v>
      </c>
      <c r="E28" s="21">
        <v>0.91882999999999992</v>
      </c>
      <c r="F28" s="21">
        <f t="shared" si="0"/>
        <v>0.66105869867330291</v>
      </c>
      <c r="G28" s="21">
        <v>0.52676712867330289</v>
      </c>
      <c r="H28" s="21">
        <v>4.6326390000000002E-2</v>
      </c>
      <c r="I28" s="21">
        <v>8.7965180000000004E-2</v>
      </c>
      <c r="J28" s="22">
        <f t="shared" si="1"/>
        <v>0.57330205660818967</v>
      </c>
      <c r="K28" s="22">
        <f t="shared" si="2"/>
        <v>0.62372094802444733</v>
      </c>
      <c r="L28" s="23">
        <f t="shared" si="3"/>
        <v>0.71945702542723133</v>
      </c>
      <c r="M28" s="4"/>
    </row>
    <row r="29" spans="1:13" x14ac:dyDescent="0.25">
      <c r="A29" s="17"/>
      <c r="B29" s="18">
        <v>455</v>
      </c>
      <c r="C29" s="19" t="s">
        <v>222</v>
      </c>
      <c r="D29" s="20">
        <v>0.52195999999999998</v>
      </c>
      <c r="E29" s="21">
        <v>1.9535199999999997</v>
      </c>
      <c r="F29" s="21">
        <f t="shared" si="0"/>
        <v>1.3380981505990606</v>
      </c>
      <c r="G29" s="21">
        <v>0.85173797059906065</v>
      </c>
      <c r="H29" s="21">
        <v>0.20277196</v>
      </c>
      <c r="I29" s="21">
        <v>0.28358821999999995</v>
      </c>
      <c r="J29" s="22">
        <f t="shared" si="1"/>
        <v>0.43600166397019779</v>
      </c>
      <c r="K29" s="22">
        <f t="shared" si="2"/>
        <v>0.53979991533184246</v>
      </c>
      <c r="L29" s="23">
        <f t="shared" si="3"/>
        <v>0.68496772523396776</v>
      </c>
      <c r="M29" s="4"/>
    </row>
    <row r="30" spans="1:13" x14ac:dyDescent="0.25">
      <c r="A30" s="17"/>
      <c r="B30" s="18">
        <v>456</v>
      </c>
      <c r="C30" s="19" t="s">
        <v>223</v>
      </c>
      <c r="D30" s="20">
        <v>0.5670360000000001</v>
      </c>
      <c r="E30" s="21">
        <v>0.58832800000000007</v>
      </c>
      <c r="F30" s="21">
        <f t="shared" si="0"/>
        <v>0.45503308308675461</v>
      </c>
      <c r="G30" s="21">
        <v>0.33144043308675464</v>
      </c>
      <c r="H30" s="21">
        <v>5.9930120000000003E-2</v>
      </c>
      <c r="I30" s="21">
        <v>6.3662530000000009E-2</v>
      </c>
      <c r="J30" s="22">
        <f t="shared" si="1"/>
        <v>0.56335995071924949</v>
      </c>
      <c r="K30" s="22">
        <f t="shared" si="2"/>
        <v>0.66522510077160113</v>
      </c>
      <c r="L30" s="23">
        <f t="shared" si="3"/>
        <v>0.77343434799423882</v>
      </c>
      <c r="M30" s="4"/>
    </row>
    <row r="31" spans="1:13" x14ac:dyDescent="0.25">
      <c r="A31" s="17"/>
      <c r="B31" s="18">
        <v>457</v>
      </c>
      <c r="C31" s="19" t="s">
        <v>224</v>
      </c>
      <c r="D31" s="20">
        <v>0.24299499999999999</v>
      </c>
      <c r="E31" s="21">
        <v>0.26433199999999996</v>
      </c>
      <c r="F31" s="21">
        <f t="shared" si="0"/>
        <v>0.22641351089923151</v>
      </c>
      <c r="G31" s="21">
        <v>0.1890564708992315</v>
      </c>
      <c r="H31" s="21">
        <v>1.6862410000000001E-2</v>
      </c>
      <c r="I31" s="21">
        <v>2.049463E-2</v>
      </c>
      <c r="J31" s="22">
        <f t="shared" si="1"/>
        <v>0.71522354803516608</v>
      </c>
      <c r="K31" s="22">
        <f t="shared" si="2"/>
        <v>0.7790160892333563</v>
      </c>
      <c r="L31" s="23">
        <f t="shared" si="3"/>
        <v>0.85654975901227071</v>
      </c>
      <c r="M31" s="4"/>
    </row>
    <row r="32" spans="1:13" x14ac:dyDescent="0.25">
      <c r="A32" s="17"/>
      <c r="B32" s="18">
        <v>458</v>
      </c>
      <c r="C32" s="19" t="s">
        <v>225</v>
      </c>
      <c r="D32" s="20">
        <v>0.17235700000000001</v>
      </c>
      <c r="E32" s="21">
        <v>0.68556900000000009</v>
      </c>
      <c r="F32" s="21">
        <f t="shared" si="0"/>
        <v>0.37958151390487105</v>
      </c>
      <c r="G32" s="21">
        <v>0.17088036390487105</v>
      </c>
      <c r="H32" s="21">
        <v>9.2562630000000007E-2</v>
      </c>
      <c r="I32" s="21">
        <v>0.11613852</v>
      </c>
      <c r="J32" s="22">
        <f t="shared" si="1"/>
        <v>0.24925334124628012</v>
      </c>
      <c r="K32" s="22">
        <f t="shared" si="2"/>
        <v>0.38426911646365425</v>
      </c>
      <c r="L32" s="23">
        <f t="shared" si="3"/>
        <v>0.55367368405641304</v>
      </c>
      <c r="M32" s="4"/>
    </row>
    <row r="33" spans="1:13" x14ac:dyDescent="0.25">
      <c r="A33" s="17"/>
      <c r="B33" s="18">
        <v>459</v>
      </c>
      <c r="C33" s="19" t="s">
        <v>226</v>
      </c>
      <c r="D33" s="20">
        <v>0.82593800000000017</v>
      </c>
      <c r="E33" s="21">
        <v>1.8394409999999994</v>
      </c>
      <c r="F33" s="21">
        <f t="shared" si="0"/>
        <v>1.5528262450018839</v>
      </c>
      <c r="G33" s="21">
        <v>0.74433102500188397</v>
      </c>
      <c r="H33" s="21">
        <v>0.12713379999999999</v>
      </c>
      <c r="I33" s="21">
        <v>0.68136142</v>
      </c>
      <c r="J33" s="22">
        <f t="shared" si="1"/>
        <v>0.40465066561084817</v>
      </c>
      <c r="K33" s="22">
        <f t="shared" si="2"/>
        <v>0.473766119708044</v>
      </c>
      <c r="L33" s="23">
        <f t="shared" si="3"/>
        <v>0.84418377376707621</v>
      </c>
      <c r="M33" s="4"/>
    </row>
    <row r="34" spans="1:13" x14ac:dyDescent="0.25">
      <c r="A34" s="17"/>
      <c r="B34" s="18">
        <v>460</v>
      </c>
      <c r="C34" s="19" t="s">
        <v>227</v>
      </c>
      <c r="D34" s="20">
        <v>0.84727700000000006</v>
      </c>
      <c r="E34" s="21">
        <v>1.2591880000000002</v>
      </c>
      <c r="F34" s="21">
        <f t="shared" si="0"/>
        <v>1.1214236297574698</v>
      </c>
      <c r="G34" s="21">
        <v>0.72787948975746986</v>
      </c>
      <c r="H34" s="21">
        <v>0.16377423999999999</v>
      </c>
      <c r="I34" s="21">
        <v>0.2297699</v>
      </c>
      <c r="J34" s="22">
        <f t="shared" si="1"/>
        <v>0.57805465884162632</v>
      </c>
      <c r="K34" s="22">
        <f t="shared" si="2"/>
        <v>0.70811803301609422</v>
      </c>
      <c r="L34" s="23">
        <f t="shared" si="3"/>
        <v>0.89059269128793284</v>
      </c>
      <c r="M34" s="4"/>
    </row>
    <row r="35" spans="1:13" x14ac:dyDescent="0.25">
      <c r="A35" s="17"/>
      <c r="B35" s="18">
        <v>461</v>
      </c>
      <c r="C35" s="19" t="s">
        <v>228</v>
      </c>
      <c r="D35" s="20">
        <v>0.87385700000000022</v>
      </c>
      <c r="E35" s="21">
        <v>0.87385700000000022</v>
      </c>
      <c r="F35" s="21">
        <f t="shared" si="0"/>
        <v>0.77000532929581234</v>
      </c>
      <c r="G35" s="21">
        <v>0.62654760929581244</v>
      </c>
      <c r="H35" s="21">
        <v>8.4650940000000008E-2</v>
      </c>
      <c r="I35" s="21">
        <v>5.8806779999999996E-2</v>
      </c>
      <c r="J35" s="22">
        <f t="shared" si="1"/>
        <v>0.71699100573184427</v>
      </c>
      <c r="K35" s="22">
        <f t="shared" si="2"/>
        <v>0.81386147767404993</v>
      </c>
      <c r="L35" s="23">
        <f t="shared" si="3"/>
        <v>0.88115713359944725</v>
      </c>
      <c r="M35" s="4"/>
    </row>
    <row r="36" spans="1:13" x14ac:dyDescent="0.25">
      <c r="A36" s="17"/>
      <c r="B36" s="18">
        <v>462</v>
      </c>
      <c r="C36" s="19" t="s">
        <v>229</v>
      </c>
      <c r="D36" s="20">
        <v>0.32058000000000003</v>
      </c>
      <c r="E36" s="21">
        <v>0.87656000000000001</v>
      </c>
      <c r="F36" s="21">
        <f t="shared" si="0"/>
        <v>0.76179650750453709</v>
      </c>
      <c r="G36" s="21">
        <v>0.59144334750453709</v>
      </c>
      <c r="H36" s="21">
        <v>7.7876139999999996E-2</v>
      </c>
      <c r="I36" s="21">
        <v>9.2477020000000021E-2</v>
      </c>
      <c r="J36" s="22">
        <f t="shared" si="1"/>
        <v>0.6747323029850063</v>
      </c>
      <c r="K36" s="22">
        <f t="shared" si="2"/>
        <v>0.76357521162788289</v>
      </c>
      <c r="L36" s="23">
        <f t="shared" si="3"/>
        <v>0.86907514317848988</v>
      </c>
      <c r="M36" s="4"/>
    </row>
    <row r="37" spans="1:13" x14ac:dyDescent="0.25">
      <c r="A37" s="17"/>
      <c r="B37" s="18">
        <v>463</v>
      </c>
      <c r="C37" s="19" t="s">
        <v>230</v>
      </c>
      <c r="D37" s="20">
        <v>1.2560240000000003</v>
      </c>
      <c r="E37" s="21">
        <v>2.0125419999999998</v>
      </c>
      <c r="F37" s="21">
        <f t="shared" si="0"/>
        <v>1.7266889656671414</v>
      </c>
      <c r="G37" s="21">
        <v>1.0993042556671413</v>
      </c>
      <c r="H37" s="21">
        <v>0.27865471999999997</v>
      </c>
      <c r="I37" s="21">
        <v>0.34872999000000005</v>
      </c>
      <c r="J37" s="22">
        <f t="shared" si="1"/>
        <v>0.54622673994736082</v>
      </c>
      <c r="K37" s="22">
        <f t="shared" si="2"/>
        <v>0.68468582303730374</v>
      </c>
      <c r="L37" s="23">
        <f t="shared" si="3"/>
        <v>0.85796418940183183</v>
      </c>
      <c r="M37" s="4"/>
    </row>
    <row r="38" spans="1:13" ht="15.75" thickBot="1" x14ac:dyDescent="0.3">
      <c r="A38" s="24"/>
      <c r="B38" s="25">
        <v>464</v>
      </c>
      <c r="C38" s="26" t="s">
        <v>231</v>
      </c>
      <c r="D38" s="27">
        <v>2.1755210000000007</v>
      </c>
      <c r="E38" s="28">
        <v>4.9618030000000006</v>
      </c>
      <c r="F38" s="28">
        <f t="shared" si="0"/>
        <v>3.7052873539507605</v>
      </c>
      <c r="G38" s="28">
        <v>1.8899163639507606</v>
      </c>
      <c r="H38" s="28">
        <v>0.86449754999999995</v>
      </c>
      <c r="I38" s="28">
        <v>0.95087343999999985</v>
      </c>
      <c r="J38" s="29">
        <f t="shared" si="1"/>
        <v>0.380893067288395</v>
      </c>
      <c r="K38" s="29">
        <f t="shared" si="2"/>
        <v>0.55512359397395661</v>
      </c>
      <c r="L38" s="30">
        <f t="shared" si="3"/>
        <v>0.7467622866024225</v>
      </c>
      <c r="M38" s="4"/>
    </row>
    <row r="39" spans="1:13" x14ac:dyDescent="0.25">
      <c r="A39" t="s">
        <v>233</v>
      </c>
      <c r="D39" s="5"/>
      <c r="E39" s="5"/>
      <c r="F39" s="5">
        <f t="shared" si="0"/>
        <v>0</v>
      </c>
      <c r="G39" s="5"/>
      <c r="H39" s="5"/>
      <c r="I39" s="5"/>
      <c r="J39" s="4">
        <f t="shared" si="1"/>
        <v>0</v>
      </c>
      <c r="K39" s="4">
        <f t="shared" si="2"/>
        <v>0</v>
      </c>
      <c r="L39" s="4">
        <f t="shared" si="3"/>
        <v>0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131</v>
      </c>
      <c r="B1" s="51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2125</v>
      </c>
      <c r="N2" s="72" t="s">
        <v>2153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68.085463000000018</v>
      </c>
      <c r="E6" s="14">
        <f ca="1">SUM(E7:OFFSET(E7,50,0))</f>
        <v>86.703810000000004</v>
      </c>
      <c r="F6" s="14">
        <f ca="1">SUM(F7:OFFSET(F7,50,0))</f>
        <v>67.267254122258848</v>
      </c>
      <c r="G6" s="14">
        <f ca="1">SUM(G7:OFFSET(G7,50,0))</f>
        <v>47.599078192258837</v>
      </c>
      <c r="H6" s="14">
        <f ca="1">SUM(H7:OFFSET(H7,50,0))</f>
        <v>10.271736370000003</v>
      </c>
      <c r="I6" s="14">
        <f ca="1">SUM(I7:OFFSET(I7,50,0))</f>
        <v>9.3964395599999992</v>
      </c>
      <c r="J6" s="15">
        <f ca="1">IFERROR(G6/E6,0)</f>
        <v>0.54898485074945191</v>
      </c>
      <c r="K6" s="15">
        <f ca="1">IFERROR(SUM(G6,H6)/E6,0)</f>
        <v>0.66745411259619203</v>
      </c>
      <c r="L6" s="16">
        <f ca="1">IFERROR(SUM(G6,H6,I6)/E6,0)</f>
        <v>0.77582812245804245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0.51255300000000004</v>
      </c>
      <c r="E7" s="21">
        <v>1.1307689999999999</v>
      </c>
      <c r="F7" s="21">
        <f t="shared" ref="F7:F31" si="0">SUM(G7,H7,I7)</f>
        <v>0.84779101475522411</v>
      </c>
      <c r="G7" s="21">
        <v>0.57106609475522419</v>
      </c>
      <c r="H7" s="21">
        <v>0.13138438</v>
      </c>
      <c r="I7" s="21">
        <v>0.14534053999999999</v>
      </c>
      <c r="J7" s="22">
        <f t="shared" ref="J7:J31" si="1">IFERROR(G7/E7,0)</f>
        <v>0.50502454060486646</v>
      </c>
      <c r="K7" s="22">
        <f t="shared" ref="K7:K31" si="2">IFERROR(SUM(G7,H7)/E7,0)</f>
        <v>0.6212148323443818</v>
      </c>
      <c r="L7" s="23">
        <f t="shared" ref="L7:L31" si="3">IFERROR(SUM(G7,H7,I7)/E7,0)</f>
        <v>0.74974730891563546</v>
      </c>
      <c r="M7" s="4"/>
      <c r="N7" t="s">
        <v>258</v>
      </c>
      <c r="O7" s="5">
        <v>2.0355656513518392</v>
      </c>
      <c r="P7" s="71">
        <v>0.90531870431382977</v>
      </c>
    </row>
    <row r="8" spans="1:16" x14ac:dyDescent="0.25">
      <c r="A8" s="17"/>
      <c r="B8" s="55">
        <v>2</v>
      </c>
      <c r="C8" s="19" t="s">
        <v>251</v>
      </c>
      <c r="D8" s="20">
        <v>2.2901179999999992</v>
      </c>
      <c r="E8" s="21">
        <v>1.8326839999999998</v>
      </c>
      <c r="F8" s="21">
        <f t="shared" si="0"/>
        <v>1.0692542376309162</v>
      </c>
      <c r="G8" s="21">
        <v>0.95100961763091618</v>
      </c>
      <c r="H8" s="21">
        <v>6.2809690000000001E-2</v>
      </c>
      <c r="I8" s="21">
        <v>5.5434929999999993E-2</v>
      </c>
      <c r="J8" s="22">
        <f t="shared" si="1"/>
        <v>0.51891630942973055</v>
      </c>
      <c r="K8" s="22">
        <f t="shared" si="2"/>
        <v>0.5531882788472624</v>
      </c>
      <c r="L8" s="23">
        <f t="shared" si="3"/>
        <v>0.58343622666587169</v>
      </c>
      <c r="M8" s="4"/>
      <c r="N8" t="s">
        <v>272</v>
      </c>
      <c r="O8" s="5">
        <v>1.1214236297574698</v>
      </c>
      <c r="P8" s="71">
        <v>0.88646585491282559</v>
      </c>
    </row>
    <row r="9" spans="1:16" x14ac:dyDescent="0.25">
      <c r="A9" s="17"/>
      <c r="B9" s="55">
        <v>3</v>
      </c>
      <c r="C9" s="19" t="s">
        <v>252</v>
      </c>
      <c r="D9" s="20">
        <v>1.3833539999999998</v>
      </c>
      <c r="E9" s="21">
        <v>2.3412980000000005</v>
      </c>
      <c r="F9" s="21">
        <f t="shared" si="0"/>
        <v>2.0729423271839873</v>
      </c>
      <c r="G9" s="21">
        <v>1.5337986571839872</v>
      </c>
      <c r="H9" s="21">
        <v>0.35215964000000005</v>
      </c>
      <c r="I9" s="21">
        <v>0.18698403</v>
      </c>
      <c r="J9" s="22">
        <f t="shared" si="1"/>
        <v>0.65510612369035759</v>
      </c>
      <c r="K9" s="22">
        <f t="shared" si="2"/>
        <v>0.80551826259792081</v>
      </c>
      <c r="L9" s="23">
        <f t="shared" si="3"/>
        <v>0.88538166742720781</v>
      </c>
      <c r="M9" s="4"/>
      <c r="N9" t="s">
        <v>252</v>
      </c>
      <c r="O9" s="5">
        <v>2.0729423271839873</v>
      </c>
      <c r="P9" s="71">
        <v>0.88538166742720781</v>
      </c>
    </row>
    <row r="10" spans="1:16" x14ac:dyDescent="0.25">
      <c r="A10" s="17"/>
      <c r="B10" s="55">
        <v>4</v>
      </c>
      <c r="C10" s="19" t="s">
        <v>253</v>
      </c>
      <c r="D10" s="20">
        <v>1.0565280000000001</v>
      </c>
      <c r="E10" s="21">
        <v>4.4224770000000007</v>
      </c>
      <c r="F10" s="21">
        <f t="shared" si="0"/>
        <v>2.5725123105629204</v>
      </c>
      <c r="G10" s="21">
        <v>1.2930241405629204</v>
      </c>
      <c r="H10" s="21">
        <v>0.54645182999999997</v>
      </c>
      <c r="I10" s="21">
        <v>0.73303633999999995</v>
      </c>
      <c r="J10" s="22">
        <f t="shared" si="1"/>
        <v>0.29237554894302903</v>
      </c>
      <c r="K10" s="22">
        <f t="shared" si="2"/>
        <v>0.41593793943143631</v>
      </c>
      <c r="L10" s="23">
        <f t="shared" si="3"/>
        <v>0.58169037635762044</v>
      </c>
      <c r="M10" s="4"/>
      <c r="N10" t="s">
        <v>257</v>
      </c>
      <c r="O10" s="5">
        <v>1.1807438227340383</v>
      </c>
      <c r="P10" s="71">
        <v>0.88150405029921575</v>
      </c>
    </row>
    <row r="11" spans="1:16" x14ac:dyDescent="0.25">
      <c r="A11" s="17"/>
      <c r="B11" s="55">
        <v>5</v>
      </c>
      <c r="C11" s="19" t="s">
        <v>254</v>
      </c>
      <c r="D11" s="20">
        <v>0.7190669999999999</v>
      </c>
      <c r="E11" s="21">
        <v>0.14169999999999999</v>
      </c>
      <c r="F11" s="21">
        <f t="shared" si="0"/>
        <v>3.5559870231062919E-2</v>
      </c>
      <c r="G11" s="21">
        <v>3.3455920231062919E-2</v>
      </c>
      <c r="H11" s="21">
        <v>2.1039499999999998E-3</v>
      </c>
      <c r="I11" s="21">
        <v>0</v>
      </c>
      <c r="J11" s="22">
        <f t="shared" si="1"/>
        <v>0.23610388307030997</v>
      </c>
      <c r="K11" s="22">
        <f t="shared" si="2"/>
        <v>0.25095180120721894</v>
      </c>
      <c r="L11" s="23">
        <f t="shared" si="3"/>
        <v>0.25095180120721894</v>
      </c>
      <c r="M11" s="4"/>
      <c r="N11" t="s">
        <v>273</v>
      </c>
      <c r="O11" s="5">
        <v>0.77000532929581245</v>
      </c>
      <c r="P11" s="71">
        <v>0.88048708814165033</v>
      </c>
    </row>
    <row r="12" spans="1:16" x14ac:dyDescent="0.25">
      <c r="A12" s="17"/>
      <c r="B12" s="55">
        <v>6</v>
      </c>
      <c r="C12" s="19" t="s">
        <v>255</v>
      </c>
      <c r="D12" s="20">
        <v>1.1791859999999998</v>
      </c>
      <c r="E12" s="21">
        <v>1.3241889999999998</v>
      </c>
      <c r="F12" s="21">
        <f t="shared" si="0"/>
        <v>1.0097044336701428</v>
      </c>
      <c r="G12" s="21">
        <v>0.69916213367014279</v>
      </c>
      <c r="H12" s="21">
        <v>0.16572031000000001</v>
      </c>
      <c r="I12" s="21">
        <v>0.14482199000000001</v>
      </c>
      <c r="J12" s="22">
        <f t="shared" si="1"/>
        <v>0.52799270623010985</v>
      </c>
      <c r="K12" s="22">
        <f t="shared" si="2"/>
        <v>0.65314123865259632</v>
      </c>
      <c r="L12" s="23">
        <f t="shared" si="3"/>
        <v>0.76250779433309213</v>
      </c>
      <c r="M12" s="4"/>
      <c r="N12" t="s">
        <v>271</v>
      </c>
      <c r="O12" s="5">
        <v>2.1298972560683209</v>
      </c>
      <c r="P12" s="71">
        <v>0.87965537985530051</v>
      </c>
    </row>
    <row r="13" spans="1:16" x14ac:dyDescent="0.25">
      <c r="A13" s="17"/>
      <c r="B13" s="55">
        <v>7</v>
      </c>
      <c r="C13" s="19" t="s">
        <v>256</v>
      </c>
      <c r="D13" s="20">
        <v>2.3435210000000004</v>
      </c>
      <c r="E13" s="21">
        <v>6.5358670000000005</v>
      </c>
      <c r="F13" s="21">
        <f t="shared" si="0"/>
        <v>5.2753023075640417</v>
      </c>
      <c r="G13" s="21">
        <v>3.4599313175640418</v>
      </c>
      <c r="H13" s="21">
        <v>0.86449755000000006</v>
      </c>
      <c r="I13" s="21">
        <v>0.95087343999999996</v>
      </c>
      <c r="J13" s="22">
        <f t="shared" si="1"/>
        <v>0.52937602885187862</v>
      </c>
      <c r="K13" s="22">
        <f t="shared" si="2"/>
        <v>0.66164578740112701</v>
      </c>
      <c r="L13" s="23">
        <f t="shared" si="3"/>
        <v>0.80713122032073803</v>
      </c>
      <c r="M13" s="4"/>
      <c r="N13" t="s">
        <v>274</v>
      </c>
      <c r="O13" s="5">
        <v>0.76179650750453709</v>
      </c>
      <c r="P13" s="71">
        <v>0.86781879785759741</v>
      </c>
    </row>
    <row r="14" spans="1:16" x14ac:dyDescent="0.25">
      <c r="A14" s="17"/>
      <c r="B14" s="55">
        <v>8</v>
      </c>
      <c r="C14" s="19" t="s">
        <v>257</v>
      </c>
      <c r="D14" s="20">
        <v>1.8606889999999994</v>
      </c>
      <c r="E14" s="21">
        <v>1.3394649999999992</v>
      </c>
      <c r="F14" s="21">
        <f t="shared" si="0"/>
        <v>1.1807438227340383</v>
      </c>
      <c r="G14" s="21">
        <v>0.9423961227340385</v>
      </c>
      <c r="H14" s="21">
        <v>0.30636924999999998</v>
      </c>
      <c r="I14" s="21">
        <v>-6.8021550000000014E-2</v>
      </c>
      <c r="J14" s="22">
        <f t="shared" si="1"/>
        <v>0.70356158819680925</v>
      </c>
      <c r="K14" s="22">
        <f t="shared" si="2"/>
        <v>0.93228667619836214</v>
      </c>
      <c r="L14" s="23">
        <f t="shared" si="3"/>
        <v>0.88150405029921575</v>
      </c>
      <c r="M14" s="4"/>
      <c r="N14" t="s">
        <v>259</v>
      </c>
      <c r="O14" s="5">
        <v>1.3205032607295082</v>
      </c>
      <c r="P14" s="71">
        <v>0.81689086150347645</v>
      </c>
    </row>
    <row r="15" spans="1:16" x14ac:dyDescent="0.25">
      <c r="A15" s="17"/>
      <c r="B15" s="55">
        <v>9</v>
      </c>
      <c r="C15" s="19" t="s">
        <v>258</v>
      </c>
      <c r="D15" s="20">
        <v>1.1423230000000002</v>
      </c>
      <c r="E15" s="21">
        <v>2.2484519999999999</v>
      </c>
      <c r="F15" s="21">
        <f t="shared" si="0"/>
        <v>2.0355656513518392</v>
      </c>
      <c r="G15" s="21">
        <v>1.5663363013518392</v>
      </c>
      <c r="H15" s="21">
        <v>0.17896823000000001</v>
      </c>
      <c r="I15" s="21">
        <v>0.29026111999999998</v>
      </c>
      <c r="J15" s="22">
        <f t="shared" si="1"/>
        <v>0.69662874784600215</v>
      </c>
      <c r="K15" s="22">
        <f t="shared" si="2"/>
        <v>0.77622494558560251</v>
      </c>
      <c r="L15" s="23">
        <f t="shared" si="3"/>
        <v>0.90531870431382977</v>
      </c>
      <c r="M15" s="4"/>
      <c r="N15" t="s">
        <v>256</v>
      </c>
      <c r="O15" s="5">
        <v>5.2753023075640417</v>
      </c>
      <c r="P15" s="71">
        <v>0.80713122032073803</v>
      </c>
    </row>
    <row r="16" spans="1:16" x14ac:dyDescent="0.25">
      <c r="A16" s="17"/>
      <c r="B16" s="55">
        <v>10</v>
      </c>
      <c r="C16" s="19" t="s">
        <v>259</v>
      </c>
      <c r="D16" s="20">
        <v>0.76014500000000007</v>
      </c>
      <c r="E16" s="21">
        <v>1.6164989999999999</v>
      </c>
      <c r="F16" s="21">
        <f t="shared" si="0"/>
        <v>1.3205032607295082</v>
      </c>
      <c r="G16" s="21">
        <v>1.0622180807295081</v>
      </c>
      <c r="H16" s="21">
        <v>0.14227392999999999</v>
      </c>
      <c r="I16" s="21">
        <v>0.11601125000000001</v>
      </c>
      <c r="J16" s="22">
        <f t="shared" si="1"/>
        <v>0.65711026157733976</v>
      </c>
      <c r="K16" s="22">
        <f t="shared" si="2"/>
        <v>0.74512388237141391</v>
      </c>
      <c r="L16" s="23">
        <f t="shared" si="3"/>
        <v>0.81689086150347645</v>
      </c>
      <c r="M16" s="4"/>
      <c r="N16" t="s">
        <v>264</v>
      </c>
      <c r="O16" s="5">
        <v>33.293022453981642</v>
      </c>
      <c r="P16" s="71">
        <v>0.80099694866830295</v>
      </c>
    </row>
    <row r="17" spans="1:16" x14ac:dyDescent="0.25">
      <c r="A17" s="17"/>
      <c r="B17" s="55">
        <v>11</v>
      </c>
      <c r="C17" s="19" t="s">
        <v>260</v>
      </c>
      <c r="D17" s="20">
        <v>0.93363800000000041</v>
      </c>
      <c r="E17" s="21">
        <v>0.84061200000000058</v>
      </c>
      <c r="F17" s="21">
        <f t="shared" si="0"/>
        <v>0.6609624233658753</v>
      </c>
      <c r="G17" s="21">
        <v>0.48210545336587529</v>
      </c>
      <c r="H17" s="21">
        <v>6.8862320000000005E-2</v>
      </c>
      <c r="I17" s="21">
        <v>0.10999465000000003</v>
      </c>
      <c r="J17" s="22">
        <f t="shared" si="1"/>
        <v>0.57351721527396105</v>
      </c>
      <c r="K17" s="22">
        <f t="shared" si="2"/>
        <v>0.65543648361654949</v>
      </c>
      <c r="L17" s="23">
        <f t="shared" si="3"/>
        <v>0.78628716145602828</v>
      </c>
      <c r="M17" s="4"/>
      <c r="N17" t="s">
        <v>260</v>
      </c>
      <c r="O17" s="5">
        <v>0.6609624233658753</v>
      </c>
      <c r="P17" s="71">
        <v>0.78628716145602828</v>
      </c>
    </row>
    <row r="18" spans="1:16" x14ac:dyDescent="0.25">
      <c r="A18" s="17"/>
      <c r="B18" s="55">
        <v>12</v>
      </c>
      <c r="C18" s="19" t="s">
        <v>261</v>
      </c>
      <c r="D18" s="20">
        <v>0.9341069999999998</v>
      </c>
      <c r="E18" s="21">
        <v>1.1171179999999998</v>
      </c>
      <c r="F18" s="21">
        <f t="shared" si="0"/>
        <v>0.82289159893618113</v>
      </c>
      <c r="G18" s="21">
        <v>0.55889635893618106</v>
      </c>
      <c r="H18" s="21">
        <v>0.15469781000000002</v>
      </c>
      <c r="I18" s="21">
        <v>0.10929743</v>
      </c>
      <c r="J18" s="22">
        <f t="shared" si="1"/>
        <v>0.5003019904219439</v>
      </c>
      <c r="K18" s="22">
        <f t="shared" si="2"/>
        <v>0.63878137218823905</v>
      </c>
      <c r="L18" s="23">
        <f t="shared" si="3"/>
        <v>0.73662012333180671</v>
      </c>
      <c r="M18" s="4"/>
      <c r="N18" t="s">
        <v>263</v>
      </c>
      <c r="O18" s="5">
        <v>2.3429634434778595</v>
      </c>
      <c r="P18" s="71">
        <v>0.78321554056182496</v>
      </c>
    </row>
    <row r="19" spans="1:16" x14ac:dyDescent="0.25">
      <c r="A19" s="17"/>
      <c r="B19" s="55">
        <v>13</v>
      </c>
      <c r="C19" s="19" t="s">
        <v>262</v>
      </c>
      <c r="D19" s="20">
        <v>1.8762500000000002</v>
      </c>
      <c r="E19" s="21">
        <v>4.1857930000000003</v>
      </c>
      <c r="F19" s="21">
        <f t="shared" si="0"/>
        <v>2.7578438334911595</v>
      </c>
      <c r="G19" s="21">
        <v>1.5856770434911596</v>
      </c>
      <c r="H19" s="21">
        <v>0.56318820999999986</v>
      </c>
      <c r="I19" s="21">
        <v>0.60897857999999994</v>
      </c>
      <c r="J19" s="22">
        <f t="shared" si="1"/>
        <v>0.3788235690324771</v>
      </c>
      <c r="K19" s="22">
        <f t="shared" si="2"/>
        <v>0.51337112310407118</v>
      </c>
      <c r="L19" s="23">
        <f t="shared" si="3"/>
        <v>0.65885815029342332</v>
      </c>
      <c r="M19" s="4"/>
      <c r="N19" t="s">
        <v>265</v>
      </c>
      <c r="O19" s="5">
        <v>2.0998494523914459</v>
      </c>
      <c r="P19" s="71">
        <v>0.77381824963450918</v>
      </c>
    </row>
    <row r="20" spans="1:16" x14ac:dyDescent="0.25">
      <c r="A20" s="17"/>
      <c r="B20" s="55">
        <v>14</v>
      </c>
      <c r="C20" s="19" t="s">
        <v>263</v>
      </c>
      <c r="D20" s="20">
        <v>1.2721990000000001</v>
      </c>
      <c r="E20" s="21">
        <v>2.9914669999999983</v>
      </c>
      <c r="F20" s="21">
        <f t="shared" si="0"/>
        <v>2.3429634434778595</v>
      </c>
      <c r="G20" s="21">
        <v>1.3454757034778595</v>
      </c>
      <c r="H20" s="21">
        <v>0.57000129999999982</v>
      </c>
      <c r="I20" s="21">
        <v>0.42748643999999991</v>
      </c>
      <c r="J20" s="22">
        <f t="shared" si="1"/>
        <v>0.44977120037689211</v>
      </c>
      <c r="K20" s="22">
        <f t="shared" si="2"/>
        <v>0.64031359980834168</v>
      </c>
      <c r="L20" s="23">
        <f t="shared" si="3"/>
        <v>0.78321554056182496</v>
      </c>
      <c r="M20" s="4"/>
      <c r="N20" t="s">
        <v>268</v>
      </c>
      <c r="O20" s="5">
        <v>0.45503308308675461</v>
      </c>
      <c r="P20" s="71">
        <v>0.7695612180959811</v>
      </c>
    </row>
    <row r="21" spans="1:16" x14ac:dyDescent="0.25">
      <c r="A21" s="17"/>
      <c r="B21" s="55">
        <v>15</v>
      </c>
      <c r="C21" s="19" t="s">
        <v>264</v>
      </c>
      <c r="D21" s="20">
        <v>42.699376000000029</v>
      </c>
      <c r="E21" s="21">
        <v>41.564480999999986</v>
      </c>
      <c r="F21" s="21">
        <f t="shared" si="0"/>
        <v>33.293022453981642</v>
      </c>
      <c r="G21" s="21">
        <v>24.860855353981645</v>
      </c>
      <c r="H21" s="21">
        <v>4.9560593200000005</v>
      </c>
      <c r="I21" s="21">
        <v>3.4761077799999978</v>
      </c>
      <c r="J21" s="22">
        <f t="shared" si="1"/>
        <v>0.59812740965012057</v>
      </c>
      <c r="K21" s="22">
        <f t="shared" si="2"/>
        <v>0.71736525890896263</v>
      </c>
      <c r="L21" s="23">
        <f t="shared" si="3"/>
        <v>0.80099694866830295</v>
      </c>
      <c r="M21" s="4"/>
      <c r="N21" t="s">
        <v>255</v>
      </c>
      <c r="O21" s="5">
        <v>1.0097044336701428</v>
      </c>
      <c r="P21" s="71">
        <v>0.76250779433309213</v>
      </c>
    </row>
    <row r="22" spans="1:16" x14ac:dyDescent="0.25">
      <c r="A22" s="17"/>
      <c r="B22" s="55">
        <v>16</v>
      </c>
      <c r="C22" s="19" t="s">
        <v>265</v>
      </c>
      <c r="D22" s="20">
        <v>0.57048200000000004</v>
      </c>
      <c r="E22" s="21">
        <v>2.7136209999999994</v>
      </c>
      <c r="F22" s="21">
        <f t="shared" si="0"/>
        <v>2.0998494523914459</v>
      </c>
      <c r="G22" s="21">
        <v>1.289981042391446</v>
      </c>
      <c r="H22" s="21">
        <v>0.33430002000000003</v>
      </c>
      <c r="I22" s="21">
        <v>0.47556839000000001</v>
      </c>
      <c r="J22" s="22">
        <f t="shared" si="1"/>
        <v>0.4753725897579088</v>
      </c>
      <c r="K22" s="22">
        <f t="shared" si="2"/>
        <v>0.59856592442033962</v>
      </c>
      <c r="L22" s="23">
        <f t="shared" si="3"/>
        <v>0.77381824963450918</v>
      </c>
      <c r="M22" s="4"/>
      <c r="N22" t="s">
        <v>250</v>
      </c>
      <c r="O22" s="5">
        <v>0.84779101475522411</v>
      </c>
      <c r="P22" s="71">
        <v>0.74974730891563546</v>
      </c>
    </row>
    <row r="23" spans="1:16" x14ac:dyDescent="0.25">
      <c r="A23" s="17"/>
      <c r="B23" s="55">
        <v>17</v>
      </c>
      <c r="C23" s="19" t="s">
        <v>266</v>
      </c>
      <c r="D23" s="20">
        <v>0.40285499999999996</v>
      </c>
      <c r="E23" s="21">
        <v>0.91895099999999996</v>
      </c>
      <c r="F23" s="21">
        <f t="shared" si="0"/>
        <v>0.66105869867330291</v>
      </c>
      <c r="G23" s="21">
        <v>0.52676712867330289</v>
      </c>
      <c r="H23" s="21">
        <v>4.6326390000000002E-2</v>
      </c>
      <c r="I23" s="21">
        <v>8.7965180000000004E-2</v>
      </c>
      <c r="J23" s="22">
        <f t="shared" si="1"/>
        <v>0.57322656885220524</v>
      </c>
      <c r="K23" s="22">
        <f t="shared" si="2"/>
        <v>0.62363882151856076</v>
      </c>
      <c r="L23" s="23">
        <f t="shared" si="3"/>
        <v>0.71936229317265332</v>
      </c>
      <c r="M23" s="4"/>
      <c r="N23" t="s">
        <v>261</v>
      </c>
      <c r="O23" s="5">
        <v>0.82289159893618113</v>
      </c>
      <c r="P23" s="71">
        <v>0.73662012333180671</v>
      </c>
    </row>
    <row r="24" spans="1:16" x14ac:dyDescent="0.25">
      <c r="A24" s="17"/>
      <c r="B24" s="55">
        <v>18</v>
      </c>
      <c r="C24" s="19" t="s">
        <v>267</v>
      </c>
      <c r="D24" s="20">
        <v>0.55068099999999998</v>
      </c>
      <c r="E24" s="21">
        <v>1.9643609999999998</v>
      </c>
      <c r="F24" s="21">
        <f t="shared" si="0"/>
        <v>1.3451321506083589</v>
      </c>
      <c r="G24" s="21">
        <v>0.85877197060835897</v>
      </c>
      <c r="H24" s="21">
        <v>0.20277196</v>
      </c>
      <c r="I24" s="21">
        <v>0.28358822</v>
      </c>
      <c r="J24" s="22">
        <f t="shared" si="1"/>
        <v>0.43717624744553524</v>
      </c>
      <c r="K24" s="22">
        <f t="shared" si="2"/>
        <v>0.54040165255182682</v>
      </c>
      <c r="L24" s="23">
        <f t="shared" si="3"/>
        <v>0.68476830409907297</v>
      </c>
      <c r="M24" s="4"/>
      <c r="N24" t="s">
        <v>266</v>
      </c>
      <c r="O24" s="5">
        <v>0.66105869867330291</v>
      </c>
      <c r="P24" s="71">
        <v>0.71936229317265332</v>
      </c>
    </row>
    <row r="25" spans="1:16" x14ac:dyDescent="0.25">
      <c r="A25" s="17"/>
      <c r="B25" s="55">
        <v>19</v>
      </c>
      <c r="C25" s="19" t="s">
        <v>268</v>
      </c>
      <c r="D25" s="20">
        <v>0.61227500000000012</v>
      </c>
      <c r="E25" s="21">
        <v>0.59128900000000006</v>
      </c>
      <c r="F25" s="21">
        <f t="shared" si="0"/>
        <v>0.45503308308675461</v>
      </c>
      <c r="G25" s="21">
        <v>0.33144043308675464</v>
      </c>
      <c r="H25" s="21">
        <v>5.9930120000000003E-2</v>
      </c>
      <c r="I25" s="21">
        <v>6.3662530000000009E-2</v>
      </c>
      <c r="J25" s="22">
        <f t="shared" si="1"/>
        <v>0.56053881111732939</v>
      </c>
      <c r="K25" s="22">
        <f t="shared" si="2"/>
        <v>0.66189385070034212</v>
      </c>
      <c r="L25" s="23">
        <f t="shared" si="3"/>
        <v>0.7695612180959811</v>
      </c>
      <c r="M25" s="4"/>
      <c r="N25" t="s">
        <v>267</v>
      </c>
      <c r="O25" s="5">
        <v>1.3451321506083589</v>
      </c>
      <c r="P25" s="71">
        <v>0.68476830409907297</v>
      </c>
    </row>
    <row r="26" spans="1:16" x14ac:dyDescent="0.25">
      <c r="A26" s="17"/>
      <c r="B26" s="55">
        <v>20</v>
      </c>
      <c r="C26" s="19" t="s">
        <v>269</v>
      </c>
      <c r="D26" s="20">
        <v>1.1449290000000001</v>
      </c>
      <c r="E26" s="21">
        <v>0.75205499999999992</v>
      </c>
      <c r="F26" s="21">
        <f t="shared" si="0"/>
        <v>0.24591351130156286</v>
      </c>
      <c r="G26" s="21">
        <v>0.20855647130156285</v>
      </c>
      <c r="H26" s="21">
        <v>1.6862410000000001E-2</v>
      </c>
      <c r="I26" s="21">
        <v>2.049463E-2</v>
      </c>
      <c r="J26" s="22">
        <f t="shared" si="1"/>
        <v>0.27731545073374003</v>
      </c>
      <c r="K26" s="22">
        <f t="shared" si="2"/>
        <v>0.29973722839627803</v>
      </c>
      <c r="L26" s="23">
        <f t="shared" si="3"/>
        <v>0.32698873260807104</v>
      </c>
      <c r="M26" s="4"/>
      <c r="N26" t="s">
        <v>262</v>
      </c>
      <c r="O26" s="5">
        <v>2.7578438334911595</v>
      </c>
      <c r="P26" s="71">
        <v>0.65885815029342332</v>
      </c>
    </row>
    <row r="27" spans="1:16" x14ac:dyDescent="0.25">
      <c r="A27" s="17"/>
      <c r="B27" s="55">
        <v>21</v>
      </c>
      <c r="C27" s="19" t="s">
        <v>270</v>
      </c>
      <c r="D27" s="20">
        <v>0.447853</v>
      </c>
      <c r="E27" s="21">
        <v>0.69197500000000001</v>
      </c>
      <c r="F27" s="21">
        <f t="shared" si="0"/>
        <v>0.37958151390487105</v>
      </c>
      <c r="G27" s="21">
        <v>0.17088036390487105</v>
      </c>
      <c r="H27" s="21">
        <v>9.2562629999999993E-2</v>
      </c>
      <c r="I27" s="21">
        <v>0.11613852</v>
      </c>
      <c r="J27" s="22">
        <f t="shared" si="1"/>
        <v>0.2469458635136689</v>
      </c>
      <c r="K27" s="22">
        <f t="shared" si="2"/>
        <v>0.38071172210682613</v>
      </c>
      <c r="L27" s="23">
        <f t="shared" si="3"/>
        <v>0.54854801677065079</v>
      </c>
      <c r="M27" s="4"/>
      <c r="N27" t="s">
        <v>251</v>
      </c>
      <c r="O27" s="5">
        <v>1.0692542376309162</v>
      </c>
      <c r="P27" s="71">
        <v>0.58343622666587169</v>
      </c>
    </row>
    <row r="28" spans="1:16" x14ac:dyDescent="0.25">
      <c r="A28" s="17"/>
      <c r="B28" s="55">
        <v>22</v>
      </c>
      <c r="C28" s="19" t="s">
        <v>271</v>
      </c>
      <c r="D28" s="20">
        <v>1.1095390000000001</v>
      </c>
      <c r="E28" s="21">
        <v>2.4212859999999998</v>
      </c>
      <c r="F28" s="21">
        <f t="shared" si="0"/>
        <v>2.1298972560683209</v>
      </c>
      <c r="G28" s="21">
        <v>1.3214020360683207</v>
      </c>
      <c r="H28" s="21">
        <v>0.12713379999999999</v>
      </c>
      <c r="I28" s="21">
        <v>0.68136142</v>
      </c>
      <c r="J28" s="22">
        <f t="shared" si="1"/>
        <v>0.54574388819343145</v>
      </c>
      <c r="K28" s="22">
        <f t="shared" si="2"/>
        <v>0.5982506139581697</v>
      </c>
      <c r="L28" s="23">
        <f t="shared" si="3"/>
        <v>0.87965537985530051</v>
      </c>
      <c r="M28" s="4"/>
      <c r="N28" t="s">
        <v>253</v>
      </c>
      <c r="O28" s="5">
        <v>2.5725123105629204</v>
      </c>
      <c r="P28" s="71">
        <v>0.58169037635762044</v>
      </c>
    </row>
    <row r="29" spans="1:16" x14ac:dyDescent="0.25">
      <c r="A29" s="17"/>
      <c r="B29" s="55">
        <v>23</v>
      </c>
      <c r="C29" s="19" t="s">
        <v>272</v>
      </c>
      <c r="D29" s="20">
        <v>1.0124070000000001</v>
      </c>
      <c r="E29" s="21">
        <v>1.2650499999999998</v>
      </c>
      <c r="F29" s="21">
        <f t="shared" si="0"/>
        <v>1.1214236297574698</v>
      </c>
      <c r="G29" s="21">
        <v>0.72787948975746986</v>
      </c>
      <c r="H29" s="21">
        <v>0.16377424000000002</v>
      </c>
      <c r="I29" s="21">
        <v>0.2297699</v>
      </c>
      <c r="J29" s="22">
        <f t="shared" si="1"/>
        <v>0.57537606399547048</v>
      </c>
      <c r="K29" s="22">
        <f t="shared" si="2"/>
        <v>0.70483674934387575</v>
      </c>
      <c r="L29" s="23">
        <f t="shared" si="3"/>
        <v>0.88646585491282559</v>
      </c>
      <c r="M29" s="4"/>
      <c r="N29" t="s">
        <v>270</v>
      </c>
      <c r="O29" s="5">
        <v>0.37958151390487105</v>
      </c>
      <c r="P29" s="71">
        <v>0.54854801677065079</v>
      </c>
    </row>
    <row r="30" spans="1:16" x14ac:dyDescent="0.25">
      <c r="A30" s="17"/>
      <c r="B30" s="55">
        <v>24</v>
      </c>
      <c r="C30" s="19" t="s">
        <v>273</v>
      </c>
      <c r="D30" s="20">
        <v>0.91172000000000009</v>
      </c>
      <c r="E30" s="21">
        <v>0.87452200000000013</v>
      </c>
      <c r="F30" s="21">
        <f t="shared" si="0"/>
        <v>0.77000532929581245</v>
      </c>
      <c r="G30" s="21">
        <v>0.62654760929581244</v>
      </c>
      <c r="H30" s="21">
        <v>8.4650940000000008E-2</v>
      </c>
      <c r="I30" s="21">
        <v>5.8806780000000003E-2</v>
      </c>
      <c r="J30" s="22">
        <f t="shared" si="1"/>
        <v>0.71644579472650471</v>
      </c>
      <c r="K30" s="22">
        <f t="shared" si="2"/>
        <v>0.81324260486964572</v>
      </c>
      <c r="L30" s="23">
        <f t="shared" si="3"/>
        <v>0.88048708814165033</v>
      </c>
      <c r="M30" s="4"/>
      <c r="N30" t="s">
        <v>269</v>
      </c>
      <c r="O30" s="5">
        <v>0.24591351130156286</v>
      </c>
      <c r="P30" s="71">
        <v>0.32698873260807104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0.35966800000000004</v>
      </c>
      <c r="E31" s="28">
        <v>0.87782900000000019</v>
      </c>
      <c r="F31" s="28">
        <f t="shared" si="0"/>
        <v>0.76179650750453709</v>
      </c>
      <c r="G31" s="28">
        <v>0.59144334750453709</v>
      </c>
      <c r="H31" s="28">
        <v>7.7876139999999996E-2</v>
      </c>
      <c r="I31" s="28">
        <v>9.2477020000000007E-2</v>
      </c>
      <c r="J31" s="29">
        <f t="shared" si="1"/>
        <v>0.6737569019758255</v>
      </c>
      <c r="K31" s="29">
        <f t="shared" si="2"/>
        <v>0.76247137825765254</v>
      </c>
      <c r="L31" s="30">
        <f t="shared" si="3"/>
        <v>0.86781879785759741</v>
      </c>
      <c r="M31" s="4"/>
      <c r="N31" t="s">
        <v>254</v>
      </c>
      <c r="O31" s="5">
        <v>3.5559870231062919E-2</v>
      </c>
      <c r="P31" s="71">
        <v>0.25095180120721894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topLeftCell="A18"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49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2126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68.085463000000018</v>
      </c>
      <c r="E6" s="14">
        <v>86.703810000000004</v>
      </c>
      <c r="F6" s="14">
        <v>67.267254122258848</v>
      </c>
      <c r="G6" s="14">
        <v>47.599078192258837</v>
      </c>
      <c r="H6" s="14">
        <v>10.271736370000003</v>
      </c>
      <c r="I6" s="14">
        <v>9.3964395599999992</v>
      </c>
      <c r="J6" s="15">
        <v>0.54898485074945191</v>
      </c>
      <c r="K6" s="15">
        <v>0.66745411259619203</v>
      </c>
      <c r="L6" s="16">
        <v>0.77582812245804245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68.08546299999999</v>
      </c>
      <c r="E7" s="38">
        <f ca="1">SUM(E8:OFFSET(E6,MATCH("PROYECTOS",$A$8:$A$50,0),0))</f>
        <v>86.703810000000018</v>
      </c>
      <c r="F7" s="38">
        <f ca="1">SUM(F8:OFFSET(F6,MATCH("PROYECTOS",$A$8:$A$50,0),0))</f>
        <v>67.267254122258834</v>
      </c>
      <c r="G7" s="38">
        <f ca="1">SUM(G8:OFFSET(G6,MATCH("PROYECTOS",$A$8:$A$50,0),0))</f>
        <v>47.599078192258837</v>
      </c>
      <c r="H7" s="38">
        <f ca="1">SUM(H8:OFFSET(H6,MATCH("PROYECTOS",$A$8:$A$50,0),0))</f>
        <v>10.271736370000003</v>
      </c>
      <c r="I7" s="38">
        <f ca="1">SUM(I8:OFFSET(I6,MATCH("PROYECTOS",$A$8:$A$50,0),0))</f>
        <v>9.396439560000001</v>
      </c>
      <c r="J7" s="39">
        <f ca="1">IFERROR(G7/E7,0)</f>
        <v>0.5489848507494518</v>
      </c>
      <c r="K7" s="39">
        <f ca="1">IFERROR(SUM(G7,H7)/E7,0)</f>
        <v>0.66745411259619192</v>
      </c>
      <c r="L7" s="40">
        <f ca="1">IFERROR(SUM(G7,H7,I7)/E7,0)</f>
        <v>0.77582812245804234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4.4375470000000004</v>
      </c>
      <c r="E8" s="21">
        <v>7.5829550000000001</v>
      </c>
      <c r="F8" s="21">
        <f t="shared" ref="F8:F18" si="0">SUM(G8,H8,I8)</f>
        <v>4.8750214714969928</v>
      </c>
      <c r="G8" s="21">
        <v>2.7642960414969928</v>
      </c>
      <c r="H8" s="21">
        <v>1.1953254600000003</v>
      </c>
      <c r="I8" s="21">
        <v>0.91539997000000006</v>
      </c>
      <c r="J8" s="22">
        <f t="shared" ref="J8:J19" si="1">IFERROR(G8/E8,0)</f>
        <v>0.36454074190035318</v>
      </c>
      <c r="K8" s="22">
        <f t="shared" ref="K8:K19" si="2">IFERROR(SUM(G8,H8)/E8,0)</f>
        <v>0.52217394162262509</v>
      </c>
      <c r="L8" s="23">
        <f t="shared" ref="L8:L19" si="3">IFERROR(SUM(G8,H8,I8)/E8,0)</f>
        <v>0.64289204821827284</v>
      </c>
      <c r="M8" s="4"/>
    </row>
    <row r="9" spans="1:13" ht="25.5" x14ac:dyDescent="0.25">
      <c r="A9" s="17"/>
      <c r="B9" s="19">
        <v>3000698</v>
      </c>
      <c r="C9" s="19" t="s">
        <v>2128</v>
      </c>
      <c r="D9" s="20">
        <v>21.745165000000004</v>
      </c>
      <c r="E9" s="21">
        <v>22.226764000000003</v>
      </c>
      <c r="F9" s="21">
        <f t="shared" si="0"/>
        <v>19.494896969215734</v>
      </c>
      <c r="G9" s="21">
        <v>16.895307899215737</v>
      </c>
      <c r="H9" s="21">
        <v>1.5613785700000002</v>
      </c>
      <c r="I9" s="21">
        <v>1.0382104999999997</v>
      </c>
      <c r="J9" s="22">
        <f t="shared" si="1"/>
        <v>0.76013349938010477</v>
      </c>
      <c r="K9" s="22">
        <f t="shared" si="2"/>
        <v>0.83038117780958731</v>
      </c>
      <c r="L9" s="23">
        <f t="shared" si="3"/>
        <v>0.8770911037349266</v>
      </c>
      <c r="M9" s="4"/>
    </row>
    <row r="10" spans="1:13" ht="38.25" x14ac:dyDescent="0.25">
      <c r="A10" s="17"/>
      <c r="B10" s="19">
        <v>3000699</v>
      </c>
      <c r="C10" s="19" t="s">
        <v>2129</v>
      </c>
      <c r="D10" s="20">
        <v>7.2277619999999976</v>
      </c>
      <c r="E10" s="21">
        <v>5.1100059999999985</v>
      </c>
      <c r="F10" s="21">
        <f t="shared" si="0"/>
        <v>4.089104358102035</v>
      </c>
      <c r="G10" s="21">
        <v>3.1445522581020349</v>
      </c>
      <c r="H10" s="21">
        <v>0.60284957000000017</v>
      </c>
      <c r="I10" s="21">
        <v>0.34170253000000006</v>
      </c>
      <c r="J10" s="22">
        <f t="shared" si="1"/>
        <v>0.61537153930974553</v>
      </c>
      <c r="K10" s="22">
        <f t="shared" si="2"/>
        <v>0.73334587632617965</v>
      </c>
      <c r="L10" s="23">
        <f t="shared" si="3"/>
        <v>0.80021517745811577</v>
      </c>
      <c r="M10" s="4"/>
    </row>
    <row r="11" spans="1:13" ht="25.5" x14ac:dyDescent="0.25">
      <c r="A11" s="17"/>
      <c r="B11" s="19">
        <v>3000700</v>
      </c>
      <c r="C11" s="19" t="s">
        <v>2130</v>
      </c>
      <c r="D11" s="20">
        <v>10.483405000000001</v>
      </c>
      <c r="E11" s="21">
        <v>18.953593000000009</v>
      </c>
      <c r="F11" s="21">
        <f t="shared" si="0"/>
        <v>13.994613444691247</v>
      </c>
      <c r="G11" s="21">
        <v>8.9111216946912464</v>
      </c>
      <c r="H11" s="21">
        <v>2.5168680499999998</v>
      </c>
      <c r="I11" s="21">
        <v>2.566623700000001</v>
      </c>
      <c r="J11" s="22">
        <f t="shared" si="1"/>
        <v>0.47015474557732889</v>
      </c>
      <c r="K11" s="22">
        <f t="shared" si="2"/>
        <v>0.60294582376498429</v>
      </c>
      <c r="L11" s="23">
        <f t="shared" si="3"/>
        <v>0.73836203218520313</v>
      </c>
      <c r="M11" s="4"/>
    </row>
    <row r="12" spans="1:13" ht="51" x14ac:dyDescent="0.25">
      <c r="A12" s="17"/>
      <c r="B12" s="19">
        <v>3000701</v>
      </c>
      <c r="C12" s="19" t="s">
        <v>2131</v>
      </c>
      <c r="D12" s="20">
        <v>7.2361619999999967</v>
      </c>
      <c r="E12" s="21">
        <v>10.381989999999996</v>
      </c>
      <c r="F12" s="21">
        <f t="shared" si="0"/>
        <v>8.0434826397388601</v>
      </c>
      <c r="G12" s="21">
        <v>4.7305377097388597</v>
      </c>
      <c r="H12" s="21">
        <v>1.2062058600000003</v>
      </c>
      <c r="I12" s="21">
        <v>2.1067390699999997</v>
      </c>
      <c r="J12" s="22">
        <f t="shared" si="1"/>
        <v>0.45564845561774392</v>
      </c>
      <c r="K12" s="22">
        <f t="shared" si="2"/>
        <v>0.57183098517132669</v>
      </c>
      <c r="L12" s="23">
        <f t="shared" si="3"/>
        <v>0.77475345668208728</v>
      </c>
      <c r="M12" s="4"/>
    </row>
    <row r="13" spans="1:13" ht="25.5" x14ac:dyDescent="0.25">
      <c r="A13" s="17"/>
      <c r="B13" s="19">
        <v>3000702</v>
      </c>
      <c r="C13" s="19" t="s">
        <v>2132</v>
      </c>
      <c r="D13" s="20">
        <v>12.704319999999996</v>
      </c>
      <c r="E13" s="21">
        <v>19.892220000000005</v>
      </c>
      <c r="F13" s="21">
        <f t="shared" si="0"/>
        <v>14.560999651807272</v>
      </c>
      <c r="G13" s="21">
        <v>9.4841030418072716</v>
      </c>
      <c r="H13" s="21">
        <v>2.9080625900000006</v>
      </c>
      <c r="I13" s="21">
        <v>2.1688340199999994</v>
      </c>
      <c r="J13" s="22">
        <f t="shared" si="1"/>
        <v>0.47677448981598181</v>
      </c>
      <c r="K13" s="22">
        <f t="shared" si="2"/>
        <v>0.62296544235923734</v>
      </c>
      <c r="L13" s="23">
        <f t="shared" si="3"/>
        <v>0.73199470203965511</v>
      </c>
      <c r="M13" s="4"/>
    </row>
    <row r="14" spans="1:13" ht="25.5" x14ac:dyDescent="0.25">
      <c r="A14" s="17"/>
      <c r="B14" s="19">
        <v>3000703</v>
      </c>
      <c r="C14" s="19" t="s">
        <v>2133</v>
      </c>
      <c r="D14" s="20">
        <v>3.0457290000000001</v>
      </c>
      <c r="E14" s="21">
        <v>1.0123759999999999</v>
      </c>
      <c r="F14" s="21">
        <f t="shared" si="0"/>
        <v>0.90620804807298261</v>
      </c>
      <c r="G14" s="21">
        <v>0.71256633807298264</v>
      </c>
      <c r="H14" s="21">
        <v>8.6875229999999998E-2</v>
      </c>
      <c r="I14" s="21">
        <v>0.10676648</v>
      </c>
      <c r="J14" s="22">
        <f t="shared" si="1"/>
        <v>0.703855423353559</v>
      </c>
      <c r="K14" s="22">
        <f t="shared" si="2"/>
        <v>0.78966862911900582</v>
      </c>
      <c r="L14" s="23">
        <f t="shared" si="3"/>
        <v>0.89512992018082482</v>
      </c>
      <c r="M14" s="4"/>
    </row>
    <row r="15" spans="1:13" ht="38.25" x14ac:dyDescent="0.25">
      <c r="A15" s="17"/>
      <c r="B15" s="19">
        <v>3000704</v>
      </c>
      <c r="C15" s="19" t="s">
        <v>2134</v>
      </c>
      <c r="D15" s="20">
        <v>0.35974400000000001</v>
      </c>
      <c r="E15" s="21">
        <v>0.35706400000000005</v>
      </c>
      <c r="F15" s="21">
        <f t="shared" si="0"/>
        <v>0.32609190690322676</v>
      </c>
      <c r="G15" s="21">
        <v>0.27337651690322673</v>
      </c>
      <c r="H15" s="21">
        <v>2.6448670000000001E-2</v>
      </c>
      <c r="I15" s="21">
        <v>2.626672E-2</v>
      </c>
      <c r="J15" s="22">
        <f t="shared" si="1"/>
        <v>0.76562329695300191</v>
      </c>
      <c r="K15" s="22">
        <f t="shared" si="2"/>
        <v>0.83969592818997907</v>
      </c>
      <c r="L15" s="23">
        <f t="shared" si="3"/>
        <v>0.91325898691334528</v>
      </c>
      <c r="M15" s="4"/>
    </row>
    <row r="16" spans="1:13" ht="38.25" x14ac:dyDescent="0.25">
      <c r="A16" s="17"/>
      <c r="B16" s="19">
        <v>3000705</v>
      </c>
      <c r="C16" s="19" t="s">
        <v>2135</v>
      </c>
      <c r="D16" s="20">
        <v>0.65674399999999988</v>
      </c>
      <c r="E16" s="21">
        <v>0.88672700000000004</v>
      </c>
      <c r="F16" s="21">
        <f t="shared" si="0"/>
        <v>0.7330007687199922</v>
      </c>
      <c r="G16" s="21">
        <v>0.50985728871999214</v>
      </c>
      <c r="H16" s="21">
        <v>0.14371907999999997</v>
      </c>
      <c r="I16" s="21">
        <v>7.9424400000000006E-2</v>
      </c>
      <c r="J16" s="22">
        <f t="shared" si="1"/>
        <v>0.57498789223739899</v>
      </c>
      <c r="K16" s="22">
        <f t="shared" si="2"/>
        <v>0.73706605158069183</v>
      </c>
      <c r="L16" s="23">
        <f t="shared" si="3"/>
        <v>0.8266363477372316</v>
      </c>
      <c r="M16" s="4"/>
    </row>
    <row r="17" spans="1:13" ht="51" x14ac:dyDescent="0.25">
      <c r="A17" s="17"/>
      <c r="B17" s="19">
        <v>3000706</v>
      </c>
      <c r="C17" s="19" t="s">
        <v>2136</v>
      </c>
      <c r="D17" s="20">
        <v>0.14831300000000003</v>
      </c>
      <c r="E17" s="21">
        <v>0.22298700000000005</v>
      </c>
      <c r="F17" s="21">
        <f t="shared" si="0"/>
        <v>0.17239559373038821</v>
      </c>
      <c r="G17" s="21">
        <v>0.12269581373038818</v>
      </c>
      <c r="H17" s="21">
        <v>1.463178E-2</v>
      </c>
      <c r="I17" s="21">
        <v>3.5068000000000002E-2</v>
      </c>
      <c r="J17" s="22">
        <f t="shared" si="1"/>
        <v>0.55023751936385601</v>
      </c>
      <c r="K17" s="22">
        <f t="shared" si="2"/>
        <v>0.61585470780981921</v>
      </c>
      <c r="L17" s="23">
        <f t="shared" si="3"/>
        <v>0.77311948109256667</v>
      </c>
      <c r="M17" s="4"/>
    </row>
    <row r="18" spans="1:13" ht="63.75" x14ac:dyDescent="0.25">
      <c r="A18" s="17"/>
      <c r="B18" s="19">
        <v>3000707</v>
      </c>
      <c r="C18" s="19" t="s">
        <v>2137</v>
      </c>
      <c r="D18" s="20">
        <v>4.0572000000000011E-2</v>
      </c>
      <c r="E18" s="21">
        <v>7.712800000000003E-2</v>
      </c>
      <c r="F18" s="21">
        <f t="shared" si="0"/>
        <v>7.1439269780100428E-2</v>
      </c>
      <c r="G18" s="21">
        <v>5.0663589780100438E-2</v>
      </c>
      <c r="H18" s="21">
        <v>9.3715099999999978E-3</v>
      </c>
      <c r="I18" s="21">
        <v>1.1404169999999998E-2</v>
      </c>
      <c r="J18" s="22">
        <f t="shared" si="1"/>
        <v>0.65687674748600278</v>
      </c>
      <c r="K18" s="22">
        <f t="shared" si="2"/>
        <v>0.77838268566668933</v>
      </c>
      <c r="L18" s="23">
        <f t="shared" si="3"/>
        <v>0.92624299580049274</v>
      </c>
      <c r="M18" s="4"/>
    </row>
    <row r="19" spans="1:13" ht="15.75" thickBot="1" x14ac:dyDescent="0.3">
      <c r="A19" s="41" t="s">
        <v>294</v>
      </c>
      <c r="B19" s="43"/>
      <c r="C19" s="43"/>
      <c r="D19" s="44">
        <f ca="1">OFFSET(D19,-MATCH("PROYECTOS",$A$8:$A$50,0)-1,0)-(OFFSET(D19,-MATCH("PROYECTOS",$A$8:$A$50,0),0))</f>
        <v>0</v>
      </c>
      <c r="E19" s="45">
        <f t="shared" ref="E19:I19" ca="1" si="4">OFFSET(E19,-MATCH("PROYECTOS",$A$8:$A$50,0)-1,0)-(OFFSET(E19,-MATCH("PROYECTOS",$A$8:$A$50,0),0))</f>
        <v>0</v>
      </c>
      <c r="F19" s="45">
        <f t="shared" ca="1" si="4"/>
        <v>0</v>
      </c>
      <c r="G19" s="45">
        <f t="shared" ca="1" si="4"/>
        <v>0</v>
      </c>
      <c r="H19" s="45">
        <f t="shared" ca="1" si="4"/>
        <v>0</v>
      </c>
      <c r="I19" s="45">
        <f t="shared" ca="1" si="4"/>
        <v>0</v>
      </c>
      <c r="J19" s="46">
        <f t="shared" ca="1" si="1"/>
        <v>0</v>
      </c>
      <c r="K19" s="46">
        <f t="shared" ca="1" si="2"/>
        <v>0</v>
      </c>
      <c r="L19" s="47">
        <f t="shared" ca="1" si="3"/>
        <v>0</v>
      </c>
      <c r="M19" s="4"/>
    </row>
    <row r="20" spans="1:13" ht="15.75" thickBot="1" x14ac:dyDescent="0.3"/>
    <row r="21" spans="1:13" ht="15.75" thickBot="1" x14ac:dyDescent="0.3">
      <c r="A21" s="87" t="s">
        <v>316</v>
      </c>
      <c r="B21" s="88"/>
      <c r="C21" s="88"/>
      <c r="D21" s="89"/>
    </row>
    <row r="22" spans="1:13" ht="15.75" thickBot="1" x14ac:dyDescent="0.3">
      <c r="A22" s="1" t="s">
        <v>2154</v>
      </c>
    </row>
    <row r="23" spans="1:13" ht="45" customHeight="1" x14ac:dyDescent="0.25">
      <c r="A23" s="80" t="s">
        <v>318</v>
      </c>
      <c r="B23" s="81"/>
      <c r="C23" s="81"/>
      <c r="D23" s="92" t="s">
        <v>319</v>
      </c>
    </row>
    <row r="24" spans="1:13" ht="15.75" thickBot="1" x14ac:dyDescent="0.3">
      <c r="A24" s="83"/>
      <c r="B24" s="84"/>
      <c r="C24" s="84"/>
      <c r="D24" s="103"/>
    </row>
    <row r="25" spans="1:13" ht="15.75" thickBot="1" x14ac:dyDescent="0.3">
      <c r="A25" s="73"/>
      <c r="B25" s="74">
        <v>3000001</v>
      </c>
      <c r="C25" s="74" t="s">
        <v>276</v>
      </c>
      <c r="D25" s="75">
        <v>0.64289204821827284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131</v>
      </c>
      <c r="B1" s="49" t="s">
        <v>91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2127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68.085463000000018</v>
      </c>
      <c r="I6" s="14">
        <v>86.703810000000004</v>
      </c>
      <c r="J6" s="14">
        <v>67.267254122258848</v>
      </c>
      <c r="K6" s="14">
        <v>47.599078192258837</v>
      </c>
      <c r="L6" s="14">
        <v>10.271736370000003</v>
      </c>
      <c r="M6" s="14">
        <v>9.3964395599999992</v>
      </c>
      <c r="N6" s="15">
        <v>0.54898485074945191</v>
      </c>
      <c r="O6" s="15">
        <v>0.66745411259619203</v>
      </c>
      <c r="P6" s="16">
        <v>0.77582812245804245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SUM(H8:OFFSET(H6,MATCH("PROYECTOS",$A$8:$A$24,0),0))</f>
        <v>68.085463000000004</v>
      </c>
      <c r="I7" s="13">
        <f ca="1">SUM(I8:OFFSET(I6,MATCH("PROYECTOS",$A$8:$A$24,0),0))</f>
        <v>86.703809999999976</v>
      </c>
      <c r="J7" s="13">
        <f ca="1">SUM(J8:OFFSET(J6,MATCH("PROYECTOS",$A$8:$A$24,0),0))</f>
        <v>67.267254122258834</v>
      </c>
      <c r="K7" s="13">
        <f ca="1">SUM(K8:OFFSET(K6,MATCH("PROYECTOS",$A$8:$A$24,0),0))</f>
        <v>47.59907819225883</v>
      </c>
      <c r="L7" s="13">
        <f ca="1">SUM(L8:OFFSET(L6,MATCH("PROYECTOS",$A$8:$A$24,0),0))</f>
        <v>10.271736369999999</v>
      </c>
      <c r="M7" s="13">
        <f ca="1">SUM(M8:OFFSET(M6,MATCH("PROYECTOS",$A$8:$A$24,0),0))</f>
        <v>9.396439560000001</v>
      </c>
      <c r="N7" s="39">
        <f ca="1">IFERROR(K7/I7,0)</f>
        <v>0.54898485074945202</v>
      </c>
      <c r="O7" s="39">
        <f ca="1">IFERROR(SUM(K7,L7)/I7,0)</f>
        <v>0.66745411259619203</v>
      </c>
      <c r="P7" s="40">
        <f ca="1">IFERROR(SUM(K7,L7,M7)/I7,0)</f>
        <v>0.77582812245804256</v>
      </c>
      <c r="Q7" s="64"/>
      <c r="R7" s="38"/>
      <c r="S7" s="40"/>
    </row>
    <row r="8" spans="1:19" ht="25.5" x14ac:dyDescent="0.25">
      <c r="A8" s="17"/>
      <c r="B8" s="19">
        <v>5005183</v>
      </c>
      <c r="C8" s="19" t="s">
        <v>2138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1.8300669999999997</v>
      </c>
      <c r="I8" s="21">
        <v>5.743071999999998</v>
      </c>
      <c r="J8" s="21">
        <f t="shared" ref="J8:J23" si="0">SUM(K8,L8,M8)</f>
        <v>3.8785395680026902</v>
      </c>
      <c r="K8" s="21">
        <v>2.38057003800269</v>
      </c>
      <c r="L8" s="21">
        <v>0.86099143000000022</v>
      </c>
      <c r="M8" s="21">
        <v>0.63697809999999988</v>
      </c>
      <c r="N8" s="22">
        <f t="shared" ref="N8:N24" si="1">IFERROR(K8/I8,0)</f>
        <v>0.41451161294907862</v>
      </c>
      <c r="O8" s="22">
        <f t="shared" ref="O8:O24" si="2">IFERROR(SUM(K8,L8)/I8,0)</f>
        <v>0.56442988491223711</v>
      </c>
      <c r="P8" s="23">
        <f t="shared" ref="P8:P24" si="3">IFERROR(SUM(K8,L8,M8)/I8,0)</f>
        <v>0.6753423199295937</v>
      </c>
      <c r="Q8" s="70">
        <v>9931.5</v>
      </c>
      <c r="R8" s="21">
        <v>1509</v>
      </c>
      <c r="S8" s="23">
        <f>IFERROR(R8/Q8,0)</f>
        <v>0.15194079444192721</v>
      </c>
    </row>
    <row r="9" spans="1:19" ht="51" x14ac:dyDescent="0.25">
      <c r="A9" s="17"/>
      <c r="B9" s="19">
        <v>5005184</v>
      </c>
      <c r="C9" s="19" t="s">
        <v>2139</v>
      </c>
      <c r="D9" s="68">
        <v>3000001</v>
      </c>
      <c r="E9" s="19" t="s">
        <v>276</v>
      </c>
      <c r="F9" s="69">
        <v>80</v>
      </c>
      <c r="G9" s="19" t="s">
        <v>311</v>
      </c>
      <c r="H9" s="20">
        <v>0.13284099999999999</v>
      </c>
      <c r="I9" s="21">
        <v>0.41716400000000003</v>
      </c>
      <c r="J9" s="21">
        <f t="shared" si="0"/>
        <v>0.32731175220829034</v>
      </c>
      <c r="K9" s="21">
        <v>0.13809674220829038</v>
      </c>
      <c r="L9" s="21">
        <v>0.13823438999999998</v>
      </c>
      <c r="M9" s="21">
        <v>5.0980620000000004E-2</v>
      </c>
      <c r="N9" s="22">
        <f t="shared" si="1"/>
        <v>0.33103705547048728</v>
      </c>
      <c r="O9" s="22">
        <f t="shared" si="2"/>
        <v>0.66240407179979655</v>
      </c>
      <c r="P9" s="23">
        <f t="shared" si="3"/>
        <v>0.78461169278339049</v>
      </c>
      <c r="Q9" s="70">
        <v>38</v>
      </c>
      <c r="R9" s="21">
        <v>22</v>
      </c>
      <c r="S9" s="23">
        <f t="shared" ref="S9:S23" si="4">IFERROR(R9/Q9,0)</f>
        <v>0.57894736842105265</v>
      </c>
    </row>
    <row r="10" spans="1:19" ht="25.5" x14ac:dyDescent="0.25">
      <c r="A10" s="17"/>
      <c r="B10" s="19">
        <v>5005185</v>
      </c>
      <c r="C10" s="19" t="s">
        <v>2140</v>
      </c>
      <c r="D10" s="68">
        <v>3000001</v>
      </c>
      <c r="E10" s="19" t="s">
        <v>276</v>
      </c>
      <c r="F10" s="69">
        <v>44</v>
      </c>
      <c r="G10" s="19" t="s">
        <v>1160</v>
      </c>
      <c r="H10" s="20">
        <v>2.4746389999999998</v>
      </c>
      <c r="I10" s="21">
        <v>1.4227189999999998</v>
      </c>
      <c r="J10" s="21">
        <f t="shared" si="0"/>
        <v>0.66917015128601254</v>
      </c>
      <c r="K10" s="21">
        <v>0.24562926128601248</v>
      </c>
      <c r="L10" s="21">
        <v>0.19609963999999999</v>
      </c>
      <c r="M10" s="21">
        <v>0.22744125000000001</v>
      </c>
      <c r="N10" s="22">
        <f t="shared" si="1"/>
        <v>0.17264776901553469</v>
      </c>
      <c r="O10" s="22">
        <f t="shared" si="2"/>
        <v>0.31048218326037152</v>
      </c>
      <c r="P10" s="23">
        <f t="shared" si="3"/>
        <v>0.4703459722447037</v>
      </c>
      <c r="Q10" s="70">
        <v>111</v>
      </c>
      <c r="R10" s="21">
        <v>37</v>
      </c>
      <c r="S10" s="23">
        <f t="shared" si="4"/>
        <v>0.33333333333333331</v>
      </c>
    </row>
    <row r="11" spans="1:19" ht="38.25" x14ac:dyDescent="0.25">
      <c r="A11" s="17"/>
      <c r="B11" s="19">
        <v>5005186</v>
      </c>
      <c r="C11" s="19" t="s">
        <v>2141</v>
      </c>
      <c r="D11" s="68">
        <v>3000698</v>
      </c>
      <c r="E11" s="19" t="s">
        <v>2128</v>
      </c>
      <c r="F11" s="69">
        <v>438</v>
      </c>
      <c r="G11" s="19" t="s">
        <v>456</v>
      </c>
      <c r="H11" s="20">
        <v>5.3341590000000005</v>
      </c>
      <c r="I11" s="21">
        <v>1.888239</v>
      </c>
      <c r="J11" s="21">
        <f t="shared" si="0"/>
        <v>1.1531185991459878</v>
      </c>
      <c r="K11" s="21">
        <v>0.81751769914598782</v>
      </c>
      <c r="L11" s="21">
        <v>0.52761111999999988</v>
      </c>
      <c r="M11" s="21">
        <v>-0.19201022000000006</v>
      </c>
      <c r="N11" s="22">
        <f t="shared" si="1"/>
        <v>0.43295244889338047</v>
      </c>
      <c r="O11" s="22">
        <f t="shared" si="2"/>
        <v>0.71237211981427551</v>
      </c>
      <c r="P11" s="23">
        <f t="shared" si="3"/>
        <v>0.61068466393607368</v>
      </c>
      <c r="Q11" s="70">
        <v>35767</v>
      </c>
      <c r="R11" s="21">
        <v>23778.5</v>
      </c>
      <c r="S11" s="23">
        <f t="shared" si="4"/>
        <v>0.6648167305057735</v>
      </c>
    </row>
    <row r="12" spans="1:19" ht="38.25" x14ac:dyDescent="0.25">
      <c r="A12" s="17"/>
      <c r="B12" s="19">
        <v>5005187</v>
      </c>
      <c r="C12" s="19" t="s">
        <v>2142</v>
      </c>
      <c r="D12" s="68">
        <v>3000698</v>
      </c>
      <c r="E12" s="19" t="s">
        <v>2128</v>
      </c>
      <c r="F12" s="69">
        <v>438</v>
      </c>
      <c r="G12" s="19" t="s">
        <v>456</v>
      </c>
      <c r="H12" s="20">
        <v>0.17842000000000005</v>
      </c>
      <c r="I12" s="21">
        <v>0.59451300000000018</v>
      </c>
      <c r="J12" s="21">
        <f t="shared" si="0"/>
        <v>0.38692559152280093</v>
      </c>
      <c r="K12" s="21">
        <v>0.15136804152280092</v>
      </c>
      <c r="L12" s="21">
        <v>2.0163E-2</v>
      </c>
      <c r="M12" s="21">
        <v>0.21539454999999999</v>
      </c>
      <c r="N12" s="22">
        <f t="shared" si="1"/>
        <v>0.2546084636043297</v>
      </c>
      <c r="O12" s="22">
        <f t="shared" si="2"/>
        <v>0.28852361768842877</v>
      </c>
      <c r="P12" s="23">
        <f t="shared" si="3"/>
        <v>0.65082780615865554</v>
      </c>
      <c r="Q12" s="70">
        <v>26471</v>
      </c>
      <c r="R12" s="21">
        <v>12987</v>
      </c>
      <c r="S12" s="23">
        <f t="shared" si="4"/>
        <v>0.4906123682520494</v>
      </c>
    </row>
    <row r="13" spans="1:19" ht="25.5" x14ac:dyDescent="0.25">
      <c r="A13" s="17"/>
      <c r="B13" s="19">
        <v>5005188</v>
      </c>
      <c r="C13" s="19" t="s">
        <v>2143</v>
      </c>
      <c r="D13" s="68">
        <v>3000698</v>
      </c>
      <c r="E13" s="19" t="s">
        <v>2128</v>
      </c>
      <c r="F13" s="69">
        <v>438</v>
      </c>
      <c r="G13" s="19" t="s">
        <v>456</v>
      </c>
      <c r="H13" s="20">
        <v>16.232586000000008</v>
      </c>
      <c r="I13" s="21">
        <v>19.744011999999998</v>
      </c>
      <c r="J13" s="21">
        <f t="shared" si="0"/>
        <v>17.954852778546947</v>
      </c>
      <c r="K13" s="21">
        <v>15.926422158546949</v>
      </c>
      <c r="L13" s="21">
        <v>1.0136044499999999</v>
      </c>
      <c r="M13" s="21">
        <v>1.0148261700000003</v>
      </c>
      <c r="N13" s="22">
        <f t="shared" si="1"/>
        <v>0.80664568875601117</v>
      </c>
      <c r="O13" s="22">
        <f t="shared" si="2"/>
        <v>0.85798299801210354</v>
      </c>
      <c r="P13" s="23">
        <f t="shared" si="3"/>
        <v>0.90938218526948567</v>
      </c>
      <c r="Q13" s="70">
        <v>1996673.5899999999</v>
      </c>
      <c r="R13" s="21">
        <v>2192255</v>
      </c>
      <c r="S13" s="23">
        <f t="shared" si="4"/>
        <v>1.0979536219538018</v>
      </c>
    </row>
    <row r="14" spans="1:19" ht="38.25" x14ac:dyDescent="0.25">
      <c r="A14" s="17"/>
      <c r="B14" s="19">
        <v>5005189</v>
      </c>
      <c r="C14" s="19" t="s">
        <v>2144</v>
      </c>
      <c r="D14" s="68">
        <v>3000699</v>
      </c>
      <c r="E14" s="19" t="s">
        <v>2129</v>
      </c>
      <c r="F14" s="69">
        <v>394</v>
      </c>
      <c r="G14" s="19" t="s">
        <v>395</v>
      </c>
      <c r="H14" s="20">
        <v>7.2277619999999985</v>
      </c>
      <c r="I14" s="21">
        <v>5.1100059999999994</v>
      </c>
      <c r="J14" s="21">
        <f t="shared" si="0"/>
        <v>4.089104358102035</v>
      </c>
      <c r="K14" s="21">
        <v>3.1445522581020349</v>
      </c>
      <c r="L14" s="21">
        <v>0.60284957000000006</v>
      </c>
      <c r="M14" s="21">
        <v>0.34170253000000006</v>
      </c>
      <c r="N14" s="22">
        <f t="shared" si="1"/>
        <v>0.61537153930974553</v>
      </c>
      <c r="O14" s="22">
        <f t="shared" si="2"/>
        <v>0.73334587632617954</v>
      </c>
      <c r="P14" s="23">
        <f t="shared" si="3"/>
        <v>0.80021517745811566</v>
      </c>
      <c r="Q14" s="70">
        <v>62031</v>
      </c>
      <c r="R14" s="21">
        <v>42533</v>
      </c>
      <c r="S14" s="23">
        <f t="shared" si="4"/>
        <v>0.685673292386065</v>
      </c>
    </row>
    <row r="15" spans="1:19" ht="38.25" x14ac:dyDescent="0.25">
      <c r="A15" s="17"/>
      <c r="B15" s="19">
        <v>5005190</v>
      </c>
      <c r="C15" s="19" t="s">
        <v>2145</v>
      </c>
      <c r="D15" s="68">
        <v>3000700</v>
      </c>
      <c r="E15" s="19" t="s">
        <v>2130</v>
      </c>
      <c r="F15" s="69">
        <v>394</v>
      </c>
      <c r="G15" s="19" t="s">
        <v>395</v>
      </c>
      <c r="H15" s="20">
        <v>9.8313890000000033</v>
      </c>
      <c r="I15" s="21">
        <v>14.935499000000004</v>
      </c>
      <c r="J15" s="21">
        <f t="shared" si="0"/>
        <v>10.801817667922982</v>
      </c>
      <c r="K15" s="21">
        <v>7.2153369379229844</v>
      </c>
      <c r="L15" s="21">
        <v>1.8338424999999994</v>
      </c>
      <c r="M15" s="21">
        <v>1.7526382299999996</v>
      </c>
      <c r="N15" s="22">
        <f t="shared" si="1"/>
        <v>0.48309982397795898</v>
      </c>
      <c r="O15" s="22">
        <f t="shared" si="2"/>
        <v>0.60588397066097233</v>
      </c>
      <c r="P15" s="23">
        <f t="shared" si="3"/>
        <v>0.72323111989247768</v>
      </c>
      <c r="Q15" s="70">
        <v>92805</v>
      </c>
      <c r="R15" s="21">
        <v>59045</v>
      </c>
      <c r="S15" s="23">
        <f t="shared" si="4"/>
        <v>0.63622649641721885</v>
      </c>
    </row>
    <row r="16" spans="1:19" ht="38.25" x14ac:dyDescent="0.25">
      <c r="A16" s="17"/>
      <c r="B16" s="19">
        <v>5005191</v>
      </c>
      <c r="C16" s="19" t="s">
        <v>2146</v>
      </c>
      <c r="D16" s="68">
        <v>3000700</v>
      </c>
      <c r="E16" s="19" t="s">
        <v>2130</v>
      </c>
      <c r="F16" s="69">
        <v>394</v>
      </c>
      <c r="G16" s="19" t="s">
        <v>395</v>
      </c>
      <c r="H16" s="20">
        <v>0.65201599999999993</v>
      </c>
      <c r="I16" s="21">
        <v>4.0180939999999996</v>
      </c>
      <c r="J16" s="21">
        <f t="shared" si="0"/>
        <v>3.192795776768262</v>
      </c>
      <c r="K16" s="21">
        <v>1.695784756768262</v>
      </c>
      <c r="L16" s="21">
        <v>0.68302555000000009</v>
      </c>
      <c r="M16" s="21">
        <v>0.8139854700000001</v>
      </c>
      <c r="N16" s="22">
        <f t="shared" si="1"/>
        <v>0.42203710435053587</v>
      </c>
      <c r="O16" s="22">
        <f t="shared" si="2"/>
        <v>0.59202455362374851</v>
      </c>
      <c r="P16" s="23">
        <f t="shared" si="3"/>
        <v>0.7946045505078434</v>
      </c>
      <c r="Q16" s="70">
        <v>3439.5</v>
      </c>
      <c r="R16" s="21">
        <v>2655</v>
      </c>
      <c r="S16" s="23">
        <f t="shared" si="4"/>
        <v>0.77191452245965986</v>
      </c>
    </row>
    <row r="17" spans="1:19" ht="51" x14ac:dyDescent="0.25">
      <c r="A17" s="17"/>
      <c r="B17" s="19">
        <v>5005192</v>
      </c>
      <c r="C17" s="19" t="s">
        <v>2147</v>
      </c>
      <c r="D17" s="68">
        <v>3000701</v>
      </c>
      <c r="E17" s="19" t="s">
        <v>2131</v>
      </c>
      <c r="F17" s="69">
        <v>394</v>
      </c>
      <c r="G17" s="19" t="s">
        <v>395</v>
      </c>
      <c r="H17" s="20">
        <v>5.492703999999998</v>
      </c>
      <c r="I17" s="21">
        <v>5.7767029999999977</v>
      </c>
      <c r="J17" s="21">
        <f t="shared" si="0"/>
        <v>4.5034396330212703</v>
      </c>
      <c r="K17" s="21">
        <v>2.7824256430212699</v>
      </c>
      <c r="L17" s="21">
        <v>0.62966979000000001</v>
      </c>
      <c r="M17" s="21">
        <v>1.0913442000000002</v>
      </c>
      <c r="N17" s="22">
        <f t="shared" si="1"/>
        <v>0.48166326761498229</v>
      </c>
      <c r="O17" s="22">
        <f t="shared" si="2"/>
        <v>0.590664853813892</v>
      </c>
      <c r="P17" s="23">
        <f t="shared" si="3"/>
        <v>0.77958649302574012</v>
      </c>
      <c r="Q17" s="70">
        <v>8751</v>
      </c>
      <c r="R17" s="21">
        <v>3858</v>
      </c>
      <c r="S17" s="23">
        <f t="shared" si="4"/>
        <v>0.44086390126842645</v>
      </c>
    </row>
    <row r="18" spans="1:19" ht="51" x14ac:dyDescent="0.25">
      <c r="A18" s="17"/>
      <c r="B18" s="19">
        <v>5005193</v>
      </c>
      <c r="C18" s="19" t="s">
        <v>2148</v>
      </c>
      <c r="D18" s="68">
        <v>3000701</v>
      </c>
      <c r="E18" s="19" t="s">
        <v>2131</v>
      </c>
      <c r="F18" s="69">
        <v>394</v>
      </c>
      <c r="G18" s="19" t="s">
        <v>395</v>
      </c>
      <c r="H18" s="20">
        <v>1.4549919999999998</v>
      </c>
      <c r="I18" s="21">
        <v>3.8803099999999993</v>
      </c>
      <c r="J18" s="21">
        <f t="shared" si="0"/>
        <v>2.8931678291335485</v>
      </c>
      <c r="K18" s="21">
        <v>1.6835710791335485</v>
      </c>
      <c r="L18" s="21">
        <v>0.48801564999999991</v>
      </c>
      <c r="M18" s="21">
        <v>0.72158110000000009</v>
      </c>
      <c r="N18" s="22">
        <f t="shared" si="1"/>
        <v>0.43387540663852858</v>
      </c>
      <c r="O18" s="22">
        <f t="shared" si="2"/>
        <v>0.55964258761118291</v>
      </c>
      <c r="P18" s="23">
        <f t="shared" si="3"/>
        <v>0.74560224031934286</v>
      </c>
      <c r="Q18" s="70">
        <v>633</v>
      </c>
      <c r="R18" s="21">
        <v>507</v>
      </c>
      <c r="S18" s="23">
        <f t="shared" si="4"/>
        <v>0.80094786729857825</v>
      </c>
    </row>
    <row r="19" spans="1:19" ht="51" x14ac:dyDescent="0.25">
      <c r="A19" s="17"/>
      <c r="B19" s="19">
        <v>5005194</v>
      </c>
      <c r="C19" s="19" t="s">
        <v>2149</v>
      </c>
      <c r="D19" s="68">
        <v>3000701</v>
      </c>
      <c r="E19" s="19" t="s">
        <v>2131</v>
      </c>
      <c r="F19" s="69">
        <v>87</v>
      </c>
      <c r="G19" s="19" t="s">
        <v>396</v>
      </c>
      <c r="H19" s="20">
        <v>0.288466</v>
      </c>
      <c r="I19" s="21">
        <v>0.72497699999999987</v>
      </c>
      <c r="J19" s="21">
        <f t="shared" si="0"/>
        <v>0.64687517758404145</v>
      </c>
      <c r="K19" s="21">
        <v>0.26454098758404143</v>
      </c>
      <c r="L19" s="21">
        <v>8.8520419999999989E-2</v>
      </c>
      <c r="M19" s="21">
        <v>0.29381377000000003</v>
      </c>
      <c r="N19" s="22">
        <f t="shared" si="1"/>
        <v>0.36489569680699041</v>
      </c>
      <c r="O19" s="22">
        <f t="shared" si="2"/>
        <v>0.4869967013905841</v>
      </c>
      <c r="P19" s="23">
        <f t="shared" si="3"/>
        <v>0.89226993074820515</v>
      </c>
      <c r="Q19" s="70">
        <v>1342</v>
      </c>
      <c r="R19" s="21">
        <v>1105</v>
      </c>
      <c r="S19" s="23">
        <f t="shared" si="4"/>
        <v>0.82339791356184799</v>
      </c>
    </row>
    <row r="20" spans="1:19" ht="25.5" x14ac:dyDescent="0.25">
      <c r="A20" s="17"/>
      <c r="B20" s="19">
        <v>5005195</v>
      </c>
      <c r="C20" s="19" t="s">
        <v>2150</v>
      </c>
      <c r="D20" s="68">
        <v>3000702</v>
      </c>
      <c r="E20" s="19" t="s">
        <v>2132</v>
      </c>
      <c r="F20" s="69">
        <v>394</v>
      </c>
      <c r="G20" s="19" t="s">
        <v>395</v>
      </c>
      <c r="H20" s="20">
        <v>7.1685960000000017</v>
      </c>
      <c r="I20" s="21">
        <v>8.8595160000000028</v>
      </c>
      <c r="J20" s="21">
        <f t="shared" si="0"/>
        <v>6.2237903002893802</v>
      </c>
      <c r="K20" s="21">
        <v>3.7174049602893806</v>
      </c>
      <c r="L20" s="21">
        <v>1.1242617200000002</v>
      </c>
      <c r="M20" s="21">
        <v>1.3821236200000002</v>
      </c>
      <c r="N20" s="22">
        <f t="shared" si="1"/>
        <v>0.41959458736677935</v>
      </c>
      <c r="O20" s="22">
        <f t="shared" si="2"/>
        <v>0.54649336152103334</v>
      </c>
      <c r="P20" s="23">
        <f t="shared" si="3"/>
        <v>0.70249777756362519</v>
      </c>
      <c r="Q20" s="70">
        <v>14913</v>
      </c>
      <c r="R20" s="21">
        <v>12162</v>
      </c>
      <c r="S20" s="23">
        <f t="shared" si="4"/>
        <v>0.81553007443170389</v>
      </c>
    </row>
    <row r="21" spans="1:19" ht="38.25" x14ac:dyDescent="0.25">
      <c r="A21" s="17"/>
      <c r="B21" s="19">
        <v>5005196</v>
      </c>
      <c r="C21" s="19" t="s">
        <v>2151</v>
      </c>
      <c r="D21" s="68">
        <v>3000702</v>
      </c>
      <c r="E21" s="19" t="s">
        <v>2132</v>
      </c>
      <c r="F21" s="69">
        <v>394</v>
      </c>
      <c r="G21" s="19" t="s">
        <v>395</v>
      </c>
      <c r="H21" s="20">
        <v>4.7099110000000008</v>
      </c>
      <c r="I21" s="21">
        <v>9.9421909999999993</v>
      </c>
      <c r="J21" s="21">
        <f t="shared" si="0"/>
        <v>7.4837639895525241</v>
      </c>
      <c r="K21" s="21">
        <v>5.1543803795525243</v>
      </c>
      <c r="L21" s="21">
        <v>1.71144115</v>
      </c>
      <c r="M21" s="21">
        <v>0.61794245999999986</v>
      </c>
      <c r="N21" s="22">
        <f t="shared" si="1"/>
        <v>0.51843505918891764</v>
      </c>
      <c r="O21" s="22">
        <f t="shared" si="2"/>
        <v>0.69057429389080582</v>
      </c>
      <c r="P21" s="23">
        <f t="shared" si="3"/>
        <v>0.75272784334484466</v>
      </c>
      <c r="Q21" s="70">
        <v>6421.5</v>
      </c>
      <c r="R21" s="21">
        <v>6157</v>
      </c>
      <c r="S21" s="23">
        <f t="shared" si="4"/>
        <v>0.95881024682706528</v>
      </c>
    </row>
    <row r="22" spans="1:19" ht="38.25" x14ac:dyDescent="0.25">
      <c r="A22" s="17"/>
      <c r="B22" s="19">
        <v>5005197</v>
      </c>
      <c r="C22" s="19" t="s">
        <v>2152</v>
      </c>
      <c r="D22" s="68">
        <v>3000702</v>
      </c>
      <c r="E22" s="19" t="s">
        <v>2132</v>
      </c>
      <c r="F22" s="69">
        <v>87</v>
      </c>
      <c r="G22" s="19" t="s">
        <v>396</v>
      </c>
      <c r="H22" s="20">
        <v>0.82581300000000002</v>
      </c>
      <c r="I22" s="21">
        <v>1.0905129999999998</v>
      </c>
      <c r="J22" s="21">
        <f t="shared" si="0"/>
        <v>0.8534453619653668</v>
      </c>
      <c r="K22" s="21">
        <v>0.61231770196536672</v>
      </c>
      <c r="L22" s="21">
        <v>7.2359720000000002E-2</v>
      </c>
      <c r="M22" s="21">
        <v>0.16876794000000003</v>
      </c>
      <c r="N22" s="22">
        <f t="shared" si="1"/>
        <v>0.56149509631280581</v>
      </c>
      <c r="O22" s="22">
        <f t="shared" si="2"/>
        <v>0.62784893161784117</v>
      </c>
      <c r="P22" s="23">
        <f t="shared" si="3"/>
        <v>0.78260906744382408</v>
      </c>
      <c r="Q22" s="70">
        <v>1145</v>
      </c>
      <c r="R22" s="21">
        <v>1103</v>
      </c>
      <c r="S22" s="23">
        <f t="shared" si="4"/>
        <v>0.96331877729257642</v>
      </c>
    </row>
    <row r="23" spans="1:19" x14ac:dyDescent="0.25">
      <c r="A23" s="17"/>
      <c r="B23" s="19">
        <v>9000000</v>
      </c>
      <c r="C23" s="19" t="s">
        <v>304</v>
      </c>
      <c r="D23" s="68">
        <v>9000000</v>
      </c>
      <c r="E23" s="19" t="s">
        <v>305</v>
      </c>
      <c r="F23" s="69"/>
      <c r="G23" s="19" t="s">
        <v>312</v>
      </c>
      <c r="H23" s="20">
        <v>4.2511019999999986</v>
      </c>
      <c r="I23" s="21">
        <v>2.5562819999999999</v>
      </c>
      <c r="J23" s="21">
        <f t="shared" si="0"/>
        <v>2.2091355872066902</v>
      </c>
      <c r="K23" s="21">
        <v>1.6691595472066902</v>
      </c>
      <c r="L23" s="21">
        <v>0.28104626999999993</v>
      </c>
      <c r="M23" s="21">
        <v>0.25892976999999995</v>
      </c>
      <c r="N23" s="22">
        <f t="shared" si="1"/>
        <v>0.65296377598664401</v>
      </c>
      <c r="O23" s="22">
        <f t="shared" si="2"/>
        <v>0.76290715077862703</v>
      </c>
      <c r="P23" s="23">
        <f t="shared" si="3"/>
        <v>0.86419870233671026</v>
      </c>
      <c r="Q23" s="70"/>
      <c r="R23" s="21"/>
      <c r="S23" s="23">
        <f t="shared" si="4"/>
        <v>0</v>
      </c>
    </row>
    <row r="24" spans="1:19" ht="15.75" thickBot="1" x14ac:dyDescent="0.3">
      <c r="A24" s="41" t="s">
        <v>294</v>
      </c>
      <c r="B24" s="43"/>
      <c r="C24" s="43"/>
      <c r="D24" s="65"/>
      <c r="E24" s="43"/>
      <c r="F24" s="66"/>
      <c r="G24" s="43"/>
      <c r="H24" s="44">
        <f ca="1">OFFSET(H24,-MATCH("PROYECTOS",$A$8:$A$24,0)-1,0)-(OFFSET(H24,-MATCH("PROYECTOS",$A$8:$A$24,0),0))</f>
        <v>0</v>
      </c>
      <c r="I24" s="44">
        <f t="shared" ref="I24:M24" ca="1" si="5">OFFSET(I24,-MATCH("PROYECTOS",$A$8:$A$24,0)-1,0)-(OFFSET(I24,-MATCH("PROYECTOS",$A$8:$A$24,0),0))</f>
        <v>0</v>
      </c>
      <c r="J24" s="44">
        <f t="shared" ca="1" si="5"/>
        <v>0</v>
      </c>
      <c r="K24" s="44">
        <f t="shared" ca="1" si="5"/>
        <v>0</v>
      </c>
      <c r="L24" s="44">
        <f t="shared" ca="1" si="5"/>
        <v>0</v>
      </c>
      <c r="M24" s="44">
        <f t="shared" ca="1" si="5"/>
        <v>0</v>
      </c>
      <c r="N24" s="46">
        <f t="shared" ca="1" si="1"/>
        <v>0</v>
      </c>
      <c r="O24" s="46">
        <f t="shared" ca="1" si="2"/>
        <v>0</v>
      </c>
      <c r="P24" s="47">
        <f t="shared" ca="1" si="3"/>
        <v>0</v>
      </c>
      <c r="Q24" s="67"/>
      <c r="R24" s="45"/>
      <c r="S2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50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131.44782699999996</v>
      </c>
      <c r="E6" s="14">
        <v>153.23655599999998</v>
      </c>
      <c r="F6" s="14">
        <v>128.33774658979013</v>
      </c>
      <c r="G6" s="14">
        <v>105.58547285979012</v>
      </c>
      <c r="H6" s="14">
        <v>11.021059549999999</v>
      </c>
      <c r="I6" s="14">
        <v>11.73121418</v>
      </c>
      <c r="J6" s="15">
        <v>0.68903579939365212</v>
      </c>
      <c r="K6" s="15">
        <v>0.76095766867659265</v>
      </c>
      <c r="L6" s="16">
        <v>0.83751390621040944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131.44782700000005</v>
      </c>
      <c r="E7" s="38">
        <f ca="1">SUM(E8:OFFSET(E6,MATCH("GOBIERNOS REGIONALES",$A$8:$A$50,0),0))</f>
        <v>150.45026000000004</v>
      </c>
      <c r="F7" s="38">
        <f ca="1">SUM(F8:OFFSET(F6,MATCH("GOBIERNOS REGIONALES",$A$8:$A$50,0),0))</f>
        <v>127.27015052024468</v>
      </c>
      <c r="G7" s="38">
        <f ca="1">SUM(G8:OFFSET(G6,MATCH("GOBIERNOS REGIONALES",$A$8:$A$50,0),0))</f>
        <v>104.79960729024469</v>
      </c>
      <c r="H7" s="38">
        <f ca="1">SUM(H8:OFFSET(H6,MATCH("GOBIERNOS REGIONALES",$A$8:$A$50,0),0))</f>
        <v>10.840963410000008</v>
      </c>
      <c r="I7" s="38">
        <f ca="1">SUM(I8:OFFSET(I6,MATCH("GOBIERNOS REGIONALES",$A$8:$A$50,0),0))</f>
        <v>11.629579819999995</v>
      </c>
      <c r="J7" s="39">
        <f ca="1">IFERROR(G7/E7,0)</f>
        <v>0.69657312184269182</v>
      </c>
      <c r="K7" s="39">
        <f ca="1">IFERROR(SUM(G7,H7)/E7,0)</f>
        <v>0.76862991596189112</v>
      </c>
      <c r="L7" s="40">
        <f ca="1">IFERROR(SUM(G7,H7,I7)/E7,0)</f>
        <v>0.84592841860322909</v>
      </c>
      <c r="M7" s="4"/>
    </row>
    <row r="8" spans="1:13" x14ac:dyDescent="0.25">
      <c r="A8" s="17"/>
      <c r="B8" s="18">
        <v>3</v>
      </c>
      <c r="C8" s="19" t="s">
        <v>102</v>
      </c>
      <c r="D8" s="20">
        <v>131.44782700000005</v>
      </c>
      <c r="E8" s="21">
        <v>150.45026000000004</v>
      </c>
      <c r="F8" s="21">
        <f t="shared" ref="F8:F11" si="0">SUM(G8,H8,I8)</f>
        <v>127.27015052024468</v>
      </c>
      <c r="G8" s="21">
        <v>104.79960729024469</v>
      </c>
      <c r="H8" s="21">
        <v>10.840963410000008</v>
      </c>
      <c r="I8" s="21">
        <v>11.629579819999995</v>
      </c>
      <c r="J8" s="22">
        <f t="shared" ref="J8:J11" si="1">IFERROR(G8/E8,0)</f>
        <v>0.69657312184269182</v>
      </c>
      <c r="K8" s="22">
        <f t="shared" ref="K8:K11" si="2">IFERROR(SUM(G8,H8)/E8,0)</f>
        <v>0.76862991596189112</v>
      </c>
      <c r="L8" s="23">
        <f t="shared" ref="L8:L11" si="3">IFERROR(SUM(G8,H8,I8)/E8,0)</f>
        <v>0.84592841860322909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1.8554999999999999</v>
      </c>
      <c r="F9" s="38">
        <f ca="1">SUM(F10:OFFSET(F8,(MATCH("GOBIERNOS LOCALES",$A$8:$A$50,0)-MATCH("GOBIERNOS REGIONALES",$A$8:$A$50,0)),0))</f>
        <v>0.79877215993401518</v>
      </c>
      <c r="G9" s="38">
        <f ca="1">SUM(G10:OFFSET(G8,(MATCH("GOBIERNOS LOCALES",$A$8:$A$50,0)-MATCH("GOBIERNOS REGIONALES",$A$8:$A$50,0)),0))</f>
        <v>0.57214152993401513</v>
      </c>
      <c r="H9" s="38">
        <f ca="1">SUM(H10:OFFSET(H8,(MATCH("GOBIERNOS LOCALES",$A$8:$A$50,0)-MATCH("GOBIERNOS REGIONALES",$A$8:$A$50,0)),0))</f>
        <v>0.16338757000000001</v>
      </c>
      <c r="I9" s="38">
        <f ca="1">SUM(I10:OFFSET(I8,(MATCH("GOBIERNOS LOCALES",$A$8:$A$50,0)-MATCH("GOBIERNOS REGIONALES",$A$8:$A$50,0)),0))</f>
        <v>6.3243060000000004E-2</v>
      </c>
      <c r="J9" s="39">
        <f t="shared" ca="1" si="1"/>
        <v>0.30834897867637573</v>
      </c>
      <c r="K9" s="39">
        <f t="shared" ca="1" si="2"/>
        <v>0.39640479651523319</v>
      </c>
      <c r="L9" s="40">
        <f t="shared" ca="1" si="3"/>
        <v>0.43048890322501493</v>
      </c>
      <c r="M9" s="4"/>
    </row>
    <row r="10" spans="1:13" x14ac:dyDescent="0.25">
      <c r="A10" s="17"/>
      <c r="B10" s="18">
        <v>443</v>
      </c>
      <c r="C10" s="19" t="s">
        <v>210</v>
      </c>
      <c r="D10" s="20">
        <v>0</v>
      </c>
      <c r="E10" s="21">
        <v>1.8554999999999999</v>
      </c>
      <c r="F10" s="21">
        <f t="shared" si="0"/>
        <v>0.79877215993401518</v>
      </c>
      <c r="G10" s="21">
        <v>0.57214152993401513</v>
      </c>
      <c r="H10" s="21">
        <v>0.16338757000000001</v>
      </c>
      <c r="I10" s="21">
        <v>6.3243060000000004E-2</v>
      </c>
      <c r="J10" s="22">
        <f t="shared" si="1"/>
        <v>0.30834897867637573</v>
      </c>
      <c r="K10" s="22">
        <f t="shared" si="2"/>
        <v>0.39640479651523319</v>
      </c>
      <c r="L10" s="23">
        <f t="shared" si="3"/>
        <v>0.43048890322501493</v>
      </c>
      <c r="M10" s="4"/>
    </row>
    <row r="11" spans="1:13" ht="15.75" thickBot="1" x14ac:dyDescent="0.3">
      <c r="A11" s="41" t="s">
        <v>233</v>
      </c>
      <c r="B11" s="58"/>
      <c r="C11" s="43"/>
      <c r="D11" s="44">
        <v>0</v>
      </c>
      <c r="E11" s="45">
        <v>0.93079600000000007</v>
      </c>
      <c r="F11" s="45">
        <f t="shared" si="0"/>
        <v>0.26882390961140662</v>
      </c>
      <c r="G11" s="45">
        <v>0.21372403961140662</v>
      </c>
      <c r="H11" s="45">
        <v>1.6708569999999999E-2</v>
      </c>
      <c r="I11" s="45">
        <v>3.8391300000000003E-2</v>
      </c>
      <c r="J11" s="46">
        <f t="shared" si="1"/>
        <v>0.22961426522181724</v>
      </c>
      <c r="K11" s="46">
        <f t="shared" si="2"/>
        <v>0.24756510514807392</v>
      </c>
      <c r="L11" s="47">
        <f t="shared" si="3"/>
        <v>0.28881077014878298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31</v>
      </c>
      <c r="B1" s="51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545</v>
      </c>
      <c r="N2" s="72" t="s">
        <v>581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299.35990500000003</v>
      </c>
      <c r="E6" s="14">
        <f ca="1">SUM(E7:OFFSET(E7,50,0))</f>
        <v>285.8773900000001</v>
      </c>
      <c r="F6" s="14">
        <f ca="1">SUM(F7:OFFSET(F7,50,0))</f>
        <v>244.46477664779644</v>
      </c>
      <c r="G6" s="14">
        <f ca="1">SUM(G7:OFFSET(G7,50,0))</f>
        <v>189.21678262779642</v>
      </c>
      <c r="H6" s="14">
        <f ca="1">SUM(H7:OFFSET(H7,50,0))</f>
        <v>20.600702710000004</v>
      </c>
      <c r="I6" s="14">
        <f ca="1">SUM(I7:OFFSET(I7,50,0))</f>
        <v>34.647291309999993</v>
      </c>
      <c r="J6" s="15">
        <f ca="1">IFERROR(G6/E6,0)</f>
        <v>0.66188089456041399</v>
      </c>
      <c r="K6" s="15">
        <f ca="1">IFERROR(SUM(G6,H6)/E6,0)</f>
        <v>0.73394221675871729</v>
      </c>
      <c r="L6" s="16">
        <f ca="1">IFERROR(SUM(G6,H6,I6)/E6,0)</f>
        <v>0.85513854959917024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0.88673200000000008</v>
      </c>
      <c r="F7" s="21">
        <f t="shared" ref="F7:F15" si="0">SUM(G7,H7,I7)</f>
        <v>0.42751066021720885</v>
      </c>
      <c r="G7" s="21">
        <v>0.41040799021720886</v>
      </c>
      <c r="H7" s="21">
        <v>1.710267E-2</v>
      </c>
      <c r="I7" s="21">
        <v>0</v>
      </c>
      <c r="J7" s="22">
        <f t="shared" ref="J7:J15" si="1">IFERROR(G7/E7,0)</f>
        <v>0.46283205096602897</v>
      </c>
      <c r="K7" s="22">
        <f t="shared" ref="K7:K15" si="2">IFERROR(SUM(G7,H7)/E7,0)</f>
        <v>0.48211935536014128</v>
      </c>
      <c r="L7" s="23">
        <f t="shared" ref="L7:L15" si="3">IFERROR(SUM(G7,H7,I7)/E7,0)</f>
        <v>0.48211935536014128</v>
      </c>
      <c r="M7" s="4"/>
      <c r="N7" t="s">
        <v>266</v>
      </c>
      <c r="O7" s="5">
        <v>18.957183718681335</v>
      </c>
      <c r="P7" s="71">
        <v>0.99999998516031352</v>
      </c>
    </row>
    <row r="8" spans="1:16" x14ac:dyDescent="0.25">
      <c r="A8" s="17"/>
      <c r="B8" s="55">
        <v>8</v>
      </c>
      <c r="C8" s="19" t="s">
        <v>257</v>
      </c>
      <c r="D8" s="20">
        <v>0</v>
      </c>
      <c r="E8" s="21">
        <v>0.91350799999999999</v>
      </c>
      <c r="F8" s="21">
        <f t="shared" si="0"/>
        <v>0.43755757021720887</v>
      </c>
      <c r="G8" s="21">
        <v>0.41040799021720886</v>
      </c>
      <c r="H8" s="21">
        <v>2.7149580000000003E-2</v>
      </c>
      <c r="I8" s="21">
        <v>0</v>
      </c>
      <c r="J8" s="22">
        <f t="shared" si="1"/>
        <v>0.44926589610294476</v>
      </c>
      <c r="K8" s="22">
        <f t="shared" si="2"/>
        <v>0.47898602991677014</v>
      </c>
      <c r="L8" s="23">
        <f t="shared" si="3"/>
        <v>0.47898602991677014</v>
      </c>
      <c r="M8" s="4"/>
      <c r="N8" t="s">
        <v>261</v>
      </c>
      <c r="O8" s="5">
        <v>25.736341723236087</v>
      </c>
      <c r="P8" s="71">
        <v>0.98749906035110335</v>
      </c>
    </row>
    <row r="9" spans="1:16" x14ac:dyDescent="0.25">
      <c r="A9" s="17"/>
      <c r="B9" s="55">
        <v>10</v>
      </c>
      <c r="C9" s="19" t="s">
        <v>259</v>
      </c>
      <c r="D9" s="20">
        <v>11.021917</v>
      </c>
      <c r="E9" s="21">
        <v>11.084298</v>
      </c>
      <c r="F9" s="21">
        <f t="shared" si="0"/>
        <v>9.4630001130379675</v>
      </c>
      <c r="G9" s="21">
        <v>9.218410533037968</v>
      </c>
      <c r="H9" s="21">
        <v>0.24458958</v>
      </c>
      <c r="I9" s="21">
        <v>0</v>
      </c>
      <c r="J9" s="22">
        <f t="shared" si="1"/>
        <v>0.8316639026700624</v>
      </c>
      <c r="K9" s="22">
        <f t="shared" si="2"/>
        <v>0.8537302148532967</v>
      </c>
      <c r="L9" s="23">
        <f t="shared" si="3"/>
        <v>0.8537302148532967</v>
      </c>
      <c r="M9" s="4"/>
      <c r="N9" t="s">
        <v>259</v>
      </c>
      <c r="O9" s="5">
        <v>9.4630001130379675</v>
      </c>
      <c r="P9" s="71">
        <v>0.8537302148532967</v>
      </c>
    </row>
    <row r="10" spans="1:16" x14ac:dyDescent="0.25">
      <c r="A10" s="17"/>
      <c r="B10" s="55">
        <v>12</v>
      </c>
      <c r="C10" s="19" t="s">
        <v>261</v>
      </c>
      <c r="D10" s="20">
        <v>26.062143000000003</v>
      </c>
      <c r="E10" s="21">
        <v>26.062143000000003</v>
      </c>
      <c r="F10" s="21">
        <f t="shared" si="0"/>
        <v>25.736341723236087</v>
      </c>
      <c r="G10" s="21">
        <v>0.63473272323608398</v>
      </c>
      <c r="H10" s="21">
        <v>1.1280809999999999</v>
      </c>
      <c r="I10" s="21">
        <v>23.973528000000002</v>
      </c>
      <c r="J10" s="22">
        <f t="shared" si="1"/>
        <v>2.4354586775004801E-2</v>
      </c>
      <c r="K10" s="22">
        <f t="shared" si="2"/>
        <v>6.7638863129408949E-2</v>
      </c>
      <c r="L10" s="23">
        <f t="shared" si="3"/>
        <v>0.98749906035110335</v>
      </c>
      <c r="M10" s="4"/>
      <c r="N10" t="s">
        <v>264</v>
      </c>
      <c r="O10" s="5">
        <v>175.70346010258044</v>
      </c>
      <c r="P10" s="71">
        <v>0.84356158062669007</v>
      </c>
    </row>
    <row r="11" spans="1:16" x14ac:dyDescent="0.25">
      <c r="A11" s="17"/>
      <c r="B11" s="55">
        <v>15</v>
      </c>
      <c r="C11" s="19" t="s">
        <v>264</v>
      </c>
      <c r="D11" s="20">
        <v>217.87447000000003</v>
      </c>
      <c r="E11" s="21">
        <v>208.28765100000007</v>
      </c>
      <c r="F11" s="21">
        <f t="shared" si="0"/>
        <v>175.70346010258044</v>
      </c>
      <c r="G11" s="21">
        <v>147.05215742258042</v>
      </c>
      <c r="H11" s="21">
        <v>18.688023490000003</v>
      </c>
      <c r="I11" s="21">
        <v>9.963279189999998</v>
      </c>
      <c r="J11" s="22">
        <f t="shared" si="1"/>
        <v>0.7060051650521536</v>
      </c>
      <c r="K11" s="22">
        <f t="shared" si="2"/>
        <v>0.79572735165456532</v>
      </c>
      <c r="L11" s="23">
        <f t="shared" si="3"/>
        <v>0.84356158062669007</v>
      </c>
      <c r="M11" s="4"/>
      <c r="N11" t="s">
        <v>274</v>
      </c>
      <c r="O11" s="5">
        <v>13.302248379608985</v>
      </c>
      <c r="P11" s="71">
        <v>0.70889014239083814</v>
      </c>
    </row>
    <row r="12" spans="1:16" x14ac:dyDescent="0.25">
      <c r="A12" s="17"/>
      <c r="B12" s="55">
        <v>17</v>
      </c>
      <c r="C12" s="19" t="s">
        <v>266</v>
      </c>
      <c r="D12" s="20">
        <v>0</v>
      </c>
      <c r="E12" s="21">
        <v>18.957184000000002</v>
      </c>
      <c r="F12" s="21">
        <f t="shared" si="0"/>
        <v>18.957183718681335</v>
      </c>
      <c r="G12" s="21">
        <v>18.957183718681335</v>
      </c>
      <c r="H12" s="21">
        <v>0</v>
      </c>
      <c r="I12" s="21">
        <v>0</v>
      </c>
      <c r="J12" s="22">
        <f t="shared" si="1"/>
        <v>0.99999998516031352</v>
      </c>
      <c r="K12" s="22">
        <f t="shared" si="2"/>
        <v>0.99999998516031352</v>
      </c>
      <c r="L12" s="23">
        <f t="shared" si="3"/>
        <v>0.99999998516031352</v>
      </c>
      <c r="M12" s="4"/>
      <c r="N12" t="s">
        <v>251</v>
      </c>
      <c r="O12" s="5">
        <v>0.42751066021720885</v>
      </c>
      <c r="P12" s="71">
        <v>0.48211935536014128</v>
      </c>
    </row>
    <row r="13" spans="1:16" x14ac:dyDescent="0.25">
      <c r="A13" s="17"/>
      <c r="B13" s="55">
        <v>20</v>
      </c>
      <c r="C13" s="19" t="s">
        <v>269</v>
      </c>
      <c r="D13" s="20">
        <v>0</v>
      </c>
      <c r="E13" s="21">
        <v>0.91098000000000001</v>
      </c>
      <c r="F13" s="21">
        <f t="shared" si="0"/>
        <v>0.43747438021720886</v>
      </c>
      <c r="G13" s="21">
        <v>0.41040799021720886</v>
      </c>
      <c r="H13" s="21">
        <v>2.7066389999999999E-2</v>
      </c>
      <c r="I13" s="21">
        <v>0</v>
      </c>
      <c r="J13" s="22">
        <f t="shared" si="1"/>
        <v>0.45051262400624476</v>
      </c>
      <c r="K13" s="22">
        <f t="shared" si="2"/>
        <v>0.48022391294782418</v>
      </c>
      <c r="L13" s="23">
        <f t="shared" si="3"/>
        <v>0.48022391294782418</v>
      </c>
      <c r="M13" s="4"/>
      <c r="N13" t="s">
        <v>269</v>
      </c>
      <c r="O13" s="5">
        <v>0.43747438021720886</v>
      </c>
      <c r="P13" s="71">
        <v>0.48022391294782418</v>
      </c>
    </row>
    <row r="14" spans="1:16" x14ac:dyDescent="0.25">
      <c r="A14" s="17"/>
      <c r="B14" s="55">
        <v>22</v>
      </c>
      <c r="C14" s="19" t="s">
        <v>271</v>
      </c>
      <c r="D14" s="20">
        <v>26</v>
      </c>
      <c r="E14" s="21">
        <v>0.01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257</v>
      </c>
      <c r="O14" s="5">
        <v>0.43755757021720887</v>
      </c>
      <c r="P14" s="71">
        <v>0.47898602991677014</v>
      </c>
    </row>
    <row r="15" spans="1:16" ht="15.75" thickBot="1" x14ac:dyDescent="0.3">
      <c r="A15" s="24"/>
      <c r="B15" s="56">
        <v>25</v>
      </c>
      <c r="C15" s="26" t="s">
        <v>274</v>
      </c>
      <c r="D15" s="27">
        <v>18.401375000000002</v>
      </c>
      <c r="E15" s="28">
        <v>18.764894000000002</v>
      </c>
      <c r="F15" s="28">
        <f t="shared" si="0"/>
        <v>13.302248379608985</v>
      </c>
      <c r="G15" s="28">
        <v>12.123074259608984</v>
      </c>
      <c r="H15" s="28">
        <v>0.46869</v>
      </c>
      <c r="I15" s="28">
        <v>0.71048411999999994</v>
      </c>
      <c r="J15" s="29">
        <f t="shared" si="1"/>
        <v>0.64605077223505669</v>
      </c>
      <c r="K15" s="29">
        <f t="shared" si="2"/>
        <v>0.67102773187042697</v>
      </c>
      <c r="L15" s="30">
        <f t="shared" si="3"/>
        <v>0.70889014239083814</v>
      </c>
      <c r="M15" s="4"/>
      <c r="N15" t="s">
        <v>271</v>
      </c>
      <c r="O15" s="5">
        <v>0</v>
      </c>
      <c r="P15" s="71">
        <v>0</v>
      </c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132</v>
      </c>
      <c r="B1" s="51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2156</v>
      </c>
      <c r="N2" s="72" t="s">
        <v>2169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131.44782699999996</v>
      </c>
      <c r="E6" s="14">
        <f ca="1">SUM(E7:OFFSET(E7,50,0))</f>
        <v>153.23655599999998</v>
      </c>
      <c r="F6" s="14">
        <f ca="1">SUM(F7:OFFSET(F7,50,0))</f>
        <v>128.33774658979013</v>
      </c>
      <c r="G6" s="14">
        <f ca="1">SUM(G7:OFFSET(G7,50,0))</f>
        <v>105.58547285979012</v>
      </c>
      <c r="H6" s="14">
        <f ca="1">SUM(H7:OFFSET(H7,50,0))</f>
        <v>11.021059549999999</v>
      </c>
      <c r="I6" s="14">
        <f ca="1">SUM(I7:OFFSET(I7,50,0))</f>
        <v>11.73121418</v>
      </c>
      <c r="J6" s="15">
        <f ca="1">IFERROR(G6/E6,0)</f>
        <v>0.68903579939365212</v>
      </c>
      <c r="K6" s="15">
        <f ca="1">IFERROR(SUM(G6,H6)/E6,0)</f>
        <v>0.76095766867659265</v>
      </c>
      <c r="L6" s="16">
        <f ca="1">IFERROR(SUM(G6,H6,I6)/E6,0)</f>
        <v>0.83751390621040944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0.32510600000000001</v>
      </c>
      <c r="E7" s="21">
        <v>0.366116</v>
      </c>
      <c r="F7" s="21">
        <f t="shared" ref="F7:F25" si="0">SUM(G7,H7,I7)</f>
        <v>0.33909232246378396</v>
      </c>
      <c r="G7" s="21">
        <v>0.31485084246378392</v>
      </c>
      <c r="H7" s="21">
        <v>1.2120739999999998E-2</v>
      </c>
      <c r="I7" s="21">
        <v>1.2120739999999998E-2</v>
      </c>
      <c r="J7" s="22">
        <f t="shared" ref="J7:J25" si="1">IFERROR(G7/E7,0)</f>
        <v>0.85997564286669781</v>
      </c>
      <c r="K7" s="22">
        <f t="shared" ref="K7:K25" si="2">IFERROR(SUM(G7,H7)/E7,0)</f>
        <v>0.89308192612118542</v>
      </c>
      <c r="L7" s="23">
        <f t="shared" ref="L7:L25" si="3">IFERROR(SUM(G7,H7,I7)/E7,0)</f>
        <v>0.92618820937567314</v>
      </c>
      <c r="M7" s="4"/>
      <c r="N7" t="s">
        <v>273</v>
      </c>
      <c r="O7" s="5">
        <v>0.24195937351651031</v>
      </c>
      <c r="P7" s="71">
        <v>0.95970685756871899</v>
      </c>
    </row>
    <row r="8" spans="1:16" x14ac:dyDescent="0.25">
      <c r="A8" s="17"/>
      <c r="B8" s="55">
        <v>2</v>
      </c>
      <c r="C8" s="19" t="s">
        <v>251</v>
      </c>
      <c r="D8" s="20">
        <v>0.99832100000000012</v>
      </c>
      <c r="E8" s="21">
        <v>0.89514699999999991</v>
      </c>
      <c r="F8" s="21">
        <f t="shared" si="0"/>
        <v>0.84917001723004926</v>
      </c>
      <c r="G8" s="21">
        <v>0.76482549723004922</v>
      </c>
      <c r="H8" s="21">
        <v>4.2422010000000003E-2</v>
      </c>
      <c r="I8" s="21">
        <v>4.192251000000001E-2</v>
      </c>
      <c r="J8" s="22">
        <f t="shared" si="1"/>
        <v>0.85441329438634017</v>
      </c>
      <c r="K8" s="22">
        <f t="shared" si="2"/>
        <v>0.90180440444982701</v>
      </c>
      <c r="L8" s="23">
        <f t="shared" si="3"/>
        <v>0.94863750560527971</v>
      </c>
      <c r="M8" s="4"/>
      <c r="N8" t="s">
        <v>251</v>
      </c>
      <c r="O8" s="5">
        <v>0.84917001723004926</v>
      </c>
      <c r="P8" s="71">
        <v>0.94863750560527971</v>
      </c>
    </row>
    <row r="9" spans="1:16" x14ac:dyDescent="0.25">
      <c r="A9" s="17"/>
      <c r="B9" s="55">
        <v>3</v>
      </c>
      <c r="C9" s="19" t="s">
        <v>252</v>
      </c>
      <c r="D9" s="20">
        <v>0</v>
      </c>
      <c r="E9" s="21">
        <v>1.4710300000000001</v>
      </c>
      <c r="F9" s="21">
        <f t="shared" si="0"/>
        <v>1.0330152976430615</v>
      </c>
      <c r="G9" s="21">
        <v>0.65204338764306158</v>
      </c>
      <c r="H9" s="21">
        <v>0.16598963999999999</v>
      </c>
      <c r="I9" s="21">
        <v>0.21498227</v>
      </c>
      <c r="J9" s="22">
        <f t="shared" si="1"/>
        <v>0.44325634938992514</v>
      </c>
      <c r="K9" s="22">
        <f t="shared" si="2"/>
        <v>0.55609540773679778</v>
      </c>
      <c r="L9" s="23">
        <f t="shared" si="3"/>
        <v>0.70223944966660201</v>
      </c>
      <c r="M9" s="4"/>
      <c r="N9" t="s">
        <v>263</v>
      </c>
      <c r="O9" s="5">
        <v>0.49787176218988388</v>
      </c>
      <c r="P9" s="71">
        <v>0.94053772223543652</v>
      </c>
    </row>
    <row r="10" spans="1:16" x14ac:dyDescent="0.25">
      <c r="A10" s="17"/>
      <c r="B10" s="55">
        <v>4</v>
      </c>
      <c r="C10" s="19" t="s">
        <v>253</v>
      </c>
      <c r="D10" s="20">
        <v>2.3802639999999995</v>
      </c>
      <c r="E10" s="21">
        <v>2.0923180000000006</v>
      </c>
      <c r="F10" s="21">
        <f t="shared" si="0"/>
        <v>1.0337734954411548</v>
      </c>
      <c r="G10" s="21">
        <v>0.80688202544115484</v>
      </c>
      <c r="H10" s="21">
        <v>0.16364841000000002</v>
      </c>
      <c r="I10" s="21">
        <v>6.3243060000000004E-2</v>
      </c>
      <c r="J10" s="22">
        <f t="shared" si="1"/>
        <v>0.38564024466699354</v>
      </c>
      <c r="K10" s="22">
        <f t="shared" si="2"/>
        <v>0.46385417295131742</v>
      </c>
      <c r="L10" s="23">
        <f t="shared" si="3"/>
        <v>0.49408048654227249</v>
      </c>
      <c r="M10" s="4"/>
      <c r="N10" t="s">
        <v>272</v>
      </c>
      <c r="O10" s="5">
        <v>0.49831510231750475</v>
      </c>
      <c r="P10" s="71">
        <v>0.93861974962894223</v>
      </c>
    </row>
    <row r="11" spans="1:16" x14ac:dyDescent="0.25">
      <c r="A11" s="17"/>
      <c r="B11" s="55">
        <v>5</v>
      </c>
      <c r="C11" s="19" t="s">
        <v>254</v>
      </c>
      <c r="D11" s="20">
        <v>0.511189</v>
      </c>
      <c r="E11" s="21">
        <v>5.4397720000000005</v>
      </c>
      <c r="F11" s="21">
        <f t="shared" si="0"/>
        <v>4.3021122505000946</v>
      </c>
      <c r="G11" s="21">
        <v>2.9879215205000946</v>
      </c>
      <c r="H11" s="21">
        <v>0.72231045000000005</v>
      </c>
      <c r="I11" s="21">
        <v>0.59188027999999993</v>
      </c>
      <c r="J11" s="22">
        <f t="shared" si="1"/>
        <v>0.54927330051702428</v>
      </c>
      <c r="K11" s="22">
        <f t="shared" si="2"/>
        <v>0.68205652194615773</v>
      </c>
      <c r="L11" s="23">
        <f t="shared" si="3"/>
        <v>0.79086260425990174</v>
      </c>
      <c r="M11" s="4"/>
      <c r="N11" t="s">
        <v>250</v>
      </c>
      <c r="O11" s="5">
        <v>0.33909232246378396</v>
      </c>
      <c r="P11" s="71">
        <v>0.92618820937567314</v>
      </c>
    </row>
    <row r="12" spans="1:16" x14ac:dyDescent="0.25">
      <c r="A12" s="17"/>
      <c r="B12" s="55">
        <v>6</v>
      </c>
      <c r="C12" s="19" t="s">
        <v>255</v>
      </c>
      <c r="D12" s="20">
        <v>0</v>
      </c>
      <c r="E12" s="21">
        <v>0.415881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257</v>
      </c>
      <c r="O12" s="5">
        <v>79.982383232130374</v>
      </c>
      <c r="P12" s="71">
        <v>0.91452089368291478</v>
      </c>
    </row>
    <row r="13" spans="1:16" x14ac:dyDescent="0.25">
      <c r="A13" s="17"/>
      <c r="B13" s="55">
        <v>7</v>
      </c>
      <c r="C13" s="19" t="s">
        <v>256</v>
      </c>
      <c r="D13" s="20">
        <v>0.33805999999999997</v>
      </c>
      <c r="E13" s="21">
        <v>1.7627250000000003</v>
      </c>
      <c r="F13" s="21">
        <f t="shared" si="0"/>
        <v>1.4923406890137803</v>
      </c>
      <c r="G13" s="21">
        <v>1.2273640590137802</v>
      </c>
      <c r="H13" s="21">
        <v>0.13392748000000002</v>
      </c>
      <c r="I13" s="21">
        <v>0.13104915</v>
      </c>
      <c r="J13" s="22">
        <f t="shared" si="1"/>
        <v>0.69628788325676438</v>
      </c>
      <c r="K13" s="22">
        <f t="shared" si="2"/>
        <v>0.77226540669348875</v>
      </c>
      <c r="L13" s="23">
        <f t="shared" si="3"/>
        <v>0.84661004354835834</v>
      </c>
      <c r="M13" s="4"/>
      <c r="N13" t="s">
        <v>258</v>
      </c>
      <c r="O13" s="5">
        <v>0.27572616227699515</v>
      </c>
      <c r="P13" s="71">
        <v>0.89525841283502505</v>
      </c>
    </row>
    <row r="14" spans="1:16" x14ac:dyDescent="0.25">
      <c r="A14" s="17"/>
      <c r="B14" s="55">
        <v>8</v>
      </c>
      <c r="C14" s="19" t="s">
        <v>257</v>
      </c>
      <c r="D14" s="20">
        <v>82.934157999999954</v>
      </c>
      <c r="E14" s="21">
        <v>87.458235000000002</v>
      </c>
      <c r="F14" s="21">
        <f t="shared" si="0"/>
        <v>79.982383232130374</v>
      </c>
      <c r="G14" s="21">
        <v>69.569349002130366</v>
      </c>
      <c r="H14" s="21">
        <v>5.3909378699999992</v>
      </c>
      <c r="I14" s="21">
        <v>5.0220963599999999</v>
      </c>
      <c r="J14" s="22">
        <f t="shared" si="1"/>
        <v>0.7954579577569838</v>
      </c>
      <c r="K14" s="22">
        <f t="shared" si="2"/>
        <v>0.85709809799077663</v>
      </c>
      <c r="L14" s="23">
        <f t="shared" si="3"/>
        <v>0.91452089368291478</v>
      </c>
      <c r="M14" s="4"/>
      <c r="N14" t="s">
        <v>256</v>
      </c>
      <c r="O14" s="5">
        <v>1.4923406890137803</v>
      </c>
      <c r="P14" s="71">
        <v>0.84661004354835834</v>
      </c>
    </row>
    <row r="15" spans="1:16" x14ac:dyDescent="0.25">
      <c r="A15" s="17"/>
      <c r="B15" s="55">
        <v>9</v>
      </c>
      <c r="C15" s="19" t="s">
        <v>258</v>
      </c>
      <c r="D15" s="20">
        <v>0.27604899999999999</v>
      </c>
      <c r="E15" s="21">
        <v>0.30798499999999995</v>
      </c>
      <c r="F15" s="21">
        <f t="shared" si="0"/>
        <v>0.27572616227699515</v>
      </c>
      <c r="G15" s="21">
        <v>0.23260892227699514</v>
      </c>
      <c r="H15" s="21">
        <v>2.0409120000000003E-2</v>
      </c>
      <c r="I15" s="21">
        <v>2.2708119999999998E-2</v>
      </c>
      <c r="J15" s="22">
        <f t="shared" si="1"/>
        <v>0.75526055579653284</v>
      </c>
      <c r="K15" s="22">
        <f t="shared" si="2"/>
        <v>0.82152715968957968</v>
      </c>
      <c r="L15" s="23">
        <f t="shared" si="3"/>
        <v>0.89525841283502505</v>
      </c>
      <c r="M15" s="4"/>
      <c r="N15" t="s">
        <v>262</v>
      </c>
      <c r="O15" s="5">
        <v>3.0694651917574696</v>
      </c>
      <c r="P15" s="71">
        <v>0.84531210443309057</v>
      </c>
    </row>
    <row r="16" spans="1:16" x14ac:dyDescent="0.25">
      <c r="A16" s="17"/>
      <c r="B16" s="55">
        <v>11</v>
      </c>
      <c r="C16" s="19" t="s">
        <v>260</v>
      </c>
      <c r="D16" s="20">
        <v>0.63038899999999987</v>
      </c>
      <c r="E16" s="21">
        <v>0.90515399999999979</v>
      </c>
      <c r="F16" s="21">
        <f t="shared" si="0"/>
        <v>0.75184449933683006</v>
      </c>
      <c r="G16" s="21">
        <v>0.58238446933683008</v>
      </c>
      <c r="H16" s="21">
        <v>9.8205489999999993E-2</v>
      </c>
      <c r="I16" s="21">
        <v>7.1254539999999991E-2</v>
      </c>
      <c r="J16" s="22">
        <f t="shared" si="1"/>
        <v>0.64340926443105839</v>
      </c>
      <c r="K16" s="22">
        <f t="shared" si="2"/>
        <v>0.75190515573795202</v>
      </c>
      <c r="L16" s="23">
        <f t="shared" si="3"/>
        <v>0.83062605847936399</v>
      </c>
      <c r="M16" s="4"/>
      <c r="N16" t="s">
        <v>260</v>
      </c>
      <c r="O16" s="5">
        <v>0.75184449933683006</v>
      </c>
      <c r="P16" s="71">
        <v>0.83062605847936399</v>
      </c>
    </row>
    <row r="17" spans="1:16" x14ac:dyDescent="0.25">
      <c r="A17" s="17"/>
      <c r="B17" s="55">
        <v>12</v>
      </c>
      <c r="C17" s="19" t="s">
        <v>261</v>
      </c>
      <c r="D17" s="20">
        <v>0.40291499999999997</v>
      </c>
      <c r="E17" s="21">
        <v>0.66830100000000003</v>
      </c>
      <c r="F17" s="21">
        <f t="shared" si="0"/>
        <v>0.51401839946875472</v>
      </c>
      <c r="G17" s="21">
        <v>0.36110693946875472</v>
      </c>
      <c r="H17" s="21">
        <v>7.6455869999999995E-2</v>
      </c>
      <c r="I17" s="21">
        <v>7.645558999999999E-2</v>
      </c>
      <c r="J17" s="22">
        <f t="shared" si="1"/>
        <v>0.54033577604814997</v>
      </c>
      <c r="K17" s="22">
        <f t="shared" si="2"/>
        <v>0.65473912124739397</v>
      </c>
      <c r="L17" s="23">
        <f t="shared" si="3"/>
        <v>0.76914204747375015</v>
      </c>
      <c r="M17" s="4"/>
      <c r="N17" t="s">
        <v>254</v>
      </c>
      <c r="O17" s="5">
        <v>4.3021122505000946</v>
      </c>
      <c r="P17" s="71">
        <v>0.79086260425990174</v>
      </c>
    </row>
    <row r="18" spans="1:16" x14ac:dyDescent="0.25">
      <c r="A18" s="17"/>
      <c r="B18" s="55">
        <v>13</v>
      </c>
      <c r="C18" s="19" t="s">
        <v>262</v>
      </c>
      <c r="D18" s="20">
        <v>3.8773449999999996</v>
      </c>
      <c r="E18" s="21">
        <v>3.6311619999999993</v>
      </c>
      <c r="F18" s="21">
        <f t="shared" si="0"/>
        <v>3.0694651917574696</v>
      </c>
      <c r="G18" s="21">
        <v>2.4199921517574694</v>
      </c>
      <c r="H18" s="21">
        <v>0.33040153</v>
      </c>
      <c r="I18" s="21">
        <v>0.31907151</v>
      </c>
      <c r="J18" s="22">
        <f t="shared" si="1"/>
        <v>0.66645116680486027</v>
      </c>
      <c r="K18" s="22">
        <f t="shared" si="2"/>
        <v>0.75744174502747874</v>
      </c>
      <c r="L18" s="23">
        <f t="shared" si="3"/>
        <v>0.84531210443309057</v>
      </c>
      <c r="M18" s="4"/>
      <c r="N18" t="s">
        <v>270</v>
      </c>
      <c r="O18" s="5">
        <v>0.64738511342379879</v>
      </c>
      <c r="P18" s="71">
        <v>0.77354671488854609</v>
      </c>
    </row>
    <row r="19" spans="1:16" x14ac:dyDescent="0.25">
      <c r="A19" s="17"/>
      <c r="B19" s="55">
        <v>14</v>
      </c>
      <c r="C19" s="19" t="s">
        <v>263</v>
      </c>
      <c r="D19" s="20">
        <v>0.51288499999999992</v>
      </c>
      <c r="E19" s="21">
        <v>0.52934800000000004</v>
      </c>
      <c r="F19" s="21">
        <f t="shared" si="0"/>
        <v>0.49787176218988388</v>
      </c>
      <c r="G19" s="21">
        <v>0.43475177218988392</v>
      </c>
      <c r="H19" s="21">
        <v>2.1964539999999998E-2</v>
      </c>
      <c r="I19" s="21">
        <v>4.1155450000000003E-2</v>
      </c>
      <c r="J19" s="22">
        <f t="shared" si="1"/>
        <v>0.82129671254049108</v>
      </c>
      <c r="K19" s="22">
        <f t="shared" si="2"/>
        <v>0.86279028576642181</v>
      </c>
      <c r="L19" s="23">
        <f t="shared" si="3"/>
        <v>0.94053772223543652</v>
      </c>
      <c r="M19" s="4"/>
      <c r="N19" t="s">
        <v>261</v>
      </c>
      <c r="O19" s="5">
        <v>0.51401839946875472</v>
      </c>
      <c r="P19" s="71">
        <v>0.76914204747375015</v>
      </c>
    </row>
    <row r="20" spans="1:16" x14ac:dyDescent="0.25">
      <c r="A20" s="17"/>
      <c r="B20" s="55">
        <v>15</v>
      </c>
      <c r="C20" s="19" t="s">
        <v>264</v>
      </c>
      <c r="D20" s="20">
        <v>37.20315200000001</v>
      </c>
      <c r="E20" s="21">
        <v>45.286171999999986</v>
      </c>
      <c r="F20" s="21">
        <f t="shared" si="0"/>
        <v>32.589046671818721</v>
      </c>
      <c r="G20" s="21">
        <v>24.012989441818718</v>
      </c>
      <c r="H20" s="21">
        <v>3.6563651599999996</v>
      </c>
      <c r="I20" s="21">
        <v>4.91969207</v>
      </c>
      <c r="J20" s="22">
        <f t="shared" si="1"/>
        <v>0.53024992798726123</v>
      </c>
      <c r="K20" s="22">
        <f t="shared" si="2"/>
        <v>0.61098903660522963</v>
      </c>
      <c r="L20" s="23">
        <f t="shared" si="3"/>
        <v>0.71962467200404423</v>
      </c>
      <c r="M20" s="4"/>
      <c r="N20" t="s">
        <v>264</v>
      </c>
      <c r="O20" s="5">
        <v>32.589046671818721</v>
      </c>
      <c r="P20" s="71">
        <v>0.71962467200404423</v>
      </c>
    </row>
    <row r="21" spans="1:16" x14ac:dyDescent="0.25">
      <c r="A21" s="17"/>
      <c r="B21" s="55">
        <v>18</v>
      </c>
      <c r="C21" s="19" t="s">
        <v>267</v>
      </c>
      <c r="D21" s="20">
        <v>0</v>
      </c>
      <c r="E21" s="21">
        <v>0.35</v>
      </c>
      <c r="F21" s="21">
        <f t="shared" si="0"/>
        <v>0.19940200831588178</v>
      </c>
      <c r="G21" s="21">
        <v>0.15706233831588179</v>
      </c>
      <c r="H21" s="21">
        <v>1.319387E-2</v>
      </c>
      <c r="I21" s="21">
        <v>2.9145799999999999E-2</v>
      </c>
      <c r="J21" s="22">
        <f t="shared" si="1"/>
        <v>0.44874953804537659</v>
      </c>
      <c r="K21" s="22">
        <f t="shared" si="2"/>
        <v>0.48644630947394801</v>
      </c>
      <c r="L21" s="23">
        <f t="shared" si="3"/>
        <v>0.56972002375966224</v>
      </c>
      <c r="M21" s="4"/>
      <c r="N21" t="s">
        <v>252</v>
      </c>
      <c r="O21" s="5">
        <v>1.0330152976430615</v>
      </c>
      <c r="P21" s="71">
        <v>0.70223944966660201</v>
      </c>
    </row>
    <row r="22" spans="1:16" x14ac:dyDescent="0.25">
      <c r="A22" s="17"/>
      <c r="B22" s="55">
        <v>21</v>
      </c>
      <c r="C22" s="19" t="s">
        <v>270</v>
      </c>
      <c r="D22" s="20">
        <v>0.40445900000000001</v>
      </c>
      <c r="E22" s="21">
        <v>0.83690500000000012</v>
      </c>
      <c r="F22" s="21">
        <f t="shared" si="0"/>
        <v>0.64738511342379879</v>
      </c>
      <c r="G22" s="21">
        <v>0.44669475342379883</v>
      </c>
      <c r="H22" s="21">
        <v>9.7039570000000006E-2</v>
      </c>
      <c r="I22" s="21">
        <v>0.10365078999999999</v>
      </c>
      <c r="J22" s="22">
        <f t="shared" si="1"/>
        <v>0.53374606845914263</v>
      </c>
      <c r="K22" s="22">
        <f t="shared" si="2"/>
        <v>0.64969658853011836</v>
      </c>
      <c r="L22" s="23">
        <f t="shared" si="3"/>
        <v>0.77354671488854609</v>
      </c>
      <c r="M22" s="4"/>
      <c r="N22" t="s">
        <v>267</v>
      </c>
      <c r="O22" s="5">
        <v>0.19940200831588178</v>
      </c>
      <c r="P22" s="71">
        <v>0.56972002375966224</v>
      </c>
    </row>
    <row r="23" spans="1:16" x14ac:dyDescent="0.25">
      <c r="A23" s="17"/>
      <c r="B23" s="55">
        <v>22</v>
      </c>
      <c r="C23" s="19" t="s">
        <v>271</v>
      </c>
      <c r="D23" s="20">
        <v>0</v>
      </c>
      <c r="E23" s="21">
        <v>3.7285000000000006E-2</v>
      </c>
      <c r="F23" s="21">
        <f t="shared" si="0"/>
        <v>2.0825000945478678E-2</v>
      </c>
      <c r="G23" s="21">
        <v>2.0825000945478678E-2</v>
      </c>
      <c r="H23" s="21">
        <v>0</v>
      </c>
      <c r="I23" s="21">
        <v>0</v>
      </c>
      <c r="J23" s="22">
        <f t="shared" si="1"/>
        <v>0.55853562948849866</v>
      </c>
      <c r="K23" s="22">
        <f t="shared" si="2"/>
        <v>0.55853562948849866</v>
      </c>
      <c r="L23" s="23">
        <f t="shared" si="3"/>
        <v>0.55853562948849866</v>
      </c>
      <c r="M23" s="4"/>
      <c r="N23" t="s">
        <v>271</v>
      </c>
      <c r="O23" s="5">
        <v>2.0825000945478678E-2</v>
      </c>
      <c r="P23" s="71">
        <v>0.55853562948849866</v>
      </c>
    </row>
    <row r="24" spans="1:16" x14ac:dyDescent="0.25">
      <c r="A24" s="17"/>
      <c r="B24" s="55">
        <v>23</v>
      </c>
      <c r="C24" s="19" t="s">
        <v>272</v>
      </c>
      <c r="D24" s="20">
        <v>0.4904949999999999</v>
      </c>
      <c r="E24" s="21">
        <v>0.5309020000000001</v>
      </c>
      <c r="F24" s="21">
        <f t="shared" si="0"/>
        <v>0.49831510231750475</v>
      </c>
      <c r="G24" s="21">
        <v>0.39298778231750475</v>
      </c>
      <c r="H24" s="21">
        <v>5.1859430000000005E-2</v>
      </c>
      <c r="I24" s="21">
        <v>5.3467890000000004E-2</v>
      </c>
      <c r="J24" s="22">
        <f t="shared" si="1"/>
        <v>0.74022659985742134</v>
      </c>
      <c r="K24" s="22">
        <f t="shared" si="2"/>
        <v>0.83790833772994766</v>
      </c>
      <c r="L24" s="23">
        <f t="shared" si="3"/>
        <v>0.93861974962894223</v>
      </c>
      <c r="M24" s="4"/>
      <c r="N24" t="s">
        <v>253</v>
      </c>
      <c r="O24" s="5">
        <v>1.0337734954411548</v>
      </c>
      <c r="P24" s="71">
        <v>0.49408048654227249</v>
      </c>
    </row>
    <row r="25" spans="1:16" ht="15.75" thickBot="1" x14ac:dyDescent="0.3">
      <c r="A25" s="24"/>
      <c r="B25" s="56">
        <v>24</v>
      </c>
      <c r="C25" s="26" t="s">
        <v>273</v>
      </c>
      <c r="D25" s="27">
        <v>0.16304000000000002</v>
      </c>
      <c r="E25" s="28">
        <v>0.25211800000000001</v>
      </c>
      <c r="F25" s="28">
        <f t="shared" si="0"/>
        <v>0.24195937351651031</v>
      </c>
      <c r="G25" s="28">
        <v>0.20083295351651032</v>
      </c>
      <c r="H25" s="28">
        <v>2.3808370000000002E-2</v>
      </c>
      <c r="I25" s="28">
        <v>1.7318050000000001E-2</v>
      </c>
      <c r="J25" s="29">
        <f t="shared" si="1"/>
        <v>0.79658316152163</v>
      </c>
      <c r="K25" s="29">
        <f t="shared" si="2"/>
        <v>0.891016601418821</v>
      </c>
      <c r="L25" s="30">
        <f t="shared" si="3"/>
        <v>0.95970685756871899</v>
      </c>
      <c r="M25" s="4"/>
      <c r="N25" t="s">
        <v>255</v>
      </c>
      <c r="O25" s="5">
        <v>0</v>
      </c>
      <c r="P25" s="71">
        <v>0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1406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49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131.44782699999996</v>
      </c>
      <c r="E6" s="14">
        <v>153.23655599999998</v>
      </c>
      <c r="F6" s="14">
        <v>128.33774658979013</v>
      </c>
      <c r="G6" s="14">
        <v>105.58547285979012</v>
      </c>
      <c r="H6" s="14">
        <v>11.021059549999999</v>
      </c>
      <c r="I6" s="14">
        <v>11.73121418</v>
      </c>
      <c r="J6" s="15">
        <v>0.68903579939365212</v>
      </c>
      <c r="K6" s="15">
        <v>0.76095766867659265</v>
      </c>
      <c r="L6" s="16">
        <v>0.83751390621040944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84.651709999999994</v>
      </c>
      <c r="E7" s="38">
        <f ca="1">SUM(E8:OFFSET(E6,MATCH("PROYECTOS",$A$8:$A$50,0),0))</f>
        <v>103.78177299999999</v>
      </c>
      <c r="F7" s="38">
        <f ca="1">SUM(F8:OFFSET(F6,MATCH("PROYECTOS",$A$8:$A$50,0),0))</f>
        <v>85.818289319756872</v>
      </c>
      <c r="G7" s="38">
        <f ca="1">SUM(G8:OFFSET(G6,MATCH("PROYECTOS",$A$8:$A$50,0),0))</f>
        <v>68.762771729756878</v>
      </c>
      <c r="H7" s="38">
        <f ca="1">SUM(H8:OFFSET(H6,MATCH("PROYECTOS",$A$8:$A$50,0),0))</f>
        <v>8.2029297799999998</v>
      </c>
      <c r="I7" s="38">
        <f ca="1">SUM(I8:OFFSET(I6,MATCH("PROYECTOS",$A$8:$A$50,0),0))</f>
        <v>8.8525878099999993</v>
      </c>
      <c r="J7" s="39">
        <f ca="1">IFERROR(G7/E7,0)</f>
        <v>0.66257079390768248</v>
      </c>
      <c r="K7" s="39">
        <f ca="1">IFERROR(SUM(G7,H7)/E7,0)</f>
        <v>0.7416109716082504</v>
      </c>
      <c r="L7" s="40">
        <f ca="1">IFERROR(SUM(G7,H7,I7)/E7,0)</f>
        <v>0.82691099640162147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</v>
      </c>
      <c r="E8" s="21">
        <v>2.8586220000000004</v>
      </c>
      <c r="F8" s="21">
        <f t="shared" ref="F8:F10" si="0">SUM(G8,H8,I8)</f>
        <v>1.7751062503500461</v>
      </c>
      <c r="G8" s="21">
        <v>3.5836700350046158E-2</v>
      </c>
      <c r="H8" s="21">
        <v>0.53726231000000002</v>
      </c>
      <c r="I8" s="21">
        <v>1.2020072399999999</v>
      </c>
      <c r="J8" s="22">
        <f t="shared" ref="J8:J11" si="1">IFERROR(G8/E8,0)</f>
        <v>1.2536355051505989E-2</v>
      </c>
      <c r="K8" s="22">
        <f t="shared" ref="K8:K11" si="2">IFERROR(SUM(G8,H8)/E8,0)</f>
        <v>0.20048086467887188</v>
      </c>
      <c r="L8" s="23">
        <f t="shared" ref="L8:L11" si="3">IFERROR(SUM(G8,H8,I8)/E8,0)</f>
        <v>0.62096571367254771</v>
      </c>
      <c r="M8" s="4"/>
    </row>
    <row r="9" spans="1:13" ht="25.5" x14ac:dyDescent="0.25">
      <c r="A9" s="17"/>
      <c r="B9" s="19">
        <v>3000708</v>
      </c>
      <c r="C9" s="19" t="s">
        <v>2159</v>
      </c>
      <c r="D9" s="20">
        <v>79.443539000000001</v>
      </c>
      <c r="E9" s="21">
        <v>95.660715999999994</v>
      </c>
      <c r="F9" s="21">
        <f t="shared" si="0"/>
        <v>79.492620077168169</v>
      </c>
      <c r="G9" s="21">
        <v>65.15658162716818</v>
      </c>
      <c r="H9" s="21">
        <v>7.3485648399999999</v>
      </c>
      <c r="I9" s="21">
        <v>6.9874736099999986</v>
      </c>
      <c r="J9" s="22">
        <f t="shared" si="1"/>
        <v>0.68112161764676926</v>
      </c>
      <c r="K9" s="22">
        <f t="shared" si="2"/>
        <v>0.75794066257216997</v>
      </c>
      <c r="L9" s="23">
        <f t="shared" si="3"/>
        <v>0.83098499991541119</v>
      </c>
      <c r="M9" s="4"/>
    </row>
    <row r="10" spans="1:13" ht="38.25" x14ac:dyDescent="0.25">
      <c r="A10" s="17"/>
      <c r="B10" s="19">
        <v>3000709</v>
      </c>
      <c r="C10" s="19" t="s">
        <v>2160</v>
      </c>
      <c r="D10" s="20">
        <v>5.2081709999999983</v>
      </c>
      <c r="E10" s="21">
        <v>5.262435</v>
      </c>
      <c r="F10" s="21">
        <f t="shared" si="0"/>
        <v>4.5505629922386523</v>
      </c>
      <c r="G10" s="21">
        <v>3.5703534022386521</v>
      </c>
      <c r="H10" s="21">
        <v>0.31710263000000005</v>
      </c>
      <c r="I10" s="21">
        <v>0.66310696000000002</v>
      </c>
      <c r="J10" s="22">
        <f t="shared" si="1"/>
        <v>0.67846033295207486</v>
      </c>
      <c r="K10" s="22">
        <f t="shared" si="2"/>
        <v>0.73871810905762292</v>
      </c>
      <c r="L10" s="23">
        <f t="shared" si="3"/>
        <v>0.86472573860554147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46.796116999999967</v>
      </c>
      <c r="E11" s="45">
        <f t="shared" ref="E11:I11" ca="1" si="4">OFFSET(E11,-MATCH("PROYECTOS",$A$8:$A$50,0)-1,0)-(OFFSET(E11,-MATCH("PROYECTOS",$A$8:$A$50,0),0))</f>
        <v>49.454782999999992</v>
      </c>
      <c r="F11" s="45">
        <f t="shared" ca="1" si="4"/>
        <v>42.519457270033257</v>
      </c>
      <c r="G11" s="45">
        <f t="shared" ca="1" si="4"/>
        <v>36.822701130033238</v>
      </c>
      <c r="H11" s="45">
        <f t="shared" ca="1" si="4"/>
        <v>2.8181297699999988</v>
      </c>
      <c r="I11" s="45">
        <f t="shared" ca="1" si="4"/>
        <v>2.878626370000001</v>
      </c>
      <c r="J11" s="46">
        <f t="shared" ca="1" si="1"/>
        <v>0.74457310084715655</v>
      </c>
      <c r="K11" s="46">
        <f t="shared" ca="1" si="2"/>
        <v>0.80155706880835453</v>
      </c>
      <c r="L11" s="47">
        <f t="shared" ca="1" si="3"/>
        <v>0.8597643077320396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2170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276</v>
      </c>
      <c r="D17" s="75">
        <v>0.62096571367254771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132</v>
      </c>
      <c r="B1" s="49" t="s">
        <v>92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2158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131.44782699999996</v>
      </c>
      <c r="I6" s="14">
        <v>153.23655599999998</v>
      </c>
      <c r="J6" s="14">
        <v>128.33774658979013</v>
      </c>
      <c r="K6" s="14">
        <v>105.58547285979012</v>
      </c>
      <c r="L6" s="14">
        <v>11.021059549999999</v>
      </c>
      <c r="M6" s="14">
        <v>11.73121418</v>
      </c>
      <c r="N6" s="15">
        <v>0.68903579939365212</v>
      </c>
      <c r="O6" s="15">
        <v>0.76095766867659265</v>
      </c>
      <c r="P6" s="16">
        <v>0.83751390621040944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SUM(H8:OFFSET(H6,MATCH("PROYECTOS",$A$8:$A$16,0),0))</f>
        <v>84.651709999999994</v>
      </c>
      <c r="I7" s="13">
        <f ca="1">SUM(I8:OFFSET(I6,MATCH("PROYECTOS",$A$8:$A$16,0),0))</f>
        <v>103.78177299999999</v>
      </c>
      <c r="J7" s="13">
        <f ca="1">SUM(J8:OFFSET(J6,MATCH("PROYECTOS",$A$8:$A$16,0),0))</f>
        <v>85.818289319756886</v>
      </c>
      <c r="K7" s="13">
        <f ca="1">SUM(K8:OFFSET(K6,MATCH("PROYECTOS",$A$8:$A$16,0),0))</f>
        <v>68.762771729756878</v>
      </c>
      <c r="L7" s="13">
        <f ca="1">SUM(L8:OFFSET(L6,MATCH("PROYECTOS",$A$8:$A$16,0),0))</f>
        <v>8.2029297799999998</v>
      </c>
      <c r="M7" s="13">
        <f ca="1">SUM(M8:OFFSET(M6,MATCH("PROYECTOS",$A$8:$A$16,0),0))</f>
        <v>8.8525878100000011</v>
      </c>
      <c r="N7" s="39">
        <f ca="1">IFERROR(K7/I7,0)</f>
        <v>0.66257079390768248</v>
      </c>
      <c r="O7" s="39">
        <f ca="1">IFERROR(SUM(K7,L7)/I7,0)</f>
        <v>0.7416109716082504</v>
      </c>
      <c r="P7" s="40">
        <f ca="1">IFERROR(SUM(K7,L7,M7)/I7,0)</f>
        <v>0.82691099640162147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0</v>
      </c>
      <c r="I8" s="21">
        <v>2.8586220000000004</v>
      </c>
      <c r="J8" s="21">
        <f t="shared" ref="J8:J15" si="0">SUM(K8,L8,M8)</f>
        <v>1.7751062503500461</v>
      </c>
      <c r="K8" s="21">
        <v>3.5836700350046158E-2</v>
      </c>
      <c r="L8" s="21">
        <v>0.53726231000000002</v>
      </c>
      <c r="M8" s="21">
        <v>1.2020072399999999</v>
      </c>
      <c r="N8" s="22">
        <f t="shared" ref="N8:N16" si="1">IFERROR(K8/I8,0)</f>
        <v>1.2536355051505989E-2</v>
      </c>
      <c r="O8" s="22">
        <f t="shared" ref="O8:O16" si="2">IFERROR(SUM(K8,L8)/I8,0)</f>
        <v>0.20048086467887188</v>
      </c>
      <c r="P8" s="23">
        <f t="shared" ref="P8:P16" si="3">IFERROR(SUM(K8,L8,M8)/I8,0)</f>
        <v>0.62096571367254771</v>
      </c>
      <c r="Q8" s="70">
        <v>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5005205</v>
      </c>
      <c r="C9" s="19" t="s">
        <v>2161</v>
      </c>
      <c r="D9" s="68">
        <v>3000708</v>
      </c>
      <c r="E9" s="19" t="s">
        <v>2159</v>
      </c>
      <c r="F9" s="69">
        <v>530</v>
      </c>
      <c r="G9" s="19" t="s">
        <v>2168</v>
      </c>
      <c r="H9" s="20">
        <v>3.033442</v>
      </c>
      <c r="I9" s="21">
        <v>1.1377090000000001</v>
      </c>
      <c r="J9" s="21">
        <f t="shared" si="0"/>
        <v>1.0033641263813808</v>
      </c>
      <c r="K9" s="21">
        <v>0.85747658638138091</v>
      </c>
      <c r="L9" s="21">
        <v>6.5401540000000008E-2</v>
      </c>
      <c r="M9" s="21">
        <v>8.0486000000000002E-2</v>
      </c>
      <c r="N9" s="22">
        <f t="shared" si="1"/>
        <v>0.75368709079508101</v>
      </c>
      <c r="O9" s="22">
        <f t="shared" si="2"/>
        <v>0.81117238800201175</v>
      </c>
      <c r="P9" s="23">
        <f t="shared" si="3"/>
        <v>0.88191631285450034</v>
      </c>
      <c r="Q9" s="70">
        <v>210</v>
      </c>
      <c r="R9" s="21">
        <v>10</v>
      </c>
      <c r="S9" s="23">
        <f t="shared" ref="S9:S15" si="4">IFERROR(R9/Q9,0)</f>
        <v>4.7619047619047616E-2</v>
      </c>
    </row>
    <row r="10" spans="1:19" ht="25.5" x14ac:dyDescent="0.25">
      <c r="A10" s="17"/>
      <c r="B10" s="19">
        <v>5005206</v>
      </c>
      <c r="C10" s="19" t="s">
        <v>2162</v>
      </c>
      <c r="D10" s="68">
        <v>3000708</v>
      </c>
      <c r="E10" s="19" t="s">
        <v>2159</v>
      </c>
      <c r="F10" s="69">
        <v>530</v>
      </c>
      <c r="G10" s="19" t="s">
        <v>2168</v>
      </c>
      <c r="H10" s="20">
        <v>2.1500029999999994</v>
      </c>
      <c r="I10" s="21">
        <v>8.3687789999999982</v>
      </c>
      <c r="J10" s="21">
        <f t="shared" si="0"/>
        <v>3.2314789738647129</v>
      </c>
      <c r="K10" s="21">
        <v>2.6267351338647131</v>
      </c>
      <c r="L10" s="21">
        <v>0.31395355000000003</v>
      </c>
      <c r="M10" s="21">
        <v>0.29079028999999995</v>
      </c>
      <c r="N10" s="22">
        <f t="shared" si="1"/>
        <v>0.31387316284307587</v>
      </c>
      <c r="O10" s="22">
        <f t="shared" si="2"/>
        <v>0.35138802014782727</v>
      </c>
      <c r="P10" s="23">
        <f t="shared" si="3"/>
        <v>0.38613505911253165</v>
      </c>
      <c r="Q10" s="70">
        <v>1892</v>
      </c>
      <c r="R10" s="21">
        <v>1343</v>
      </c>
      <c r="S10" s="23">
        <f t="shared" si="4"/>
        <v>0.70983086680761098</v>
      </c>
    </row>
    <row r="11" spans="1:19" ht="25.5" x14ac:dyDescent="0.25">
      <c r="A11" s="17"/>
      <c r="B11" s="19">
        <v>5005207</v>
      </c>
      <c r="C11" s="19" t="s">
        <v>2163</v>
      </c>
      <c r="D11" s="68">
        <v>3000708</v>
      </c>
      <c r="E11" s="19" t="s">
        <v>2159</v>
      </c>
      <c r="F11" s="69">
        <v>530</v>
      </c>
      <c r="G11" s="19" t="s">
        <v>2168</v>
      </c>
      <c r="H11" s="20">
        <v>0.22600000000000006</v>
      </c>
      <c r="I11" s="21">
        <v>0.46683100000000005</v>
      </c>
      <c r="J11" s="21">
        <f t="shared" si="0"/>
        <v>0.3974663801309718</v>
      </c>
      <c r="K11" s="21">
        <v>0.28270892013097182</v>
      </c>
      <c r="L11" s="21">
        <v>3.9910440000000005E-2</v>
      </c>
      <c r="M11" s="21">
        <v>7.484702E-2</v>
      </c>
      <c r="N11" s="22">
        <f t="shared" si="1"/>
        <v>0.60559157410491549</v>
      </c>
      <c r="O11" s="22">
        <f t="shared" si="2"/>
        <v>0.69108384004269596</v>
      </c>
      <c r="P11" s="23">
        <f t="shared" si="3"/>
        <v>0.85141385240262912</v>
      </c>
      <c r="Q11" s="70">
        <v>40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5005208</v>
      </c>
      <c r="C12" s="19" t="s">
        <v>2164</v>
      </c>
      <c r="D12" s="68">
        <v>3000708</v>
      </c>
      <c r="E12" s="19" t="s">
        <v>2159</v>
      </c>
      <c r="F12" s="69">
        <v>530</v>
      </c>
      <c r="G12" s="19" t="s">
        <v>2168</v>
      </c>
      <c r="H12" s="20">
        <v>1.6391089999999999</v>
      </c>
      <c r="I12" s="21">
        <v>3.5925969999999992</v>
      </c>
      <c r="J12" s="21">
        <f t="shared" si="0"/>
        <v>3.3968780133126599</v>
      </c>
      <c r="K12" s="21">
        <v>2.7740128233126597</v>
      </c>
      <c r="L12" s="21">
        <v>0.31103557000000004</v>
      </c>
      <c r="M12" s="21">
        <v>0.31182961999999997</v>
      </c>
      <c r="N12" s="22">
        <f t="shared" si="1"/>
        <v>0.77214695199953132</v>
      </c>
      <c r="O12" s="22">
        <f t="shared" si="2"/>
        <v>0.85872375702386339</v>
      </c>
      <c r="P12" s="23">
        <f t="shared" si="3"/>
        <v>0.94552158600384639</v>
      </c>
      <c r="Q12" s="70">
        <v>100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5005209</v>
      </c>
      <c r="C13" s="19" t="s">
        <v>2165</v>
      </c>
      <c r="D13" s="68">
        <v>3000708</v>
      </c>
      <c r="E13" s="19" t="s">
        <v>2159</v>
      </c>
      <c r="F13" s="69">
        <v>530</v>
      </c>
      <c r="G13" s="19" t="s">
        <v>2168</v>
      </c>
      <c r="H13" s="20">
        <v>72.394985000000005</v>
      </c>
      <c r="I13" s="21">
        <v>82.094799999999992</v>
      </c>
      <c r="J13" s="21">
        <f t="shared" si="0"/>
        <v>71.463432583478465</v>
      </c>
      <c r="K13" s="21">
        <v>58.615648163478454</v>
      </c>
      <c r="L13" s="21">
        <v>6.6182637399999988</v>
      </c>
      <c r="M13" s="21">
        <v>6.2295206800000003</v>
      </c>
      <c r="N13" s="22">
        <f t="shared" si="1"/>
        <v>0.71399952449458992</v>
      </c>
      <c r="O13" s="22">
        <f t="shared" si="2"/>
        <v>0.79461685640842616</v>
      </c>
      <c r="P13" s="23">
        <f t="shared" si="3"/>
        <v>0.87049889376036571</v>
      </c>
      <c r="Q13" s="70">
        <v>598</v>
      </c>
      <c r="R13" s="21">
        <v>47</v>
      </c>
      <c r="S13" s="23">
        <f t="shared" si="4"/>
        <v>7.8595317725752512E-2</v>
      </c>
    </row>
    <row r="14" spans="1:19" ht="38.25" x14ac:dyDescent="0.25">
      <c r="A14" s="17"/>
      <c r="B14" s="19">
        <v>5005210</v>
      </c>
      <c r="C14" s="19" t="s">
        <v>2166</v>
      </c>
      <c r="D14" s="68">
        <v>3000709</v>
      </c>
      <c r="E14" s="19" t="s">
        <v>2160</v>
      </c>
      <c r="F14" s="69">
        <v>88</v>
      </c>
      <c r="G14" s="19" t="s">
        <v>757</v>
      </c>
      <c r="H14" s="20">
        <v>0</v>
      </c>
      <c r="I14" s="21">
        <v>2.785E-2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5005211</v>
      </c>
      <c r="C15" s="19" t="s">
        <v>2167</v>
      </c>
      <c r="D15" s="68">
        <v>3000709</v>
      </c>
      <c r="E15" s="19" t="s">
        <v>2160</v>
      </c>
      <c r="F15" s="69">
        <v>259</v>
      </c>
      <c r="G15" s="19" t="s">
        <v>394</v>
      </c>
      <c r="H15" s="20">
        <v>5.2081709999999983</v>
      </c>
      <c r="I15" s="21">
        <v>5.2345850000000009</v>
      </c>
      <c r="J15" s="21">
        <f t="shared" si="0"/>
        <v>4.5505629922386515</v>
      </c>
      <c r="K15" s="21">
        <v>3.5703534022386521</v>
      </c>
      <c r="L15" s="21">
        <v>0.31710263000000005</v>
      </c>
      <c r="M15" s="21">
        <v>0.66310695999999991</v>
      </c>
      <c r="N15" s="22">
        <f t="shared" si="1"/>
        <v>0.68207000215655134</v>
      </c>
      <c r="O15" s="22">
        <f t="shared" si="2"/>
        <v>0.74264837274371343</v>
      </c>
      <c r="P15" s="23">
        <f t="shared" si="3"/>
        <v>0.86932641121285659</v>
      </c>
      <c r="Q15" s="70">
        <v>350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ca="1">OFFSET(H16,-MATCH("PROYECTOS",$A$8:$A$16,0)-1,0)-(OFFSET(H16,-MATCH("PROYECTOS",$A$8:$A$16,0),0))</f>
        <v>46.796116999999967</v>
      </c>
      <c r="I16" s="44">
        <f t="shared" ref="I16:M16" ca="1" si="5">OFFSET(I16,-MATCH("PROYECTOS",$A$8:$A$16,0)-1,0)-(OFFSET(I16,-MATCH("PROYECTOS",$A$8:$A$16,0),0))</f>
        <v>49.454782999999992</v>
      </c>
      <c r="J16" s="44">
        <f t="shared" ca="1" si="5"/>
        <v>42.519457270033243</v>
      </c>
      <c r="K16" s="44">
        <f t="shared" ca="1" si="5"/>
        <v>36.822701130033238</v>
      </c>
      <c r="L16" s="44">
        <f t="shared" ca="1" si="5"/>
        <v>2.8181297699999988</v>
      </c>
      <c r="M16" s="44">
        <f t="shared" ca="1" si="5"/>
        <v>2.8786263699999992</v>
      </c>
      <c r="N16" s="46">
        <f t="shared" ca="1" si="1"/>
        <v>0.74457310084715655</v>
      </c>
      <c r="O16" s="46">
        <f t="shared" ca="1" si="2"/>
        <v>0.80155706880835453</v>
      </c>
      <c r="P16" s="47">
        <f t="shared" ca="1" si="3"/>
        <v>0.8597643077320396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50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2171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259.52865099999997</v>
      </c>
      <c r="E6" s="14">
        <v>266.84634900000003</v>
      </c>
      <c r="F6" s="14">
        <v>245.16737964132244</v>
      </c>
      <c r="G6" s="14">
        <v>209.48599550132246</v>
      </c>
      <c r="H6" s="14">
        <v>20.412655749999999</v>
      </c>
      <c r="I6" s="14">
        <v>15.26872839</v>
      </c>
      <c r="J6" s="15">
        <v>0.78504351394113481</v>
      </c>
      <c r="K6" s="15">
        <v>0.86153942938646855</v>
      </c>
      <c r="L6" s="16">
        <v>0.9187586060670534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259.52865099999997</v>
      </c>
      <c r="E7" s="38">
        <f ca="1">SUM(E8:OFFSET(E6,MATCH("GOBIERNOS REGIONALES",$A$8:$A$50,0),0))</f>
        <v>266.84634900000003</v>
      </c>
      <c r="F7" s="38">
        <f ca="1">SUM(F8:OFFSET(F6,MATCH("GOBIERNOS REGIONALES",$A$8:$A$50,0),0))</f>
        <v>245.16737964132247</v>
      </c>
      <c r="G7" s="38">
        <f ca="1">SUM(G8:OFFSET(G6,MATCH("GOBIERNOS REGIONALES",$A$8:$A$50,0),0))</f>
        <v>209.48599550132246</v>
      </c>
      <c r="H7" s="38">
        <f ca="1">SUM(H8:OFFSET(H6,MATCH("GOBIERNOS REGIONALES",$A$8:$A$50,0),0))</f>
        <v>20.412655749999999</v>
      </c>
      <c r="I7" s="38">
        <f ca="1">SUM(I8:OFFSET(I6,MATCH("GOBIERNOS REGIONALES",$A$8:$A$50,0),0))</f>
        <v>15.268728390000003</v>
      </c>
      <c r="J7" s="39">
        <f ca="1">IFERROR(G7/E7,0)</f>
        <v>0.78504351394113481</v>
      </c>
      <c r="K7" s="39">
        <f ca="1">IFERROR(SUM(G7,H7)/E7,0)</f>
        <v>0.86153942938646855</v>
      </c>
      <c r="L7" s="40">
        <f ca="1">IFERROR(SUM(G7,H7,I7)/E7,0)</f>
        <v>0.9187586060670534</v>
      </c>
      <c r="M7" s="4"/>
    </row>
    <row r="8" spans="1:13" x14ac:dyDescent="0.25">
      <c r="A8" s="17"/>
      <c r="B8" s="18">
        <v>8</v>
      </c>
      <c r="C8" s="19" t="s">
        <v>108</v>
      </c>
      <c r="D8" s="20">
        <v>259.52865099999997</v>
      </c>
      <c r="E8" s="21">
        <v>266.84634900000003</v>
      </c>
      <c r="F8" s="21">
        <f t="shared" ref="F8:F10" si="0">SUM(G8,H8,I8)</f>
        <v>245.16737964132247</v>
      </c>
      <c r="G8" s="21">
        <v>209.48599550132246</v>
      </c>
      <c r="H8" s="21">
        <v>20.412655749999999</v>
      </c>
      <c r="I8" s="21">
        <v>15.268728390000003</v>
      </c>
      <c r="J8" s="22">
        <f t="shared" ref="J8:J10" si="1">IFERROR(G8/E8,0)</f>
        <v>0.78504351394113481</v>
      </c>
      <c r="K8" s="22">
        <f t="shared" ref="K8:K10" si="2">IFERROR(SUM(G8,H8)/E8,0)</f>
        <v>0.86153942938646855</v>
      </c>
      <c r="L8" s="23">
        <f t="shared" ref="L8:L10" si="3">IFERROR(SUM(G8,H8,I8)/E8,0)</f>
        <v>0.9187586060670534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133</v>
      </c>
      <c r="B1" s="51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2172</v>
      </c>
      <c r="N2" s="72" t="s">
        <v>2184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259.52865099999997</v>
      </c>
      <c r="E6" s="14">
        <f ca="1">SUM(E7:OFFSET(E7,50,0))</f>
        <v>266.84634900000003</v>
      </c>
      <c r="F6" s="14">
        <f ca="1">SUM(F7:OFFSET(F7,50,0))</f>
        <v>245.16737964132244</v>
      </c>
      <c r="G6" s="14">
        <f ca="1">SUM(G7:OFFSET(G7,50,0))</f>
        <v>209.48599550132246</v>
      </c>
      <c r="H6" s="14">
        <f ca="1">SUM(H7:OFFSET(H7,50,0))</f>
        <v>20.412655749999999</v>
      </c>
      <c r="I6" s="14">
        <f ca="1">SUM(I7:OFFSET(I7,50,0))</f>
        <v>15.26872839</v>
      </c>
      <c r="J6" s="15">
        <f ca="1">IFERROR(G6/E6,0)</f>
        <v>0.78504351394113481</v>
      </c>
      <c r="K6" s="15">
        <f ca="1">IFERROR(SUM(G6,H6)/E6,0)</f>
        <v>0.86153942938646855</v>
      </c>
      <c r="L6" s="16">
        <f ca="1">IFERROR(SUM(G6,H6,I6)/E6,0)</f>
        <v>0.9187586060670534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18.902862999999996</v>
      </c>
      <c r="E7" s="21">
        <v>18.699014000000002</v>
      </c>
      <c r="F7" s="21">
        <f t="shared" ref="F7:F8" si="0">SUM(G7,H7,I7)</f>
        <v>8.5678346877406888</v>
      </c>
      <c r="G7" s="21">
        <v>5.7130749777406891</v>
      </c>
      <c r="H7" s="21">
        <v>0.78812704</v>
      </c>
      <c r="I7" s="21">
        <v>2.0666326699999997</v>
      </c>
      <c r="J7" s="22">
        <f t="shared" ref="J7:J8" si="1">IFERROR(G7/E7,0)</f>
        <v>0.30552814056081717</v>
      </c>
      <c r="K7" s="22">
        <f t="shared" ref="K7:K8" si="2">IFERROR(SUM(G7,H7)/E7,0)</f>
        <v>0.34767619392876481</v>
      </c>
      <c r="L7" s="23">
        <f t="shared" ref="L7:L8" si="3">IFERROR(SUM(G7,H7,I7)/E7,0)</f>
        <v>0.4581971374394761</v>
      </c>
      <c r="M7" s="4"/>
      <c r="N7" t="s">
        <v>463</v>
      </c>
      <c r="O7" s="5">
        <v>236.59954495358176</v>
      </c>
      <c r="P7" s="71">
        <v>0.95346397717139175</v>
      </c>
    </row>
    <row r="8" spans="1:16" ht="15.75" thickBot="1" x14ac:dyDescent="0.3">
      <c r="A8" s="24"/>
      <c r="B8" s="56">
        <v>98</v>
      </c>
      <c r="C8" s="26" t="s">
        <v>463</v>
      </c>
      <c r="D8" s="27">
        <v>240.62578799999994</v>
      </c>
      <c r="E8" s="28">
        <v>248.14733500000006</v>
      </c>
      <c r="F8" s="28">
        <f t="shared" si="0"/>
        <v>236.59954495358176</v>
      </c>
      <c r="G8" s="28">
        <v>203.77292052358177</v>
      </c>
      <c r="H8" s="28">
        <v>19.62452871</v>
      </c>
      <c r="I8" s="28">
        <v>13.202095719999999</v>
      </c>
      <c r="J8" s="29">
        <f t="shared" si="1"/>
        <v>0.82117714672850195</v>
      </c>
      <c r="K8" s="29">
        <f t="shared" si="2"/>
        <v>0.90026132754390342</v>
      </c>
      <c r="L8" s="30">
        <f t="shared" si="3"/>
        <v>0.95346397717139175</v>
      </c>
      <c r="M8" s="4"/>
      <c r="N8" t="s">
        <v>264</v>
      </c>
      <c r="O8" s="5">
        <v>8.5678346877406888</v>
      </c>
      <c r="P8" s="71">
        <v>0.4581971374394761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6" sqref="A16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8554687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49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2173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259.52865099999997</v>
      </c>
      <c r="E6" s="14">
        <v>266.84634900000003</v>
      </c>
      <c r="F6" s="14">
        <v>245.16737964132244</v>
      </c>
      <c r="G6" s="14">
        <v>209.48599550132246</v>
      </c>
      <c r="H6" s="14">
        <v>20.412655749999999</v>
      </c>
      <c r="I6" s="14">
        <v>15.26872839</v>
      </c>
      <c r="J6" s="15">
        <v>0.78504351394113481</v>
      </c>
      <c r="K6" s="15">
        <v>0.86153942938646855</v>
      </c>
      <c r="L6" s="16">
        <v>0.9187586060670534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259.52865099999991</v>
      </c>
      <c r="E7" s="38">
        <f ca="1">SUM(E8:OFFSET(E6,MATCH("PROYECTOS",$A$8:$A$50,0),0))</f>
        <v>266.84634900000003</v>
      </c>
      <c r="F7" s="38">
        <f ca="1">SUM(F8:OFFSET(F6,MATCH("PROYECTOS",$A$8:$A$50,0),0))</f>
        <v>245.16737964132247</v>
      </c>
      <c r="G7" s="38">
        <f ca="1">SUM(G8:OFFSET(G6,MATCH("PROYECTOS",$A$8:$A$50,0),0))</f>
        <v>209.48599550132246</v>
      </c>
      <c r="H7" s="38">
        <f ca="1">SUM(H8:OFFSET(H6,MATCH("PROYECTOS",$A$8:$A$50,0),0))</f>
        <v>20.412655749999999</v>
      </c>
      <c r="I7" s="38">
        <f ca="1">SUM(I8:OFFSET(I6,MATCH("PROYECTOS",$A$8:$A$50,0),0))</f>
        <v>15.26872839</v>
      </c>
      <c r="J7" s="39">
        <f ca="1">IFERROR(G7/E7,0)</f>
        <v>0.78504351394113481</v>
      </c>
      <c r="K7" s="39">
        <f ca="1">IFERROR(SUM(G7,H7)/E7,0)</f>
        <v>0.86153942938646855</v>
      </c>
      <c r="L7" s="40">
        <f ca="1">IFERROR(SUM(G7,H7,I7)/E7,0)</f>
        <v>0.9187586060670534</v>
      </c>
      <c r="M7" s="4"/>
    </row>
    <row r="8" spans="1:13" ht="25.5" x14ac:dyDescent="0.25">
      <c r="A8" s="17"/>
      <c r="B8" s="19">
        <v>3000710</v>
      </c>
      <c r="C8" s="19" t="s">
        <v>2175</v>
      </c>
      <c r="D8" s="20">
        <v>251.48519599999992</v>
      </c>
      <c r="E8" s="21">
        <v>258.26564600000006</v>
      </c>
      <c r="F8" s="21">
        <f t="shared" ref="F8:F9" si="0">SUM(G8,H8,I8)</f>
        <v>240.39305864777228</v>
      </c>
      <c r="G8" s="21">
        <v>207.05679901777228</v>
      </c>
      <c r="H8" s="21">
        <v>19.782327089999999</v>
      </c>
      <c r="I8" s="21">
        <v>13.55393254</v>
      </c>
      <c r="J8" s="22">
        <f t="shared" ref="J8:J10" si="1">IFERROR(G8/E8,0)</f>
        <v>0.80172025286619897</v>
      </c>
      <c r="K8" s="22">
        <f t="shared" ref="K8:K10" si="2">IFERROR(SUM(G8,H8)/E8,0)</f>
        <v>0.87831707244475021</v>
      </c>
      <c r="L8" s="23">
        <f t="shared" ref="L8:L10" si="3">IFERROR(SUM(G8,H8,I8)/E8,0)</f>
        <v>0.93079765880969012</v>
      </c>
      <c r="M8" s="4"/>
    </row>
    <row r="9" spans="1:13" ht="38.25" x14ac:dyDescent="0.25">
      <c r="A9" s="17"/>
      <c r="B9" s="19">
        <v>3000711</v>
      </c>
      <c r="C9" s="19" t="s">
        <v>2176</v>
      </c>
      <c r="D9" s="20">
        <v>8.043454999999998</v>
      </c>
      <c r="E9" s="21">
        <v>8.5807029999999997</v>
      </c>
      <c r="F9" s="21">
        <f t="shared" si="0"/>
        <v>4.7743209935501856</v>
      </c>
      <c r="G9" s="21">
        <v>2.4291964835501858</v>
      </c>
      <c r="H9" s="21">
        <v>0.63032865999999999</v>
      </c>
      <c r="I9" s="21">
        <v>1.71479585</v>
      </c>
      <c r="J9" s="22">
        <f t="shared" si="1"/>
        <v>0.28309993756341245</v>
      </c>
      <c r="K9" s="22">
        <f t="shared" si="2"/>
        <v>0.35655879751929254</v>
      </c>
      <c r="L9" s="23">
        <f t="shared" si="3"/>
        <v>0.5564020795907032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2185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</row>
    <row r="15" spans="1:13" ht="15.75" thickBot="1" x14ac:dyDescent="0.3">
      <c r="A15" s="83"/>
      <c r="B15" s="84"/>
      <c r="C15" s="84"/>
      <c r="D15" s="103"/>
    </row>
    <row r="16" spans="1:13" ht="39" thickBot="1" x14ac:dyDescent="0.3">
      <c r="A16" s="73"/>
      <c r="B16" s="74">
        <v>3000711</v>
      </c>
      <c r="C16" s="74" t="s">
        <v>2176</v>
      </c>
      <c r="D16" s="75">
        <v>0.5564020795907032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133</v>
      </c>
      <c r="B1" s="49" t="s">
        <v>93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2174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259.52865099999997</v>
      </c>
      <c r="I6" s="14">
        <v>266.84634900000003</v>
      </c>
      <c r="J6" s="14">
        <v>245.16737964132244</v>
      </c>
      <c r="K6" s="14">
        <v>209.48599550132246</v>
      </c>
      <c r="L6" s="14">
        <v>20.412655749999999</v>
      </c>
      <c r="M6" s="14">
        <v>15.26872839</v>
      </c>
      <c r="N6" s="15">
        <v>0.78504351394113481</v>
      </c>
      <c r="O6" s="15">
        <v>0.86153942938646855</v>
      </c>
      <c r="P6" s="16">
        <v>0.9187586060670534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SUM(H8:OFFSET(H6,MATCH("PROYECTOS",$A$8:$A$14,0),0))</f>
        <v>259.52865099999997</v>
      </c>
      <c r="I7" s="13">
        <f ca="1">SUM(I8:OFFSET(I6,MATCH("PROYECTOS",$A$8:$A$14,0),0))</f>
        <v>266.84634900000003</v>
      </c>
      <c r="J7" s="13">
        <f ca="1">SUM(J8:OFFSET(J6,MATCH("PROYECTOS",$A$8:$A$14,0),0))</f>
        <v>245.16737964132247</v>
      </c>
      <c r="K7" s="13">
        <f ca="1">SUM(K8:OFFSET(K6,MATCH("PROYECTOS",$A$8:$A$14,0),0))</f>
        <v>209.48599550132246</v>
      </c>
      <c r="L7" s="13">
        <f ca="1">SUM(L8:OFFSET(L6,MATCH("PROYECTOS",$A$8:$A$14,0),0))</f>
        <v>20.412655749999999</v>
      </c>
      <c r="M7" s="13">
        <f ca="1">SUM(M8:OFFSET(M6,MATCH("PROYECTOS",$A$8:$A$14,0),0))</f>
        <v>15.26872839</v>
      </c>
      <c r="N7" s="39">
        <f ca="1">IFERROR(K7/I7,0)</f>
        <v>0.78504351394113481</v>
      </c>
      <c r="O7" s="39">
        <f ca="1">IFERROR(SUM(K7,L7)/I7,0)</f>
        <v>0.86153942938646855</v>
      </c>
      <c r="P7" s="40">
        <f ca="1">IFERROR(SUM(K7,L7,M7)/I7,0)</f>
        <v>0.9187586060670534</v>
      </c>
      <c r="Q7" s="64"/>
      <c r="R7" s="38"/>
      <c r="S7" s="40"/>
    </row>
    <row r="8" spans="1:19" ht="38.25" x14ac:dyDescent="0.25">
      <c r="A8" s="17"/>
      <c r="B8" s="19">
        <v>5005219</v>
      </c>
      <c r="C8" s="19" t="s">
        <v>2177</v>
      </c>
      <c r="D8" s="68">
        <v>3000710</v>
      </c>
      <c r="E8" s="19" t="s">
        <v>2175</v>
      </c>
      <c r="F8" s="69">
        <v>76</v>
      </c>
      <c r="G8" s="19" t="s">
        <v>2183</v>
      </c>
      <c r="H8" s="20">
        <v>182.16292999999993</v>
      </c>
      <c r="I8" s="21">
        <v>186.64053500000003</v>
      </c>
      <c r="J8" s="21">
        <f t="shared" ref="J8:J13" si="0">SUM(K8,L8,M8)</f>
        <v>176.82415346677314</v>
      </c>
      <c r="K8" s="21">
        <v>148.57484404677314</v>
      </c>
      <c r="L8" s="21">
        <v>17.027578290000001</v>
      </c>
      <c r="M8" s="21">
        <v>11.22173113</v>
      </c>
      <c r="N8" s="22">
        <f t="shared" ref="N8:N14" si="1">IFERROR(K8/I8,0)</f>
        <v>0.79604810416329508</v>
      </c>
      <c r="O8" s="22">
        <f t="shared" ref="O8:O14" si="2">IFERROR(SUM(K8,L8)/I8,0)</f>
        <v>0.88728004523118797</v>
      </c>
      <c r="P8" s="23">
        <f t="shared" ref="P8:P14" si="3">IFERROR(SUM(K8,L8,M8)/I8,0)</f>
        <v>0.94740487893893532</v>
      </c>
      <c r="Q8" s="70">
        <v>59</v>
      </c>
      <c r="R8" s="21">
        <v>59</v>
      </c>
      <c r="S8" s="23">
        <f>IFERROR(R8/Q8,0)</f>
        <v>1</v>
      </c>
    </row>
    <row r="9" spans="1:19" ht="25.5" x14ac:dyDescent="0.25">
      <c r="A9" s="17"/>
      <c r="B9" s="19">
        <v>5005220</v>
      </c>
      <c r="C9" s="19" t="s">
        <v>2178</v>
      </c>
      <c r="D9" s="68">
        <v>3000710</v>
      </c>
      <c r="E9" s="19" t="s">
        <v>2175</v>
      </c>
      <c r="F9" s="69">
        <v>194</v>
      </c>
      <c r="G9" s="19" t="s">
        <v>1183</v>
      </c>
      <c r="H9" s="20">
        <v>58.462858000000004</v>
      </c>
      <c r="I9" s="21">
        <v>61.506800000000013</v>
      </c>
      <c r="J9" s="21">
        <f t="shared" si="0"/>
        <v>59.775391486808637</v>
      </c>
      <c r="K9" s="21">
        <v>55.198076476808637</v>
      </c>
      <c r="L9" s="21">
        <v>2.5969504199999993</v>
      </c>
      <c r="M9" s="21">
        <v>1.9803645899999998</v>
      </c>
      <c r="N9" s="22">
        <f t="shared" si="1"/>
        <v>0.89743047072532833</v>
      </c>
      <c r="O9" s="22">
        <f t="shared" si="2"/>
        <v>0.93965263835557411</v>
      </c>
      <c r="P9" s="23">
        <f t="shared" si="3"/>
        <v>0.97185012855177999</v>
      </c>
      <c r="Q9" s="70">
        <v>63</v>
      </c>
      <c r="R9" s="21">
        <v>63</v>
      </c>
      <c r="S9" s="23">
        <f t="shared" ref="S9:S13" si="4">IFERROR(R9/Q9,0)</f>
        <v>1</v>
      </c>
    </row>
    <row r="10" spans="1:19" ht="25.5" x14ac:dyDescent="0.25">
      <c r="A10" s="17"/>
      <c r="B10" s="19">
        <v>5005221</v>
      </c>
      <c r="C10" s="19" t="s">
        <v>2179</v>
      </c>
      <c r="D10" s="68">
        <v>3000710</v>
      </c>
      <c r="E10" s="19" t="s">
        <v>2175</v>
      </c>
      <c r="F10" s="69">
        <v>117</v>
      </c>
      <c r="G10" s="19" t="s">
        <v>689</v>
      </c>
      <c r="H10" s="20">
        <v>10.859408</v>
      </c>
      <c r="I10" s="21">
        <v>10.118311000000002</v>
      </c>
      <c r="J10" s="21">
        <f t="shared" si="0"/>
        <v>3.7935136941905032</v>
      </c>
      <c r="K10" s="21">
        <v>3.2838784941905033</v>
      </c>
      <c r="L10" s="21">
        <v>0.15779838000000002</v>
      </c>
      <c r="M10" s="21">
        <v>0.35183681999999994</v>
      </c>
      <c r="N10" s="22">
        <f t="shared" si="1"/>
        <v>0.32454808852885653</v>
      </c>
      <c r="O10" s="22">
        <f t="shared" si="2"/>
        <v>0.34014341664241221</v>
      </c>
      <c r="P10" s="23">
        <f t="shared" si="3"/>
        <v>0.37491570423072612</v>
      </c>
      <c r="Q10" s="70">
        <v>1</v>
      </c>
      <c r="R10" s="21">
        <v>1</v>
      </c>
      <c r="S10" s="23">
        <f t="shared" si="4"/>
        <v>1</v>
      </c>
    </row>
    <row r="11" spans="1:19" ht="38.25" x14ac:dyDescent="0.25">
      <c r="A11" s="17"/>
      <c r="B11" s="19">
        <v>5005222</v>
      </c>
      <c r="C11" s="19" t="s">
        <v>2180</v>
      </c>
      <c r="D11" s="68">
        <v>3000711</v>
      </c>
      <c r="E11" s="19" t="s">
        <v>2176</v>
      </c>
      <c r="F11" s="69">
        <v>10</v>
      </c>
      <c r="G11" s="19" t="s">
        <v>1605</v>
      </c>
      <c r="H11" s="20">
        <v>5.785760999999999</v>
      </c>
      <c r="I11" s="21">
        <v>4.6062979999999998</v>
      </c>
      <c r="J11" s="21">
        <f t="shared" si="0"/>
        <v>2.4854138963154568</v>
      </c>
      <c r="K11" s="21">
        <v>0.68794317631545709</v>
      </c>
      <c r="L11" s="21">
        <v>0.41687255000000001</v>
      </c>
      <c r="M11" s="21">
        <v>1.3805981700000001</v>
      </c>
      <c r="N11" s="22">
        <f t="shared" si="1"/>
        <v>0.14934838699438402</v>
      </c>
      <c r="O11" s="22">
        <f t="shared" si="2"/>
        <v>0.23984894731418963</v>
      </c>
      <c r="P11" s="23">
        <f t="shared" si="3"/>
        <v>0.53956862893270408</v>
      </c>
      <c r="Q11" s="70">
        <v>8359</v>
      </c>
      <c r="R11" s="21">
        <v>8359</v>
      </c>
      <c r="S11" s="23">
        <f t="shared" si="4"/>
        <v>1</v>
      </c>
    </row>
    <row r="12" spans="1:19" ht="38.25" x14ac:dyDescent="0.25">
      <c r="A12" s="17"/>
      <c r="B12" s="19">
        <v>5005223</v>
      </c>
      <c r="C12" s="19" t="s">
        <v>2181</v>
      </c>
      <c r="D12" s="68">
        <v>3000711</v>
      </c>
      <c r="E12" s="19" t="s">
        <v>2176</v>
      </c>
      <c r="F12" s="69">
        <v>10</v>
      </c>
      <c r="G12" s="19" t="s">
        <v>1605</v>
      </c>
      <c r="H12" s="20">
        <v>1.5183049999999998</v>
      </c>
      <c r="I12" s="21">
        <v>3.1132210000000002</v>
      </c>
      <c r="J12" s="21">
        <f t="shared" si="0"/>
        <v>1.6270668738519283</v>
      </c>
      <c r="K12" s="21">
        <v>1.2097501538519282</v>
      </c>
      <c r="L12" s="21">
        <v>0.15453161999999998</v>
      </c>
      <c r="M12" s="21">
        <v>0.26278509999999999</v>
      </c>
      <c r="N12" s="22">
        <f t="shared" si="1"/>
        <v>0.38858473389840559</v>
      </c>
      <c r="O12" s="22">
        <f t="shared" si="2"/>
        <v>0.43822194886001609</v>
      </c>
      <c r="P12" s="23">
        <f t="shared" si="3"/>
        <v>0.52263134350305618</v>
      </c>
      <c r="Q12" s="70">
        <v>1688</v>
      </c>
      <c r="R12" s="21">
        <v>1688</v>
      </c>
      <c r="S12" s="23">
        <f t="shared" si="4"/>
        <v>1</v>
      </c>
    </row>
    <row r="13" spans="1:19" ht="38.25" x14ac:dyDescent="0.25">
      <c r="A13" s="17"/>
      <c r="B13" s="19">
        <v>5005224</v>
      </c>
      <c r="C13" s="19" t="s">
        <v>2182</v>
      </c>
      <c r="D13" s="68">
        <v>3000711</v>
      </c>
      <c r="E13" s="19" t="s">
        <v>2176</v>
      </c>
      <c r="F13" s="69">
        <v>10</v>
      </c>
      <c r="G13" s="19" t="s">
        <v>1605</v>
      </c>
      <c r="H13" s="20">
        <v>0.73938899999999996</v>
      </c>
      <c r="I13" s="21">
        <v>0.86118399999999995</v>
      </c>
      <c r="J13" s="21">
        <f t="shared" si="0"/>
        <v>0.66184022338280046</v>
      </c>
      <c r="K13" s="21">
        <v>0.53150315338280052</v>
      </c>
      <c r="L13" s="21">
        <v>5.8924489999999996E-2</v>
      </c>
      <c r="M13" s="21">
        <v>7.1412580000000003E-2</v>
      </c>
      <c r="N13" s="22">
        <f t="shared" si="1"/>
        <v>0.61717722737858638</v>
      </c>
      <c r="O13" s="22">
        <f t="shared" si="2"/>
        <v>0.6855998757324806</v>
      </c>
      <c r="P13" s="23">
        <f t="shared" si="3"/>
        <v>0.76852359470542941</v>
      </c>
      <c r="Q13" s="70">
        <v>12</v>
      </c>
      <c r="R13" s="21">
        <v>21</v>
      </c>
      <c r="S13" s="23">
        <f t="shared" si="4"/>
        <v>1.75</v>
      </c>
    </row>
    <row r="14" spans="1:19" ht="15.75" thickBot="1" x14ac:dyDescent="0.3">
      <c r="A14" s="41" t="s">
        <v>294</v>
      </c>
      <c r="B14" s="43"/>
      <c r="C14" s="43"/>
      <c r="D14" s="65"/>
      <c r="E14" s="43"/>
      <c r="F14" s="66"/>
      <c r="G14" s="43"/>
      <c r="H14" s="44">
        <f ca="1">OFFSET(H14,-MATCH("PROYECTOS",$A$8:$A$14,0)-1,0)-(OFFSET(H14,-MATCH("PROYECTOS",$A$8:$A$14,0),0))</f>
        <v>0</v>
      </c>
      <c r="I14" s="44">
        <f t="shared" ref="I14:M14" ca="1" si="5">OFFSET(I14,-MATCH("PROYECTOS",$A$8:$A$14,0)-1,0)-(OFFSET(I14,-MATCH("PROYECTOS",$A$8:$A$14,0),0))</f>
        <v>0</v>
      </c>
      <c r="J14" s="44">
        <f t="shared" ca="1" si="5"/>
        <v>0</v>
      </c>
      <c r="K14" s="44">
        <f t="shared" ca="1" si="5"/>
        <v>0</v>
      </c>
      <c r="L14" s="44">
        <f t="shared" ca="1" si="5"/>
        <v>0</v>
      </c>
      <c r="M14" s="44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50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102.82792200000003</v>
      </c>
      <c r="E6" s="14">
        <v>101.05214499999997</v>
      </c>
      <c r="F6" s="14">
        <v>45.901095722746405</v>
      </c>
      <c r="G6" s="14">
        <v>34.994876692746402</v>
      </c>
      <c r="H6" s="14">
        <v>5.7962788000000023</v>
      </c>
      <c r="I6" s="14">
        <v>5.1099402300000003</v>
      </c>
      <c r="J6" s="15">
        <v>0.3463051347672671</v>
      </c>
      <c r="K6" s="15">
        <v>0.4036644199165334</v>
      </c>
      <c r="L6" s="16">
        <v>0.45423178026301586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102.82792200000003</v>
      </c>
      <c r="E7" s="38">
        <f ca="1">SUM(E8:OFFSET(E6,MATCH("GOBIERNOS REGIONALES",$A$8:$A$50,0),0))</f>
        <v>101.05214499999997</v>
      </c>
      <c r="F7" s="38">
        <f ca="1">SUM(F8:OFFSET(F6,MATCH("GOBIERNOS REGIONALES",$A$8:$A$50,0),0))</f>
        <v>45.901095722746405</v>
      </c>
      <c r="G7" s="38">
        <f ca="1">SUM(G8:OFFSET(G6,MATCH("GOBIERNOS REGIONALES",$A$8:$A$50,0),0))</f>
        <v>34.994876692746402</v>
      </c>
      <c r="H7" s="38">
        <f ca="1">SUM(H8:OFFSET(H6,MATCH("GOBIERNOS REGIONALES",$A$8:$A$50,0),0))</f>
        <v>5.7962788000000023</v>
      </c>
      <c r="I7" s="38">
        <f ca="1">SUM(I8:OFFSET(I6,MATCH("GOBIERNOS REGIONALES",$A$8:$A$50,0),0))</f>
        <v>5.1099402300000003</v>
      </c>
      <c r="J7" s="39">
        <f ca="1">IFERROR(G7/E7,0)</f>
        <v>0.3463051347672671</v>
      </c>
      <c r="K7" s="39">
        <f ca="1">IFERROR(SUM(G7,H7)/E7,0)</f>
        <v>0.4036644199165334</v>
      </c>
      <c r="L7" s="40">
        <f ca="1">IFERROR(SUM(G7,H7,I7)/E7,0)</f>
        <v>0.45423178026301586</v>
      </c>
      <c r="M7" s="4"/>
    </row>
    <row r="8" spans="1:13" ht="25.5" x14ac:dyDescent="0.25">
      <c r="A8" s="17"/>
      <c r="B8" s="18">
        <v>55</v>
      </c>
      <c r="C8" s="19" t="s">
        <v>131</v>
      </c>
      <c r="D8" s="20">
        <v>102.82792200000003</v>
      </c>
      <c r="E8" s="21">
        <v>101.05214499999997</v>
      </c>
      <c r="F8" s="21">
        <f t="shared" ref="F8:F10" si="0">SUM(G8,H8,I8)</f>
        <v>45.901095722746405</v>
      </c>
      <c r="G8" s="21">
        <v>34.994876692746402</v>
      </c>
      <c r="H8" s="21">
        <v>5.7962788000000023</v>
      </c>
      <c r="I8" s="21">
        <v>5.1099402300000003</v>
      </c>
      <c r="J8" s="22">
        <f t="shared" ref="J8:J10" si="1">IFERROR(G8/E8,0)</f>
        <v>0.3463051347672671</v>
      </c>
      <c r="K8" s="22">
        <f t="shared" ref="K8:K10" si="2">IFERROR(SUM(G8,H8)/E8,0)</f>
        <v>0.4036644199165334</v>
      </c>
      <c r="L8" s="23">
        <f t="shared" ref="L8:L10" si="3">IFERROR(SUM(G8,H8,I8)/E8,0)</f>
        <v>0.45423178026301586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134</v>
      </c>
      <c r="B1" s="51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2187</v>
      </c>
      <c r="N2" s="72" t="s">
        <v>2201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102.82792200000003</v>
      </c>
      <c r="E6" s="14">
        <f ca="1">SUM(E7:OFFSET(E7,50,0))</f>
        <v>101.05214499999997</v>
      </c>
      <c r="F6" s="14">
        <f ca="1">SUM(F7:OFFSET(F7,50,0))</f>
        <v>45.901095722746405</v>
      </c>
      <c r="G6" s="14">
        <f ca="1">SUM(G7:OFFSET(G7,50,0))</f>
        <v>34.994876692746402</v>
      </c>
      <c r="H6" s="14">
        <f ca="1">SUM(H7:OFFSET(H7,50,0))</f>
        <v>5.7962788000000023</v>
      </c>
      <c r="I6" s="14">
        <f ca="1">SUM(I7:OFFSET(I7,50,0))</f>
        <v>5.1099402300000003</v>
      </c>
      <c r="J6" s="15">
        <f ca="1">IFERROR(G6/E6,0)</f>
        <v>0.3463051347672671</v>
      </c>
      <c r="K6" s="15">
        <f ca="1">IFERROR(SUM(G6,H6)/E6,0)</f>
        <v>0.4036644199165334</v>
      </c>
      <c r="L6" s="16">
        <f ca="1">IFERROR(SUM(G6,H6,I6)/E6,0)</f>
        <v>0.45423178026301586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102.82792200000003</v>
      </c>
      <c r="E7" s="28">
        <v>101.05214499999997</v>
      </c>
      <c r="F7" s="28">
        <f>SUM(G7,H7,I7)</f>
        <v>45.901095722746405</v>
      </c>
      <c r="G7" s="28">
        <v>34.994876692746402</v>
      </c>
      <c r="H7" s="28">
        <v>5.7962788000000023</v>
      </c>
      <c r="I7" s="28">
        <v>5.1099402300000003</v>
      </c>
      <c r="J7" s="29">
        <f>IFERROR(G7/E7,0)</f>
        <v>0.3463051347672671</v>
      </c>
      <c r="K7" s="29">
        <f>IFERROR(SUM(G7,H7)/E7,0)</f>
        <v>0.4036644199165334</v>
      </c>
      <c r="L7" s="30">
        <f>IFERROR(SUM(G7,H7,I7)/E7,0)</f>
        <v>0.45423178026301586</v>
      </c>
      <c r="M7" s="4"/>
      <c r="N7" t="s">
        <v>264</v>
      </c>
      <c r="O7" s="5">
        <v>45.901095722746405</v>
      </c>
      <c r="P7" s="71">
        <v>0.45423178026301586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2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5703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49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102.82792200000003</v>
      </c>
      <c r="E6" s="14">
        <v>101.05214499999997</v>
      </c>
      <c r="F6" s="14">
        <v>45.901095722746405</v>
      </c>
      <c r="G6" s="14">
        <v>34.994876692746402</v>
      </c>
      <c r="H6" s="14">
        <v>5.7962788000000023</v>
      </c>
      <c r="I6" s="14">
        <v>5.1099402300000003</v>
      </c>
      <c r="J6" s="15">
        <v>0.3463051347672671</v>
      </c>
      <c r="K6" s="15">
        <v>0.4036644199165334</v>
      </c>
      <c r="L6" s="16">
        <v>0.45423178026301586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102.82792200000003</v>
      </c>
      <c r="E7" s="38">
        <f ca="1">SUM(E8:OFFSET(E6,MATCH("PROYECTOS",$A$8:$A$50,0),0))</f>
        <v>101.05214499999997</v>
      </c>
      <c r="F7" s="38">
        <f ca="1">SUM(F8:OFFSET(F6,MATCH("PROYECTOS",$A$8:$A$50,0),0))</f>
        <v>45.901095722746405</v>
      </c>
      <c r="G7" s="38">
        <f ca="1">SUM(G8:OFFSET(G6,MATCH("PROYECTOS",$A$8:$A$50,0),0))</f>
        <v>34.994876692746402</v>
      </c>
      <c r="H7" s="38">
        <f ca="1">SUM(H8:OFFSET(H6,MATCH("PROYECTOS",$A$8:$A$50,0),0))</f>
        <v>5.7962788000000014</v>
      </c>
      <c r="I7" s="38">
        <f ca="1">SUM(I8:OFFSET(I6,MATCH("PROYECTOS",$A$8:$A$50,0),0))</f>
        <v>5.1099402299999994</v>
      </c>
      <c r="J7" s="39">
        <f ca="1">IFERROR(G7/E7,0)</f>
        <v>0.3463051347672671</v>
      </c>
      <c r="K7" s="39">
        <f ca="1">IFERROR(SUM(G7,H7)/E7,0)</f>
        <v>0.4036644199165334</v>
      </c>
      <c r="L7" s="40">
        <f ca="1">IFERROR(SUM(G7,H7,I7)/E7,0)</f>
        <v>0.45423178026301586</v>
      </c>
      <c r="M7" s="4"/>
    </row>
    <row r="8" spans="1:13" ht="51" x14ac:dyDescent="0.25">
      <c r="A8" s="17"/>
      <c r="B8" s="19">
        <v>3000714</v>
      </c>
      <c r="C8" s="19" t="s">
        <v>2190</v>
      </c>
      <c r="D8" s="20">
        <v>90.506501000000029</v>
      </c>
      <c r="E8" s="21">
        <v>85.087364999999977</v>
      </c>
      <c r="F8" s="21">
        <f t="shared" ref="F8:F10" si="0">SUM(G8,H8,I8)</f>
        <v>39.635378222566942</v>
      </c>
      <c r="G8" s="21">
        <v>29.628944662566937</v>
      </c>
      <c r="H8" s="21">
        <v>5.3997701800000018</v>
      </c>
      <c r="I8" s="21">
        <v>4.6066633799999996</v>
      </c>
      <c r="J8" s="22">
        <f t="shared" ref="J8:J11" si="1">IFERROR(G8/E8,0)</f>
        <v>0.34821791299527194</v>
      </c>
      <c r="K8" s="22">
        <f t="shared" ref="K8:K11" si="2">IFERROR(SUM(G8,H8)/E8,0)</f>
        <v>0.41167939379209767</v>
      </c>
      <c r="L8" s="23">
        <f t="shared" ref="L8:L11" si="3">IFERROR(SUM(G8,H8,I8)/E8,0)</f>
        <v>0.46581978678699187</v>
      </c>
      <c r="M8" s="4"/>
    </row>
    <row r="9" spans="1:13" ht="51" x14ac:dyDescent="0.25">
      <c r="A9" s="17"/>
      <c r="B9" s="19">
        <v>3000715</v>
      </c>
      <c r="C9" s="19" t="s">
        <v>2191</v>
      </c>
      <c r="D9" s="20">
        <v>6.5878329999999989</v>
      </c>
      <c r="E9" s="21">
        <v>6.7880299999999991</v>
      </c>
      <c r="F9" s="21">
        <f t="shared" si="0"/>
        <v>2.5198031870847264</v>
      </c>
      <c r="G9" s="21">
        <v>2.1194572670847265</v>
      </c>
      <c r="H9" s="21">
        <v>0.19517168000000001</v>
      </c>
      <c r="I9" s="21">
        <v>0.20517423999999998</v>
      </c>
      <c r="J9" s="22">
        <f t="shared" si="1"/>
        <v>0.31223451680159436</v>
      </c>
      <c r="K9" s="22">
        <f t="shared" si="2"/>
        <v>0.34098684700638138</v>
      </c>
      <c r="L9" s="23">
        <f t="shared" si="3"/>
        <v>0.37121273581359049</v>
      </c>
      <c r="M9" s="4"/>
    </row>
    <row r="10" spans="1:13" ht="51" x14ac:dyDescent="0.25">
      <c r="A10" s="17"/>
      <c r="B10" s="19">
        <v>3000716</v>
      </c>
      <c r="C10" s="19" t="s">
        <v>2192</v>
      </c>
      <c r="D10" s="20">
        <v>5.733588000000001</v>
      </c>
      <c r="E10" s="21">
        <v>9.1767500000000002</v>
      </c>
      <c r="F10" s="21">
        <f t="shared" si="0"/>
        <v>3.7459143130947385</v>
      </c>
      <c r="G10" s="21">
        <v>3.2464747630947386</v>
      </c>
      <c r="H10" s="21">
        <v>0.20133694000000002</v>
      </c>
      <c r="I10" s="21">
        <v>0.29810261000000005</v>
      </c>
      <c r="J10" s="22">
        <f t="shared" si="1"/>
        <v>0.35377173433892595</v>
      </c>
      <c r="K10" s="22">
        <f t="shared" si="2"/>
        <v>0.37571163027158183</v>
      </c>
      <c r="L10" s="23">
        <f t="shared" si="3"/>
        <v>0.40819618199196211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2202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90"/>
      <c r="B16" s="91"/>
      <c r="C16" s="91"/>
      <c r="D16" s="93"/>
    </row>
    <row r="17" spans="1:4" ht="51" x14ac:dyDescent="0.25">
      <c r="A17" s="17"/>
      <c r="B17" s="19">
        <v>3000714</v>
      </c>
      <c r="C17" s="19" t="s">
        <v>2190</v>
      </c>
      <c r="D17" s="23">
        <v>0.46581978678699187</v>
      </c>
    </row>
    <row r="18" spans="1:4" ht="51" x14ac:dyDescent="0.25">
      <c r="A18" s="17"/>
      <c r="B18" s="19">
        <v>3000715</v>
      </c>
      <c r="C18" s="19" t="s">
        <v>2191</v>
      </c>
      <c r="D18" s="23">
        <v>0.37121273581359049</v>
      </c>
    </row>
    <row r="19" spans="1:4" ht="51.75" thickBot="1" x14ac:dyDescent="0.3">
      <c r="A19" s="24"/>
      <c r="B19" s="26">
        <v>3000716</v>
      </c>
      <c r="C19" s="26" t="s">
        <v>2192</v>
      </c>
      <c r="D19" s="30">
        <v>0.40819618199196211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0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49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546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299.35990500000003</v>
      </c>
      <c r="E6" s="14">
        <v>285.8773900000001</v>
      </c>
      <c r="F6" s="14">
        <v>244.46477664779644</v>
      </c>
      <c r="G6" s="14">
        <v>189.21678262779642</v>
      </c>
      <c r="H6" s="14">
        <v>20.600702710000004</v>
      </c>
      <c r="I6" s="14">
        <v>34.647291309999993</v>
      </c>
      <c r="J6" s="15">
        <v>0.66188089456041399</v>
      </c>
      <c r="K6" s="15">
        <v>0.73394221675871729</v>
      </c>
      <c r="L6" s="16">
        <v>0.85513854959917024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273.23990500000008</v>
      </c>
      <c r="E7" s="38">
        <f ca="1">SUM(E8:OFFSET(E6,MATCH("PROYECTOS",$A$8:$A$50,0),0))</f>
        <v>264.07898600000004</v>
      </c>
      <c r="F7" s="38">
        <f ca="1">SUM(F8:OFFSET(F6,MATCH("PROYECTOS",$A$8:$A$50,0),0))</f>
        <v>224.20505031846346</v>
      </c>
      <c r="G7" s="38">
        <f ca="1">SUM(G8:OFFSET(G6,MATCH("PROYECTOS",$A$8:$A$50,0),0))</f>
        <v>169.02837493846346</v>
      </c>
      <c r="H7" s="38">
        <f ca="1">SUM(H8:OFFSET(H6,MATCH("PROYECTOS",$A$8:$A$50,0),0))</f>
        <v>20.529384069999995</v>
      </c>
      <c r="I7" s="38">
        <f ca="1">SUM(I8:OFFSET(I6,MATCH("PROYECTOS",$A$8:$A$50,0),0))</f>
        <v>34.64729131</v>
      </c>
      <c r="J7" s="39">
        <f ca="1">IFERROR(G7/E7,0)</f>
        <v>0.64006749457324652</v>
      </c>
      <c r="K7" s="39">
        <f ca="1">IFERROR(SUM(G7,H7)/E7,0)</f>
        <v>0.71780705416849566</v>
      </c>
      <c r="L7" s="40">
        <f ca="1">IFERROR(SUM(G7,H7,I7)/E7,0)</f>
        <v>0.84900754018520586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16.085378000000002</v>
      </c>
      <c r="E8" s="21">
        <v>16.691376000000002</v>
      </c>
      <c r="F8" s="21">
        <f t="shared" ref="F8:F13" si="0">SUM(G8,H8,I8)</f>
        <v>14.145355594842272</v>
      </c>
      <c r="G8" s="21">
        <v>12.455920454842271</v>
      </c>
      <c r="H8" s="21">
        <v>0.70891189999999982</v>
      </c>
      <c r="I8" s="21">
        <v>0.98052324000000013</v>
      </c>
      <c r="J8" s="22">
        <f t="shared" ref="J8:J14" si="1">IFERROR(G8/E8,0)</f>
        <v>0.74624886856795214</v>
      </c>
      <c r="K8" s="22">
        <f t="shared" ref="K8:K14" si="2">IFERROR(SUM(G8,H8)/E8,0)</f>
        <v>0.78872061565459139</v>
      </c>
      <c r="L8" s="23">
        <f t="shared" ref="L8:L14" si="3">IFERROR(SUM(G8,H8,I8)/E8,0)</f>
        <v>0.84746491810155555</v>
      </c>
      <c r="M8" s="4"/>
    </row>
    <row r="9" spans="1:13" ht="25.5" x14ac:dyDescent="0.25">
      <c r="A9" s="17"/>
      <c r="B9" s="19">
        <v>3000294</v>
      </c>
      <c r="C9" s="19" t="s">
        <v>548</v>
      </c>
      <c r="D9" s="20">
        <v>189.61330100000004</v>
      </c>
      <c r="E9" s="21">
        <v>190.03584200000003</v>
      </c>
      <c r="F9" s="21">
        <f t="shared" si="0"/>
        <v>169.7278762180737</v>
      </c>
      <c r="G9" s="21">
        <v>127.34285489807371</v>
      </c>
      <c r="H9" s="21">
        <v>13.574478449999997</v>
      </c>
      <c r="I9" s="21">
        <v>28.810542870000003</v>
      </c>
      <c r="J9" s="22">
        <f t="shared" si="1"/>
        <v>0.6700991431820198</v>
      </c>
      <c r="K9" s="22">
        <f t="shared" si="2"/>
        <v>0.74153029168083817</v>
      </c>
      <c r="L9" s="23">
        <f t="shared" si="3"/>
        <v>0.89313612859448732</v>
      </c>
      <c r="M9" s="4"/>
    </row>
    <row r="10" spans="1:13" ht="38.25" x14ac:dyDescent="0.25">
      <c r="A10" s="17"/>
      <c r="B10" s="19">
        <v>3000489</v>
      </c>
      <c r="C10" s="19" t="s">
        <v>549</v>
      </c>
      <c r="D10" s="20">
        <v>4.3348969999999998</v>
      </c>
      <c r="E10" s="21">
        <v>5.9795860000000003</v>
      </c>
      <c r="F10" s="21">
        <f t="shared" si="0"/>
        <v>3.1913206886910666</v>
      </c>
      <c r="G10" s="21">
        <v>2.3907924586910667</v>
      </c>
      <c r="H10" s="21">
        <v>0.42885101000000003</v>
      </c>
      <c r="I10" s="21">
        <v>0.37167722000000003</v>
      </c>
      <c r="J10" s="22">
        <f t="shared" si="1"/>
        <v>0.39982575025947725</v>
      </c>
      <c r="K10" s="22">
        <f t="shared" si="2"/>
        <v>0.4715449311526026</v>
      </c>
      <c r="L10" s="23">
        <f t="shared" si="3"/>
        <v>0.53370261564781685</v>
      </c>
      <c r="M10" s="4"/>
    </row>
    <row r="11" spans="1:13" ht="25.5" x14ac:dyDescent="0.25">
      <c r="A11" s="17"/>
      <c r="B11" s="19">
        <v>3000490</v>
      </c>
      <c r="C11" s="19" t="s">
        <v>550</v>
      </c>
      <c r="D11" s="20">
        <v>48.617288000000002</v>
      </c>
      <c r="E11" s="21">
        <v>38.623943000000004</v>
      </c>
      <c r="F11" s="21">
        <f t="shared" si="0"/>
        <v>28.472688875944744</v>
      </c>
      <c r="G11" s="21">
        <v>19.769442045944743</v>
      </c>
      <c r="H11" s="21">
        <v>4.9096994</v>
      </c>
      <c r="I11" s="21">
        <v>3.7935474299999998</v>
      </c>
      <c r="J11" s="22">
        <f t="shared" si="1"/>
        <v>0.51184422175500677</v>
      </c>
      <c r="K11" s="22">
        <f t="shared" si="2"/>
        <v>0.63895965893344298</v>
      </c>
      <c r="L11" s="23">
        <f t="shared" si="3"/>
        <v>0.73717716691806279</v>
      </c>
      <c r="M11" s="4"/>
    </row>
    <row r="12" spans="1:13" ht="25.5" x14ac:dyDescent="0.25">
      <c r="A12" s="17"/>
      <c r="B12" s="19">
        <v>3000491</v>
      </c>
      <c r="C12" s="19" t="s">
        <v>551</v>
      </c>
      <c r="D12" s="20">
        <v>1.4932500000000002</v>
      </c>
      <c r="E12" s="21">
        <v>1.49325</v>
      </c>
      <c r="F12" s="21">
        <f t="shared" si="0"/>
        <v>1.1147775737862646</v>
      </c>
      <c r="G12" s="21">
        <v>1.0633534737862647</v>
      </c>
      <c r="H12" s="21">
        <v>5.5056839999999996E-2</v>
      </c>
      <c r="I12" s="21">
        <v>-3.6327399999999998E-3</v>
      </c>
      <c r="J12" s="22">
        <f t="shared" si="1"/>
        <v>0.71210679644149655</v>
      </c>
      <c r="K12" s="22">
        <f t="shared" si="2"/>
        <v>0.74897727358865873</v>
      </c>
      <c r="L12" s="23">
        <f t="shared" si="3"/>
        <v>0.74654449943831558</v>
      </c>
      <c r="M12" s="4"/>
    </row>
    <row r="13" spans="1:13" ht="51" x14ac:dyDescent="0.25">
      <c r="A13" s="17"/>
      <c r="B13" s="19">
        <v>3000492</v>
      </c>
      <c r="C13" s="19" t="s">
        <v>552</v>
      </c>
      <c r="D13" s="20">
        <v>13.095790999999998</v>
      </c>
      <c r="E13" s="21">
        <v>11.254989</v>
      </c>
      <c r="F13" s="21">
        <f t="shared" si="0"/>
        <v>7.553031367125401</v>
      </c>
      <c r="G13" s="21">
        <v>6.0060116071254015</v>
      </c>
      <c r="H13" s="21">
        <v>0.85238647000000012</v>
      </c>
      <c r="I13" s="21">
        <v>0.69463329000000007</v>
      </c>
      <c r="J13" s="22">
        <f t="shared" si="1"/>
        <v>0.53363105082780637</v>
      </c>
      <c r="K13" s="22">
        <f t="shared" si="2"/>
        <v>0.60936515150085013</v>
      </c>
      <c r="L13" s="23">
        <f t="shared" si="3"/>
        <v>0.6710829630420253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26.119999999999948</v>
      </c>
      <c r="E14" s="45">
        <f t="shared" ref="E14:I14" ca="1" si="4">OFFSET(E14,-MATCH("PROYECTOS",$A$8:$A$50,0)-1,0)-(OFFSET(E14,-MATCH("PROYECTOS",$A$8:$A$50,0),0))</f>
        <v>21.798404000000062</v>
      </c>
      <c r="F14" s="45">
        <f t="shared" ca="1" si="4"/>
        <v>20.259726329332977</v>
      </c>
      <c r="G14" s="45">
        <f t="shared" ca="1" si="4"/>
        <v>20.188407689332962</v>
      </c>
      <c r="H14" s="45">
        <f t="shared" ca="1" si="4"/>
        <v>7.1318640000008315E-2</v>
      </c>
      <c r="I14" s="45">
        <f t="shared" ca="1" si="4"/>
        <v>0</v>
      </c>
      <c r="J14" s="46">
        <f t="shared" ca="1" si="1"/>
        <v>0.92614155097469086</v>
      </c>
      <c r="K14" s="46">
        <f t="shared" ca="1" si="2"/>
        <v>0.92941328774954868</v>
      </c>
      <c r="L14" s="47">
        <f t="shared" ca="1" si="3"/>
        <v>0.92941328774954868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582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3000489</v>
      </c>
      <c r="C20" s="19" t="s">
        <v>549</v>
      </c>
      <c r="D20" s="23">
        <v>0.53370261564781685</v>
      </c>
    </row>
    <row r="21" spans="1:4" ht="51.75" thickBot="1" x14ac:dyDescent="0.3">
      <c r="A21" s="24"/>
      <c r="B21" s="26">
        <v>3000492</v>
      </c>
      <c r="C21" s="26" t="s">
        <v>552</v>
      </c>
      <c r="D21" s="30">
        <v>0.6710829630420253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2"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134</v>
      </c>
      <c r="B1" s="49" t="s">
        <v>94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2189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102.82792200000003</v>
      </c>
      <c r="I6" s="14">
        <v>101.05214499999997</v>
      </c>
      <c r="J6" s="14">
        <v>45.901095722746405</v>
      </c>
      <c r="K6" s="14">
        <v>34.994876692746402</v>
      </c>
      <c r="L6" s="14">
        <v>5.7962788000000023</v>
      </c>
      <c r="M6" s="14">
        <v>5.1099402300000003</v>
      </c>
      <c r="N6" s="15">
        <v>0.3463051347672671</v>
      </c>
      <c r="O6" s="15">
        <v>0.4036644199165334</v>
      </c>
      <c r="P6" s="16">
        <v>0.45423178026301586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SUM(H8:OFFSET(H6,MATCH("PROYECTOS",$A$8:$A$15,0),0))</f>
        <v>102.82792200000003</v>
      </c>
      <c r="I7" s="13">
        <f ca="1">SUM(I8:OFFSET(I6,MATCH("PROYECTOS",$A$8:$A$15,0),0))</f>
        <v>101.05214499999997</v>
      </c>
      <c r="J7" s="13">
        <f ca="1">SUM(J8:OFFSET(J6,MATCH("PROYECTOS",$A$8:$A$15,0),0))</f>
        <v>45.901095722746405</v>
      </c>
      <c r="K7" s="13">
        <f ca="1">SUM(K8:OFFSET(K6,MATCH("PROYECTOS",$A$8:$A$15,0),0))</f>
        <v>34.994876692746402</v>
      </c>
      <c r="L7" s="13">
        <f ca="1">SUM(L8:OFFSET(L6,MATCH("PROYECTOS",$A$8:$A$15,0),0))</f>
        <v>5.7962788000000023</v>
      </c>
      <c r="M7" s="13">
        <f ca="1">SUM(M8:OFFSET(M6,MATCH("PROYECTOS",$A$8:$A$15,0),0))</f>
        <v>5.1099402300000003</v>
      </c>
      <c r="N7" s="39">
        <f ca="1">IFERROR(K7/I7,0)</f>
        <v>0.3463051347672671</v>
      </c>
      <c r="O7" s="39">
        <f ca="1">IFERROR(SUM(K7,L7)/I7,0)</f>
        <v>0.4036644199165334</v>
      </c>
      <c r="P7" s="40">
        <f ca="1">IFERROR(SUM(K7,L7,M7)/I7,0)</f>
        <v>0.45423178026301586</v>
      </c>
      <c r="Q7" s="64"/>
      <c r="R7" s="38"/>
      <c r="S7" s="40"/>
    </row>
    <row r="8" spans="1:19" ht="51" x14ac:dyDescent="0.25">
      <c r="A8" s="17"/>
      <c r="B8" s="19">
        <v>5005235</v>
      </c>
      <c r="C8" s="19" t="s">
        <v>2193</v>
      </c>
      <c r="D8" s="68">
        <v>3000714</v>
      </c>
      <c r="E8" s="19" t="s">
        <v>2190</v>
      </c>
      <c r="F8" s="69">
        <v>533</v>
      </c>
      <c r="G8" s="19" t="s">
        <v>909</v>
      </c>
      <c r="H8" s="20">
        <v>90.456501000000031</v>
      </c>
      <c r="I8" s="21">
        <v>73.820908999999972</v>
      </c>
      <c r="J8" s="21">
        <f t="shared" ref="J8:J14" si="0">SUM(K8,L8,M8)</f>
        <v>38.006018718520131</v>
      </c>
      <c r="K8" s="21">
        <v>28.252326938520127</v>
      </c>
      <c r="L8" s="21">
        <v>5.2971750800000015</v>
      </c>
      <c r="M8" s="21">
        <v>4.4565166999999999</v>
      </c>
      <c r="N8" s="22">
        <f t="shared" ref="N8:N15" si="1">IFERROR(K8/I8,0)</f>
        <v>0.38271442767685426</v>
      </c>
      <c r="O8" s="22">
        <f t="shared" ref="O8:O15" si="2">IFERROR(SUM(K8,L8)/I8,0)</f>
        <v>0.45447153757643571</v>
      </c>
      <c r="P8" s="23">
        <f t="shared" ref="P8:P15" si="3">IFERROR(SUM(K8,L8,M8)/I8,0)</f>
        <v>0.51484083890812216</v>
      </c>
      <c r="Q8" s="70">
        <v>18</v>
      </c>
      <c r="R8" s="21">
        <v>5</v>
      </c>
      <c r="S8" s="23">
        <f>IFERROR(R8/Q8,0)</f>
        <v>0.27777777777777779</v>
      </c>
    </row>
    <row r="9" spans="1:19" ht="51" x14ac:dyDescent="0.25">
      <c r="A9" s="17"/>
      <c r="B9" s="19">
        <v>5005236</v>
      </c>
      <c r="C9" s="19" t="s">
        <v>2194</v>
      </c>
      <c r="D9" s="68">
        <v>3000714</v>
      </c>
      <c r="E9" s="19" t="s">
        <v>2190</v>
      </c>
      <c r="F9" s="69">
        <v>46</v>
      </c>
      <c r="G9" s="19" t="s">
        <v>738</v>
      </c>
      <c r="H9" s="20">
        <v>0.05</v>
      </c>
      <c r="I9" s="21">
        <v>11.266455999999998</v>
      </c>
      <c r="J9" s="21">
        <f t="shared" si="0"/>
        <v>1.6293595040468096</v>
      </c>
      <c r="K9" s="21">
        <v>1.3766177240468096</v>
      </c>
      <c r="L9" s="21">
        <v>0.10259509999999999</v>
      </c>
      <c r="M9" s="21">
        <v>0.15014668000000003</v>
      </c>
      <c r="N9" s="22">
        <f t="shared" si="1"/>
        <v>0.12218728977833046</v>
      </c>
      <c r="O9" s="22">
        <f t="shared" si="2"/>
        <v>0.13129353401342977</v>
      </c>
      <c r="P9" s="23">
        <f t="shared" si="3"/>
        <v>0.14462041160475042</v>
      </c>
      <c r="Q9" s="70">
        <v>24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5005237</v>
      </c>
      <c r="C10" s="19" t="s">
        <v>2195</v>
      </c>
      <c r="D10" s="68">
        <v>3000715</v>
      </c>
      <c r="E10" s="19" t="s">
        <v>2191</v>
      </c>
      <c r="F10" s="69">
        <v>117</v>
      </c>
      <c r="G10" s="19" t="s">
        <v>689</v>
      </c>
      <c r="H10" s="20">
        <v>4.933152999999999</v>
      </c>
      <c r="I10" s="21">
        <v>4.9043499999999991</v>
      </c>
      <c r="J10" s="21">
        <f t="shared" si="0"/>
        <v>2.316241024025564</v>
      </c>
      <c r="K10" s="21">
        <v>1.944361234025564</v>
      </c>
      <c r="L10" s="21">
        <v>0.18680027000000002</v>
      </c>
      <c r="M10" s="21">
        <v>0.18507951999999997</v>
      </c>
      <c r="N10" s="22">
        <f t="shared" si="1"/>
        <v>0.39645645886316522</v>
      </c>
      <c r="O10" s="22">
        <f t="shared" si="2"/>
        <v>0.43454514951534134</v>
      </c>
      <c r="P10" s="23">
        <f t="shared" si="3"/>
        <v>0.47228297817765136</v>
      </c>
      <c r="Q10" s="70">
        <v>12</v>
      </c>
      <c r="R10" s="21">
        <v>67</v>
      </c>
      <c r="S10" s="23">
        <f t="shared" si="4"/>
        <v>5.583333333333333</v>
      </c>
    </row>
    <row r="11" spans="1:19" ht="51" x14ac:dyDescent="0.25">
      <c r="A11" s="17"/>
      <c r="B11" s="19">
        <v>5005238</v>
      </c>
      <c r="C11" s="19" t="s">
        <v>2196</v>
      </c>
      <c r="D11" s="68">
        <v>3000715</v>
      </c>
      <c r="E11" s="19" t="s">
        <v>2191</v>
      </c>
      <c r="F11" s="69">
        <v>535</v>
      </c>
      <c r="G11" s="19" t="s">
        <v>774</v>
      </c>
      <c r="H11" s="20">
        <v>1.6546799999999997</v>
      </c>
      <c r="I11" s="21">
        <v>1.8836799999999996</v>
      </c>
      <c r="J11" s="21">
        <f t="shared" si="0"/>
        <v>0.20356216305916244</v>
      </c>
      <c r="K11" s="21">
        <v>0.17509603305916244</v>
      </c>
      <c r="L11" s="21">
        <v>8.3714099999999993E-3</v>
      </c>
      <c r="M11" s="21">
        <v>2.009472E-2</v>
      </c>
      <c r="N11" s="22">
        <f t="shared" si="1"/>
        <v>9.2954234827126947E-2</v>
      </c>
      <c r="O11" s="22">
        <f t="shared" si="2"/>
        <v>9.7398413243843157E-2</v>
      </c>
      <c r="P11" s="23">
        <f t="shared" si="3"/>
        <v>0.10806621244540605</v>
      </c>
      <c r="Q11" s="70">
        <v>40</v>
      </c>
      <c r="R11" s="21">
        <v>228</v>
      </c>
      <c r="S11" s="23">
        <f t="shared" si="4"/>
        <v>5.7</v>
      </c>
    </row>
    <row r="12" spans="1:19" ht="51" x14ac:dyDescent="0.25">
      <c r="A12" s="17"/>
      <c r="B12" s="19">
        <v>5005239</v>
      </c>
      <c r="C12" s="19" t="s">
        <v>2197</v>
      </c>
      <c r="D12" s="68">
        <v>3000716</v>
      </c>
      <c r="E12" s="19" t="s">
        <v>2192</v>
      </c>
      <c r="F12" s="69">
        <v>117</v>
      </c>
      <c r="G12" s="19" t="s">
        <v>689</v>
      </c>
      <c r="H12" s="20">
        <v>5.2263430000000008</v>
      </c>
      <c r="I12" s="21">
        <v>5.1134729999999999</v>
      </c>
      <c r="J12" s="21">
        <f t="shared" si="0"/>
        <v>3.0133936118881182</v>
      </c>
      <c r="K12" s="21">
        <v>2.5533292018881184</v>
      </c>
      <c r="L12" s="21">
        <v>0.18365786000000001</v>
      </c>
      <c r="M12" s="21">
        <v>0.27640655000000003</v>
      </c>
      <c r="N12" s="22">
        <f t="shared" si="1"/>
        <v>0.49933366263752998</v>
      </c>
      <c r="O12" s="22">
        <f t="shared" si="2"/>
        <v>0.53525012489322199</v>
      </c>
      <c r="P12" s="23">
        <f t="shared" si="3"/>
        <v>0.58930468820078219</v>
      </c>
      <c r="Q12" s="70">
        <v>16</v>
      </c>
      <c r="R12" s="21">
        <v>20</v>
      </c>
      <c r="S12" s="23">
        <f t="shared" si="4"/>
        <v>1.25</v>
      </c>
    </row>
    <row r="13" spans="1:19" ht="51" x14ac:dyDescent="0.25">
      <c r="A13" s="17"/>
      <c r="B13" s="19">
        <v>5005240</v>
      </c>
      <c r="C13" s="19" t="s">
        <v>2198</v>
      </c>
      <c r="D13" s="68">
        <v>3000716</v>
      </c>
      <c r="E13" s="19" t="s">
        <v>2192</v>
      </c>
      <c r="F13" s="69">
        <v>6</v>
      </c>
      <c r="G13" s="19" t="s">
        <v>636</v>
      </c>
      <c r="H13" s="20">
        <v>0.33602799999999999</v>
      </c>
      <c r="I13" s="21">
        <v>3.52406</v>
      </c>
      <c r="J13" s="21">
        <f t="shared" si="0"/>
        <v>0.63498956139959284</v>
      </c>
      <c r="K13" s="21">
        <v>0.63056694139959291</v>
      </c>
      <c r="L13" s="21">
        <v>1.0620000000000001E-4</v>
      </c>
      <c r="M13" s="21">
        <v>4.3164199999999996E-3</v>
      </c>
      <c r="N13" s="22">
        <f t="shared" si="1"/>
        <v>0.17893195388262201</v>
      </c>
      <c r="O13" s="22">
        <f t="shared" si="2"/>
        <v>0.178962089578382</v>
      </c>
      <c r="P13" s="23">
        <f t="shared" si="3"/>
        <v>0.18018693251522189</v>
      </c>
      <c r="Q13" s="70">
        <v>80</v>
      </c>
      <c r="R13" s="21">
        <v>91</v>
      </c>
      <c r="S13" s="23">
        <f t="shared" si="4"/>
        <v>1.1375</v>
      </c>
    </row>
    <row r="14" spans="1:19" ht="51" x14ac:dyDescent="0.25">
      <c r="A14" s="17"/>
      <c r="B14" s="19">
        <v>5005241</v>
      </c>
      <c r="C14" s="19" t="s">
        <v>2199</v>
      </c>
      <c r="D14" s="68">
        <v>3000716</v>
      </c>
      <c r="E14" s="19" t="s">
        <v>2192</v>
      </c>
      <c r="F14" s="69">
        <v>166</v>
      </c>
      <c r="G14" s="19" t="s">
        <v>2200</v>
      </c>
      <c r="H14" s="20">
        <v>0.17121699999999998</v>
      </c>
      <c r="I14" s="21">
        <v>0.53921700000000006</v>
      </c>
      <c r="J14" s="21">
        <f t="shared" si="0"/>
        <v>9.7531139807027281E-2</v>
      </c>
      <c r="K14" s="21">
        <v>6.257861980702728E-2</v>
      </c>
      <c r="L14" s="21">
        <v>1.7572879999999999E-2</v>
      </c>
      <c r="M14" s="21">
        <v>1.7379640000000002E-2</v>
      </c>
      <c r="N14" s="22">
        <f t="shared" si="1"/>
        <v>0.11605461216361367</v>
      </c>
      <c r="O14" s="22">
        <f t="shared" si="2"/>
        <v>0.14864423749070832</v>
      </c>
      <c r="P14" s="23">
        <f t="shared" si="3"/>
        <v>0.18087549132728989</v>
      </c>
      <c r="Q14" s="70">
        <v>16</v>
      </c>
      <c r="R14" s="21">
        <v>20</v>
      </c>
      <c r="S14" s="23">
        <f t="shared" si="4"/>
        <v>1.25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0</v>
      </c>
      <c r="I15" s="44">
        <f t="shared" ref="I15:M15" ca="1" si="5">OFFSET(I15,-MATCH("PROYECTOS",$A$8:$A$15,0)-1,0)-(OFFSET(I15,-MATCH("PROYECTOS",$A$8:$A$15,0),0))</f>
        <v>0</v>
      </c>
      <c r="J15" s="44">
        <f t="shared" ca="1" si="5"/>
        <v>0</v>
      </c>
      <c r="K15" s="44">
        <f t="shared" ca="1" si="5"/>
        <v>0</v>
      </c>
      <c r="L15" s="44">
        <f t="shared" ca="1" si="5"/>
        <v>0</v>
      </c>
      <c r="M15" s="44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50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2203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4620.3602170000004</v>
      </c>
      <c r="E6" s="14">
        <v>6963.0408240000006</v>
      </c>
      <c r="F6" s="14">
        <v>5692.39860873005</v>
      </c>
      <c r="G6" s="14">
        <v>4083.6956657600495</v>
      </c>
      <c r="H6" s="14">
        <v>976.96164039999996</v>
      </c>
      <c r="I6" s="14">
        <v>631.74130257000013</v>
      </c>
      <c r="J6" s="15">
        <v>0.58648164917897505</v>
      </c>
      <c r="K6" s="15">
        <v>0.72678840094073949</v>
      </c>
      <c r="L6" s="16">
        <v>0.81751619049965352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4620.3602169999986</v>
      </c>
      <c r="E7" s="38">
        <f ca="1">SUM(E8:OFFSET(E6,MATCH("GOBIERNOS REGIONALES",$A$8:$A$50,0),0))</f>
        <v>6961.0652009999994</v>
      </c>
      <c r="F7" s="38">
        <f ca="1">SUM(F8:OFFSET(F6,MATCH("GOBIERNOS REGIONALES",$A$8:$A$50,0),0))</f>
        <v>5690.9224938761054</v>
      </c>
      <c r="G7" s="38">
        <f ca="1">SUM(G8:OFFSET(G6,MATCH("GOBIERNOS REGIONALES",$A$8:$A$50,0),0))</f>
        <v>4082.7170655961054</v>
      </c>
      <c r="H7" s="38">
        <f ca="1">SUM(H8:OFFSET(H6,MATCH("GOBIERNOS REGIONALES",$A$8:$A$50,0),0))</f>
        <v>976.72728245999974</v>
      </c>
      <c r="I7" s="38">
        <f ca="1">SUM(I8:OFFSET(I6,MATCH("GOBIERNOS REGIONALES",$A$8:$A$50,0),0))</f>
        <v>631.47814582000001</v>
      </c>
      <c r="J7" s="39">
        <f ca="1">IFERROR(G7/E7,0)</f>
        <v>0.58650751683946278</v>
      </c>
      <c r="K7" s="39">
        <f ca="1">IFERROR(SUM(G7,H7)/E7,0)</f>
        <v>0.72682042215741416</v>
      </c>
      <c r="L7" s="40">
        <f ca="1">IFERROR(SUM(G7,H7,I7)/E7,0)</f>
        <v>0.81753615711839178</v>
      </c>
      <c r="M7" s="4"/>
    </row>
    <row r="8" spans="1:13" x14ac:dyDescent="0.25">
      <c r="A8" s="17"/>
      <c r="B8" s="18">
        <v>26</v>
      </c>
      <c r="C8" s="19" t="s">
        <v>119</v>
      </c>
      <c r="D8" s="20">
        <v>4620.3602169999986</v>
      </c>
      <c r="E8" s="21">
        <v>6961.0652009999994</v>
      </c>
      <c r="F8" s="21">
        <f t="shared" ref="F8:F11" si="0">SUM(G8,H8,I8)</f>
        <v>5690.9224938761054</v>
      </c>
      <c r="G8" s="21">
        <v>4082.7170655961054</v>
      </c>
      <c r="H8" s="21">
        <v>976.72728245999974</v>
      </c>
      <c r="I8" s="21">
        <v>631.47814582000001</v>
      </c>
      <c r="J8" s="22">
        <f t="shared" ref="J8:J11" si="1">IFERROR(G8/E8,0)</f>
        <v>0.58650751683946278</v>
      </c>
      <c r="K8" s="22">
        <f t="shared" ref="K8:K11" si="2">IFERROR(SUM(G8,H8)/E8,0)</f>
        <v>0.72682042215741416</v>
      </c>
      <c r="L8" s="23">
        <f t="shared" ref="L8:L11" si="3">IFERROR(SUM(G8,H8,I8)/E8,0)</f>
        <v>0.81753615711839178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1.9756230000000001</v>
      </c>
      <c r="F9" s="38">
        <f ca="1">SUM(F10:OFFSET(F8,(MATCH("GOBIERNOS LOCALES",$A$8:$A$50,0)-MATCH("GOBIERNOS REGIONALES",$A$8:$A$50,0)),0))</f>
        <v>1.4761148539440656</v>
      </c>
      <c r="G9" s="38">
        <f ca="1">SUM(G10:OFFSET(G8,(MATCH("GOBIERNOS LOCALES",$A$8:$A$50,0)-MATCH("GOBIERNOS REGIONALES",$A$8:$A$50,0)),0))</f>
        <v>0.97860016394406557</v>
      </c>
      <c r="H9" s="38">
        <f ca="1">SUM(H10:OFFSET(H8,(MATCH("GOBIERNOS LOCALES",$A$8:$A$50,0)-MATCH("GOBIERNOS REGIONALES",$A$8:$A$50,0)),0))</f>
        <v>0.23435793999999999</v>
      </c>
      <c r="I9" s="38">
        <f ca="1">SUM(I10:OFFSET(I8,(MATCH("GOBIERNOS LOCALES",$A$8:$A$50,0)-MATCH("GOBIERNOS REGIONALES",$A$8:$A$50,0)),0))</f>
        <v>0.26315674999999999</v>
      </c>
      <c r="J9" s="39">
        <f t="shared" ca="1" si="1"/>
        <v>0.49533750312891961</v>
      </c>
      <c r="K9" s="39">
        <f t="shared" ca="1" si="2"/>
        <v>0.6139623318538332</v>
      </c>
      <c r="L9" s="40">
        <f t="shared" ca="1" si="3"/>
        <v>0.74716423829043577</v>
      </c>
      <c r="M9" s="4"/>
    </row>
    <row r="10" spans="1:13" ht="15.75" thickBot="1" x14ac:dyDescent="0.3">
      <c r="A10" s="24"/>
      <c r="B10" s="25">
        <v>443</v>
      </c>
      <c r="C10" s="26" t="s">
        <v>210</v>
      </c>
      <c r="D10" s="27">
        <v>0</v>
      </c>
      <c r="E10" s="28">
        <v>1.9756230000000001</v>
      </c>
      <c r="F10" s="28">
        <f t="shared" si="0"/>
        <v>1.4761148539440656</v>
      </c>
      <c r="G10" s="28">
        <v>0.97860016394406557</v>
      </c>
      <c r="H10" s="28">
        <v>0.23435793999999999</v>
      </c>
      <c r="I10" s="28">
        <v>0.26315674999999999</v>
      </c>
      <c r="J10" s="29">
        <f t="shared" si="1"/>
        <v>0.49533750312891961</v>
      </c>
      <c r="K10" s="29">
        <f t="shared" si="2"/>
        <v>0.6139623318538332</v>
      </c>
      <c r="L10" s="30">
        <f t="shared" si="3"/>
        <v>0.74716423829043577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135</v>
      </c>
      <c r="B1" s="51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2204</v>
      </c>
      <c r="N2" s="72" t="s">
        <v>2227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4620.3602170000004</v>
      </c>
      <c r="E6" s="14">
        <f ca="1">SUM(E7:OFFSET(E7,50,0))</f>
        <v>6963.0408240000006</v>
      </c>
      <c r="F6" s="14">
        <f ca="1">SUM(F7:OFFSET(F7,50,0))</f>
        <v>5692.39860873005</v>
      </c>
      <c r="G6" s="14">
        <f ca="1">SUM(G7:OFFSET(G7,50,0))</f>
        <v>4083.6956657600495</v>
      </c>
      <c r="H6" s="14">
        <f ca="1">SUM(H7:OFFSET(H7,50,0))</f>
        <v>976.96164039999996</v>
      </c>
      <c r="I6" s="14">
        <f ca="1">SUM(I7:OFFSET(I7,50,0))</f>
        <v>631.74130257000013</v>
      </c>
      <c r="J6" s="15">
        <f ca="1">IFERROR(G6/E6,0)</f>
        <v>0.58648164917897505</v>
      </c>
      <c r="K6" s="15">
        <f ca="1">IFERROR(SUM(G6,H6)/E6,0)</f>
        <v>0.72678840094073949</v>
      </c>
      <c r="L6" s="16">
        <f ca="1">IFERROR(SUM(G6,H6,I6)/E6,0)</f>
        <v>0.81751619049965352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23.520869000000001</v>
      </c>
      <c r="E7" s="21">
        <v>23.799719999999997</v>
      </c>
      <c r="F7" s="21">
        <f t="shared" ref="F7:F32" si="0">SUM(G7,H7,I7)</f>
        <v>20.74478279577097</v>
      </c>
      <c r="G7" s="21">
        <v>17.019471205770969</v>
      </c>
      <c r="H7" s="21">
        <v>1.9000111699999997</v>
      </c>
      <c r="I7" s="21">
        <v>1.8253004199999998</v>
      </c>
      <c r="J7" s="22">
        <f t="shared" ref="J7:J32" si="1">IFERROR(G7/E7,0)</f>
        <v>0.71511224526048922</v>
      </c>
      <c r="K7" s="22">
        <f t="shared" ref="K7:K32" si="2">IFERROR(SUM(G7,H7)/E7,0)</f>
        <v>0.79494558657710979</v>
      </c>
      <c r="L7" s="23">
        <f t="shared" ref="L7:L32" si="3">IFERROR(SUM(G7,H7,I7)/E7,0)</f>
        <v>0.87163978381976648</v>
      </c>
      <c r="M7" s="4"/>
      <c r="N7" t="s">
        <v>463</v>
      </c>
      <c r="O7" s="5">
        <v>20.962119183880301</v>
      </c>
      <c r="P7" s="71">
        <v>0.96453582627816881</v>
      </c>
    </row>
    <row r="8" spans="1:16" x14ac:dyDescent="0.25">
      <c r="A8" s="17"/>
      <c r="B8" s="55">
        <v>2</v>
      </c>
      <c r="C8" s="19" t="s">
        <v>251</v>
      </c>
      <c r="D8" s="20">
        <v>4.3644169999999995</v>
      </c>
      <c r="E8" s="21">
        <v>3.9092349999999998</v>
      </c>
      <c r="F8" s="21">
        <f t="shared" si="0"/>
        <v>3.504243343266864</v>
      </c>
      <c r="G8" s="21">
        <v>2.8597398232668638</v>
      </c>
      <c r="H8" s="21">
        <v>0.33575852</v>
      </c>
      <c r="I8" s="21">
        <v>0.30874499999999999</v>
      </c>
      <c r="J8" s="22">
        <f t="shared" si="1"/>
        <v>0.73153438544033911</v>
      </c>
      <c r="K8" s="22">
        <f t="shared" si="2"/>
        <v>0.81742293396709698</v>
      </c>
      <c r="L8" s="23">
        <f t="shared" si="3"/>
        <v>0.89640130185748979</v>
      </c>
      <c r="M8" s="4"/>
      <c r="N8" t="s">
        <v>274</v>
      </c>
      <c r="O8" s="5">
        <v>60.193207843613443</v>
      </c>
      <c r="P8" s="71">
        <v>0.93442061005012034</v>
      </c>
    </row>
    <row r="9" spans="1:16" x14ac:dyDescent="0.25">
      <c r="A9" s="17"/>
      <c r="B9" s="55">
        <v>3</v>
      </c>
      <c r="C9" s="19" t="s">
        <v>252</v>
      </c>
      <c r="D9" s="20">
        <v>5.4042159999999999</v>
      </c>
      <c r="E9" s="21">
        <v>4.5611040000000003</v>
      </c>
      <c r="F9" s="21">
        <f t="shared" si="0"/>
        <v>4.1120566688954119</v>
      </c>
      <c r="G9" s="21">
        <v>3.3757386188954115</v>
      </c>
      <c r="H9" s="21">
        <v>0.38562878</v>
      </c>
      <c r="I9" s="21">
        <v>0.35068927000000005</v>
      </c>
      <c r="J9" s="22">
        <f t="shared" si="1"/>
        <v>0.74011437119070544</v>
      </c>
      <c r="K9" s="22">
        <f t="shared" si="2"/>
        <v>0.82466161676984595</v>
      </c>
      <c r="L9" s="23">
        <f t="shared" si="3"/>
        <v>0.90154854370683313</v>
      </c>
      <c r="M9" s="4"/>
      <c r="N9" t="s">
        <v>266</v>
      </c>
      <c r="O9" s="5">
        <v>3.9303894587903874</v>
      </c>
      <c r="P9" s="71">
        <v>0.91179003041095796</v>
      </c>
    </row>
    <row r="10" spans="1:16" x14ac:dyDescent="0.25">
      <c r="A10" s="17"/>
      <c r="B10" s="55">
        <v>4</v>
      </c>
      <c r="C10" s="19" t="s">
        <v>253</v>
      </c>
      <c r="D10" s="20">
        <v>122.107145</v>
      </c>
      <c r="E10" s="21">
        <v>197.80156099999994</v>
      </c>
      <c r="F10" s="21">
        <f t="shared" si="0"/>
        <v>99.6558495496067</v>
      </c>
      <c r="G10" s="21">
        <v>81.6795429696067</v>
      </c>
      <c r="H10" s="21">
        <v>9.3719289899999971</v>
      </c>
      <c r="I10" s="21">
        <v>8.6043775899999986</v>
      </c>
      <c r="J10" s="22">
        <f t="shared" si="1"/>
        <v>0.41293679663936894</v>
      </c>
      <c r="K10" s="22">
        <f t="shared" si="2"/>
        <v>0.46031725684716274</v>
      </c>
      <c r="L10" s="23">
        <f t="shared" si="3"/>
        <v>0.50381730581795925</v>
      </c>
      <c r="M10" s="4"/>
      <c r="N10" t="s">
        <v>272</v>
      </c>
      <c r="O10" s="5">
        <v>61.244331051504304</v>
      </c>
      <c r="P10" s="71">
        <v>0.91029676238639601</v>
      </c>
    </row>
    <row r="11" spans="1:16" x14ac:dyDescent="0.25">
      <c r="A11" s="17"/>
      <c r="B11" s="55">
        <v>5</v>
      </c>
      <c r="C11" s="19" t="s">
        <v>254</v>
      </c>
      <c r="D11" s="20">
        <v>100.00071899999998</v>
      </c>
      <c r="E11" s="21">
        <v>102.688241</v>
      </c>
      <c r="F11" s="21">
        <f t="shared" si="0"/>
        <v>88.852404273687128</v>
      </c>
      <c r="G11" s="21">
        <v>73.588423013687134</v>
      </c>
      <c r="H11" s="21">
        <v>9.3208893599999989</v>
      </c>
      <c r="I11" s="21">
        <v>5.9430918999999998</v>
      </c>
      <c r="J11" s="22">
        <f t="shared" si="1"/>
        <v>0.7166197638314511</v>
      </c>
      <c r="K11" s="22">
        <f t="shared" si="2"/>
        <v>0.80738857308586209</v>
      </c>
      <c r="L11" s="23">
        <f t="shared" si="3"/>
        <v>0.86526367000177873</v>
      </c>
      <c r="M11" s="4"/>
      <c r="N11" t="s">
        <v>268</v>
      </c>
      <c r="O11" s="5">
        <v>0.35992899248752175</v>
      </c>
      <c r="P11" s="71">
        <v>0.90963057287078353</v>
      </c>
    </row>
    <row r="12" spans="1:16" x14ac:dyDescent="0.25">
      <c r="A12" s="17"/>
      <c r="B12" s="55">
        <v>6</v>
      </c>
      <c r="C12" s="19" t="s">
        <v>255</v>
      </c>
      <c r="D12" s="20">
        <v>5.6898059999999999</v>
      </c>
      <c r="E12" s="21">
        <v>6.2153559999999999</v>
      </c>
      <c r="F12" s="21">
        <f t="shared" si="0"/>
        <v>5.1263230786046412</v>
      </c>
      <c r="G12" s="21">
        <v>4.194037638604641</v>
      </c>
      <c r="H12" s="21">
        <v>0.48725631999999997</v>
      </c>
      <c r="I12" s="21">
        <v>0.44502912000000006</v>
      </c>
      <c r="J12" s="22">
        <f t="shared" si="1"/>
        <v>0.67478639012868147</v>
      </c>
      <c r="K12" s="22">
        <f t="shared" si="2"/>
        <v>0.7531819510587392</v>
      </c>
      <c r="L12" s="23">
        <f t="shared" si="3"/>
        <v>0.82478350051141747</v>
      </c>
      <c r="M12" s="4"/>
      <c r="N12" t="s">
        <v>252</v>
      </c>
      <c r="O12" s="5">
        <v>4.1120566688954119</v>
      </c>
      <c r="P12" s="71">
        <v>0.90154854370683313</v>
      </c>
    </row>
    <row r="13" spans="1:16" x14ac:dyDescent="0.25">
      <c r="A13" s="17"/>
      <c r="B13" s="55">
        <v>7</v>
      </c>
      <c r="C13" s="19" t="s">
        <v>256</v>
      </c>
      <c r="D13" s="20">
        <v>1451.8669300000006</v>
      </c>
      <c r="E13" s="21">
        <v>3056.9511550000016</v>
      </c>
      <c r="F13" s="21">
        <f t="shared" si="0"/>
        <v>2636.4902928544702</v>
      </c>
      <c r="G13" s="21">
        <v>1694.9713929044701</v>
      </c>
      <c r="H13" s="21">
        <v>668.77335145999996</v>
      </c>
      <c r="I13" s="21">
        <v>272.74554849000003</v>
      </c>
      <c r="J13" s="22">
        <f t="shared" si="1"/>
        <v>0.55446466330747413</v>
      </c>
      <c r="K13" s="22">
        <f t="shared" si="2"/>
        <v>0.77323601997967439</v>
      </c>
      <c r="L13" s="23">
        <f t="shared" si="3"/>
        <v>0.86245744834430271</v>
      </c>
      <c r="M13" s="4"/>
      <c r="N13" t="s">
        <v>251</v>
      </c>
      <c r="O13" s="5">
        <v>3.504243343266864</v>
      </c>
      <c r="P13" s="71">
        <v>0.89640130185748979</v>
      </c>
    </row>
    <row r="14" spans="1:16" x14ac:dyDescent="0.25">
      <c r="A14" s="17"/>
      <c r="B14" s="55">
        <v>8</v>
      </c>
      <c r="C14" s="19" t="s">
        <v>257</v>
      </c>
      <c r="D14" s="20">
        <v>110.207864</v>
      </c>
      <c r="E14" s="21">
        <v>118.030333</v>
      </c>
      <c r="F14" s="21">
        <f t="shared" si="0"/>
        <v>86.222234158824335</v>
      </c>
      <c r="G14" s="21">
        <v>66.741456718824338</v>
      </c>
      <c r="H14" s="21">
        <v>11.30341958</v>
      </c>
      <c r="I14" s="21">
        <v>8.177357859999999</v>
      </c>
      <c r="J14" s="22">
        <f t="shared" si="1"/>
        <v>0.56546020859590673</v>
      </c>
      <c r="K14" s="22">
        <f t="shared" si="2"/>
        <v>0.66122728213284232</v>
      </c>
      <c r="L14" s="23">
        <f t="shared" si="3"/>
        <v>0.73050911547309061</v>
      </c>
      <c r="M14" s="4"/>
      <c r="N14" t="s">
        <v>259</v>
      </c>
      <c r="O14" s="5">
        <v>5.1086897850453186</v>
      </c>
      <c r="P14" s="71">
        <v>0.89239650612196375</v>
      </c>
    </row>
    <row r="15" spans="1:16" x14ac:dyDescent="0.25">
      <c r="A15" s="17"/>
      <c r="B15" s="55">
        <v>9</v>
      </c>
      <c r="C15" s="19" t="s">
        <v>258</v>
      </c>
      <c r="D15" s="20">
        <v>11.829545</v>
      </c>
      <c r="E15" s="21">
        <v>6.3736270000000008</v>
      </c>
      <c r="F15" s="21">
        <f t="shared" si="0"/>
        <v>3.5369707871728853</v>
      </c>
      <c r="G15" s="21">
        <v>2.7203173171728849</v>
      </c>
      <c r="H15" s="21">
        <v>0.41907846999999998</v>
      </c>
      <c r="I15" s="21">
        <v>0.39757500000000001</v>
      </c>
      <c r="J15" s="22">
        <f t="shared" si="1"/>
        <v>0.42680836471492362</v>
      </c>
      <c r="K15" s="22">
        <f t="shared" si="2"/>
        <v>0.49256032509792064</v>
      </c>
      <c r="L15" s="23">
        <f t="shared" si="3"/>
        <v>0.55493846551937931</v>
      </c>
      <c r="M15" s="4"/>
      <c r="N15" t="s">
        <v>260</v>
      </c>
      <c r="O15" s="5">
        <v>14.590791906129031</v>
      </c>
      <c r="P15" s="71">
        <v>0.89185284420696198</v>
      </c>
    </row>
    <row r="16" spans="1:16" x14ac:dyDescent="0.25">
      <c r="A16" s="17"/>
      <c r="B16" s="55">
        <v>10</v>
      </c>
      <c r="C16" s="19" t="s">
        <v>259</v>
      </c>
      <c r="D16" s="20">
        <v>3.8056770000000002</v>
      </c>
      <c r="E16" s="21">
        <v>5.7246859999999984</v>
      </c>
      <c r="F16" s="21">
        <f t="shared" si="0"/>
        <v>5.1086897850453186</v>
      </c>
      <c r="G16" s="21">
        <v>4.0464521050453186</v>
      </c>
      <c r="H16" s="21">
        <v>0.54727446000000002</v>
      </c>
      <c r="I16" s="21">
        <v>0.51496321999999994</v>
      </c>
      <c r="J16" s="22">
        <f t="shared" si="1"/>
        <v>0.70684262945519105</v>
      </c>
      <c r="K16" s="22">
        <f t="shared" si="2"/>
        <v>0.80244166493067381</v>
      </c>
      <c r="L16" s="23">
        <f t="shared" si="3"/>
        <v>0.89239650612196375</v>
      </c>
      <c r="M16" s="4"/>
      <c r="N16" t="s">
        <v>273</v>
      </c>
      <c r="O16" s="5">
        <v>24.665594876327642</v>
      </c>
      <c r="P16" s="71">
        <v>0.8891858493595669</v>
      </c>
    </row>
    <row r="17" spans="1:16" x14ac:dyDescent="0.25">
      <c r="A17" s="17"/>
      <c r="B17" s="55">
        <v>11</v>
      </c>
      <c r="C17" s="19" t="s">
        <v>260</v>
      </c>
      <c r="D17" s="20">
        <v>16.268443000000001</v>
      </c>
      <c r="E17" s="21">
        <v>16.360088999999999</v>
      </c>
      <c r="F17" s="21">
        <f t="shared" si="0"/>
        <v>14.590791906129031</v>
      </c>
      <c r="G17" s="21">
        <v>12.194684876129031</v>
      </c>
      <c r="H17" s="21">
        <v>1.2496945199999998</v>
      </c>
      <c r="I17" s="21">
        <v>1.14641251</v>
      </c>
      <c r="J17" s="22">
        <f t="shared" si="1"/>
        <v>0.74539233106427671</v>
      </c>
      <c r="K17" s="22">
        <f t="shared" si="2"/>
        <v>0.82177911111174473</v>
      </c>
      <c r="L17" s="23">
        <f t="shared" si="3"/>
        <v>0.89185284420696198</v>
      </c>
      <c r="M17" s="4"/>
      <c r="N17" t="s">
        <v>262</v>
      </c>
      <c r="O17" s="5">
        <v>16.272397842734662</v>
      </c>
      <c r="P17" s="71">
        <v>0.88227988315145067</v>
      </c>
    </row>
    <row r="18" spans="1:16" x14ac:dyDescent="0.25">
      <c r="A18" s="17"/>
      <c r="B18" s="55">
        <v>12</v>
      </c>
      <c r="C18" s="19" t="s">
        <v>261</v>
      </c>
      <c r="D18" s="20">
        <v>68.946793999999997</v>
      </c>
      <c r="E18" s="21">
        <v>65.253650000000007</v>
      </c>
      <c r="F18" s="21">
        <f t="shared" si="0"/>
        <v>52.66516450478295</v>
      </c>
      <c r="G18" s="21">
        <v>43.429908964782953</v>
      </c>
      <c r="H18" s="21">
        <v>4.1756605200000001</v>
      </c>
      <c r="I18" s="21">
        <v>5.0595950199999997</v>
      </c>
      <c r="J18" s="22">
        <f t="shared" si="1"/>
        <v>0.66555524426270329</v>
      </c>
      <c r="K18" s="22">
        <f t="shared" si="2"/>
        <v>0.72954646191872718</v>
      </c>
      <c r="L18" s="23">
        <f t="shared" si="3"/>
        <v>0.80708381071071034</v>
      </c>
      <c r="M18" s="4"/>
      <c r="N18" t="s">
        <v>267</v>
      </c>
      <c r="O18" s="5">
        <v>23.021093945237542</v>
      </c>
      <c r="P18" s="71">
        <v>0.87984542459076109</v>
      </c>
    </row>
    <row r="19" spans="1:16" x14ac:dyDescent="0.25">
      <c r="A19" s="17"/>
      <c r="B19" s="55">
        <v>13</v>
      </c>
      <c r="C19" s="19" t="s">
        <v>262</v>
      </c>
      <c r="D19" s="20">
        <v>18.204011000000005</v>
      </c>
      <c r="E19" s="21">
        <v>18.443577999999995</v>
      </c>
      <c r="F19" s="21">
        <f t="shared" si="0"/>
        <v>16.272397842734662</v>
      </c>
      <c r="G19" s="21">
        <v>13.453132502734661</v>
      </c>
      <c r="H19" s="21">
        <v>1.4613716100000005</v>
      </c>
      <c r="I19" s="21">
        <v>1.35789373</v>
      </c>
      <c r="J19" s="22">
        <f t="shared" si="1"/>
        <v>0.72942096716454174</v>
      </c>
      <c r="K19" s="22">
        <f t="shared" si="2"/>
        <v>0.80865568019039824</v>
      </c>
      <c r="L19" s="23">
        <f t="shared" si="3"/>
        <v>0.88227988315145067</v>
      </c>
      <c r="M19" s="4"/>
      <c r="N19" t="s">
        <v>263</v>
      </c>
      <c r="O19" s="5">
        <v>36.857821839695376</v>
      </c>
      <c r="P19" s="71">
        <v>0.87359430854267106</v>
      </c>
    </row>
    <row r="20" spans="1:16" x14ac:dyDescent="0.25">
      <c r="A20" s="17"/>
      <c r="B20" s="55">
        <v>14</v>
      </c>
      <c r="C20" s="19" t="s">
        <v>263</v>
      </c>
      <c r="D20" s="20">
        <v>41.231505999999996</v>
      </c>
      <c r="E20" s="21">
        <v>42.191004999999997</v>
      </c>
      <c r="F20" s="21">
        <f t="shared" si="0"/>
        <v>36.857821839695376</v>
      </c>
      <c r="G20" s="21">
        <v>30.336562549695373</v>
      </c>
      <c r="H20" s="21">
        <v>3.5321766900000005</v>
      </c>
      <c r="I20" s="21">
        <v>2.9890826000000006</v>
      </c>
      <c r="J20" s="22">
        <f t="shared" si="1"/>
        <v>0.71902915205967188</v>
      </c>
      <c r="K20" s="22">
        <f t="shared" si="2"/>
        <v>0.80274786627375605</v>
      </c>
      <c r="L20" s="23">
        <f t="shared" si="3"/>
        <v>0.87359430854267106</v>
      </c>
      <c r="M20" s="4"/>
      <c r="N20" t="s">
        <v>250</v>
      </c>
      <c r="O20" s="5">
        <v>20.74478279577097</v>
      </c>
      <c r="P20" s="71">
        <v>0.87163978381976648</v>
      </c>
    </row>
    <row r="21" spans="1:16" x14ac:dyDescent="0.25">
      <c r="A21" s="17"/>
      <c r="B21" s="55">
        <v>15</v>
      </c>
      <c r="C21" s="19" t="s">
        <v>264</v>
      </c>
      <c r="D21" s="20">
        <v>2064.5269009999997</v>
      </c>
      <c r="E21" s="21">
        <v>2705.3125090000003</v>
      </c>
      <c r="F21" s="21">
        <f t="shared" si="0"/>
        <v>2132.9979880115229</v>
      </c>
      <c r="G21" s="21">
        <v>1634.2620852315231</v>
      </c>
      <c r="H21" s="21">
        <v>217.08107792999994</v>
      </c>
      <c r="I21" s="21">
        <v>281.65482485000001</v>
      </c>
      <c r="J21" s="22">
        <f t="shared" si="1"/>
        <v>0.60409364160136036</v>
      </c>
      <c r="K21" s="22">
        <f t="shared" si="2"/>
        <v>0.68433615599029596</v>
      </c>
      <c r="L21" s="23">
        <f t="shared" si="3"/>
        <v>0.78844790792763919</v>
      </c>
      <c r="M21" s="4"/>
      <c r="N21" t="s">
        <v>254</v>
      </c>
      <c r="O21" s="5">
        <v>88.852404273687128</v>
      </c>
      <c r="P21" s="71">
        <v>0.86526367000177873</v>
      </c>
    </row>
    <row r="22" spans="1:16" x14ac:dyDescent="0.25">
      <c r="A22" s="17"/>
      <c r="B22" s="55">
        <v>16</v>
      </c>
      <c r="C22" s="19" t="s">
        <v>265</v>
      </c>
      <c r="D22" s="20">
        <v>154.12970200000001</v>
      </c>
      <c r="E22" s="21">
        <v>170.46754700000002</v>
      </c>
      <c r="F22" s="21">
        <f t="shared" si="0"/>
        <v>125.03068600923518</v>
      </c>
      <c r="G22" s="21">
        <v>102.11084087923518</v>
      </c>
      <c r="H22" s="21">
        <v>12.804001980000001</v>
      </c>
      <c r="I22" s="21">
        <v>10.115843150000003</v>
      </c>
      <c r="J22" s="22">
        <f t="shared" si="1"/>
        <v>0.59900457697813392</v>
      </c>
      <c r="K22" s="22">
        <f t="shared" si="2"/>
        <v>0.67411565944123764</v>
      </c>
      <c r="L22" s="23">
        <f t="shared" si="3"/>
        <v>0.73345741291880717</v>
      </c>
      <c r="M22" s="4"/>
      <c r="N22" t="s">
        <v>256</v>
      </c>
      <c r="O22" s="5">
        <v>2636.4902928544702</v>
      </c>
      <c r="P22" s="71">
        <v>0.86245744834430271</v>
      </c>
    </row>
    <row r="23" spans="1:16" x14ac:dyDescent="0.25">
      <c r="A23" s="17"/>
      <c r="B23" s="55">
        <v>17</v>
      </c>
      <c r="C23" s="19" t="s">
        <v>266</v>
      </c>
      <c r="D23" s="20">
        <v>4.0480299999999998</v>
      </c>
      <c r="E23" s="21">
        <v>4.3106299999999997</v>
      </c>
      <c r="F23" s="21">
        <f t="shared" si="0"/>
        <v>3.9303894587903874</v>
      </c>
      <c r="G23" s="21">
        <v>3.1123457287903875</v>
      </c>
      <c r="H23" s="21">
        <v>0.45121221</v>
      </c>
      <c r="I23" s="21">
        <v>0.36683151999999997</v>
      </c>
      <c r="J23" s="22">
        <f t="shared" si="1"/>
        <v>0.72201644047166835</v>
      </c>
      <c r="K23" s="22">
        <f t="shared" si="2"/>
        <v>0.82669074793948627</v>
      </c>
      <c r="L23" s="23">
        <f t="shared" si="3"/>
        <v>0.91179003041095796</v>
      </c>
      <c r="M23" s="4"/>
      <c r="N23" t="s">
        <v>271</v>
      </c>
      <c r="O23" s="5">
        <v>25.800464913863753</v>
      </c>
      <c r="P23" s="71">
        <v>0.8610030101812689</v>
      </c>
    </row>
    <row r="24" spans="1:16" x14ac:dyDescent="0.25">
      <c r="A24" s="17"/>
      <c r="B24" s="55">
        <v>18</v>
      </c>
      <c r="C24" s="19" t="s">
        <v>267</v>
      </c>
      <c r="D24" s="20">
        <v>30.939441000000002</v>
      </c>
      <c r="E24" s="21">
        <v>26.164929999999998</v>
      </c>
      <c r="F24" s="21">
        <f t="shared" si="0"/>
        <v>23.021093945237542</v>
      </c>
      <c r="G24" s="21">
        <v>18.918627545237541</v>
      </c>
      <c r="H24" s="21">
        <v>2.1221094899999997</v>
      </c>
      <c r="I24" s="21">
        <v>1.9803569099999998</v>
      </c>
      <c r="J24" s="22">
        <f t="shared" si="1"/>
        <v>0.72305286294431292</v>
      </c>
      <c r="K24" s="22">
        <f t="shared" si="2"/>
        <v>0.80415797157636359</v>
      </c>
      <c r="L24" s="23">
        <f t="shared" si="3"/>
        <v>0.87984542459076109</v>
      </c>
      <c r="M24" s="4"/>
      <c r="N24" t="s">
        <v>269</v>
      </c>
      <c r="O24" s="5">
        <v>100.64206290643824</v>
      </c>
      <c r="P24" s="71">
        <v>0.84982508567244508</v>
      </c>
    </row>
    <row r="25" spans="1:16" x14ac:dyDescent="0.25">
      <c r="A25" s="17"/>
      <c r="B25" s="55">
        <v>19</v>
      </c>
      <c r="C25" s="19" t="s">
        <v>268</v>
      </c>
      <c r="D25" s="20">
        <v>0.37129200000000001</v>
      </c>
      <c r="E25" s="21">
        <v>0.39568700000000001</v>
      </c>
      <c r="F25" s="21">
        <f t="shared" si="0"/>
        <v>0.35992899248752175</v>
      </c>
      <c r="G25" s="21">
        <v>0.29146691248752177</v>
      </c>
      <c r="H25" s="21">
        <v>3.5493079999999996E-2</v>
      </c>
      <c r="I25" s="21">
        <v>3.2968999999999998E-2</v>
      </c>
      <c r="J25" s="22">
        <f t="shared" si="1"/>
        <v>0.73660977612992529</v>
      </c>
      <c r="K25" s="22">
        <f t="shared" si="2"/>
        <v>0.82630966518364712</v>
      </c>
      <c r="L25" s="23">
        <f t="shared" si="3"/>
        <v>0.90963057287078353</v>
      </c>
      <c r="M25" s="4"/>
      <c r="N25" t="s">
        <v>255</v>
      </c>
      <c r="O25" s="5">
        <v>5.1263230786046412</v>
      </c>
      <c r="P25" s="71">
        <v>0.82478350051141747</v>
      </c>
    </row>
    <row r="26" spans="1:16" x14ac:dyDescent="0.25">
      <c r="A26" s="17"/>
      <c r="B26" s="55">
        <v>20</v>
      </c>
      <c r="C26" s="19" t="s">
        <v>269</v>
      </c>
      <c r="D26" s="20">
        <v>112.19750000000001</v>
      </c>
      <c r="E26" s="21">
        <v>118.42679699999998</v>
      </c>
      <c r="F26" s="21">
        <f t="shared" si="0"/>
        <v>100.64206290643824</v>
      </c>
      <c r="G26" s="21">
        <v>81.088739596438245</v>
      </c>
      <c r="H26" s="21">
        <v>11.621866109999999</v>
      </c>
      <c r="I26" s="21">
        <v>7.9314571999999988</v>
      </c>
      <c r="J26" s="22">
        <f t="shared" si="1"/>
        <v>0.68471614238151068</v>
      </c>
      <c r="K26" s="22">
        <f t="shared" si="2"/>
        <v>0.78285158473413974</v>
      </c>
      <c r="L26" s="23">
        <f t="shared" si="3"/>
        <v>0.84982508567244508</v>
      </c>
      <c r="M26" s="4"/>
      <c r="N26" t="s">
        <v>261</v>
      </c>
      <c r="O26" s="5">
        <v>52.66516450478295</v>
      </c>
      <c r="P26" s="71">
        <v>0.80708381071071034</v>
      </c>
    </row>
    <row r="27" spans="1:16" x14ac:dyDescent="0.25">
      <c r="A27" s="17"/>
      <c r="B27" s="55">
        <v>21</v>
      </c>
      <c r="C27" s="19" t="s">
        <v>270</v>
      </c>
      <c r="D27" s="20">
        <v>47.159219999999998</v>
      </c>
      <c r="E27" s="21">
        <v>58.524206000000007</v>
      </c>
      <c r="F27" s="21">
        <f t="shared" si="0"/>
        <v>39.810718148461646</v>
      </c>
      <c r="G27" s="21">
        <v>32.815733328461647</v>
      </c>
      <c r="H27" s="21">
        <v>3.5961463</v>
      </c>
      <c r="I27" s="21">
        <v>3.39883852</v>
      </c>
      <c r="J27" s="22">
        <f t="shared" si="1"/>
        <v>0.56072069270724734</v>
      </c>
      <c r="K27" s="22">
        <f t="shared" si="2"/>
        <v>0.62216785356236437</v>
      </c>
      <c r="L27" s="23">
        <f t="shared" si="3"/>
        <v>0.68024362685863082</v>
      </c>
      <c r="M27" s="4"/>
      <c r="N27" t="s">
        <v>264</v>
      </c>
      <c r="O27" s="5">
        <v>2132.9979880115229</v>
      </c>
      <c r="P27" s="71">
        <v>0.78844790792763919</v>
      </c>
    </row>
    <row r="28" spans="1:16" x14ac:dyDescent="0.25">
      <c r="A28" s="17"/>
      <c r="B28" s="55">
        <v>22</v>
      </c>
      <c r="C28" s="19" t="s">
        <v>271</v>
      </c>
      <c r="D28" s="20">
        <v>27.372234000000002</v>
      </c>
      <c r="E28" s="21">
        <v>29.965592000000004</v>
      </c>
      <c r="F28" s="21">
        <f t="shared" si="0"/>
        <v>25.800464913863753</v>
      </c>
      <c r="G28" s="21">
        <v>22.283078363863751</v>
      </c>
      <c r="H28" s="21">
        <v>1.7993084800000001</v>
      </c>
      <c r="I28" s="21">
        <v>1.71807807</v>
      </c>
      <c r="J28" s="22">
        <f t="shared" si="1"/>
        <v>0.74362216384257473</v>
      </c>
      <c r="K28" s="22">
        <f t="shared" si="2"/>
        <v>0.80366798172596587</v>
      </c>
      <c r="L28" s="23">
        <f t="shared" si="3"/>
        <v>0.8610030101812689</v>
      </c>
      <c r="M28" s="4"/>
      <c r="N28" t="s">
        <v>265</v>
      </c>
      <c r="O28" s="5">
        <v>125.03068600923518</v>
      </c>
      <c r="P28" s="71">
        <v>0.73345741291880717</v>
      </c>
    </row>
    <row r="29" spans="1:16" x14ac:dyDescent="0.25">
      <c r="A29" s="17"/>
      <c r="B29" s="55">
        <v>23</v>
      </c>
      <c r="C29" s="19" t="s">
        <v>272</v>
      </c>
      <c r="D29" s="20">
        <v>80.151511999999997</v>
      </c>
      <c r="E29" s="21">
        <v>67.279522</v>
      </c>
      <c r="F29" s="21">
        <f t="shared" si="0"/>
        <v>61.244331051504304</v>
      </c>
      <c r="G29" s="21">
        <v>49.308215691504302</v>
      </c>
      <c r="H29" s="21">
        <v>5.6391329099999998</v>
      </c>
      <c r="I29" s="21">
        <v>6.2969824500000007</v>
      </c>
      <c r="J29" s="22">
        <f t="shared" si="1"/>
        <v>0.73288593952115622</v>
      </c>
      <c r="K29" s="22">
        <f t="shared" si="2"/>
        <v>0.81670242249200731</v>
      </c>
      <c r="L29" s="23">
        <f t="shared" si="3"/>
        <v>0.91029676238639601</v>
      </c>
      <c r="M29" s="4"/>
      <c r="N29" t="s">
        <v>257</v>
      </c>
      <c r="O29" s="5">
        <v>86.222234158824335</v>
      </c>
      <c r="P29" s="71">
        <v>0.73050911547309061</v>
      </c>
    </row>
    <row r="30" spans="1:16" x14ac:dyDescent="0.25">
      <c r="A30" s="17"/>
      <c r="B30" s="55">
        <v>24</v>
      </c>
      <c r="C30" s="19" t="s">
        <v>273</v>
      </c>
      <c r="D30" s="20">
        <v>27.035424000000003</v>
      </c>
      <c r="E30" s="21">
        <v>27.739527000000002</v>
      </c>
      <c r="F30" s="21">
        <f t="shared" si="0"/>
        <v>24.665594876327642</v>
      </c>
      <c r="G30" s="21">
        <v>20.201814066327643</v>
      </c>
      <c r="H30" s="21">
        <v>2.3081161800000003</v>
      </c>
      <c r="I30" s="21">
        <v>2.15566463</v>
      </c>
      <c r="J30" s="22">
        <f t="shared" si="1"/>
        <v>0.72826815202464124</v>
      </c>
      <c r="K30" s="22">
        <f t="shared" si="2"/>
        <v>0.81147491254366522</v>
      </c>
      <c r="L30" s="23">
        <f t="shared" si="3"/>
        <v>0.8891858493595669</v>
      </c>
      <c r="M30" s="4"/>
      <c r="N30" t="s">
        <v>270</v>
      </c>
      <c r="O30" s="5">
        <v>39.810718148461646</v>
      </c>
      <c r="P30" s="71">
        <v>0.68024362685863082</v>
      </c>
    </row>
    <row r="31" spans="1:16" x14ac:dyDescent="0.25">
      <c r="A31" s="17"/>
      <c r="B31" s="55">
        <v>25</v>
      </c>
      <c r="C31" s="19" t="s">
        <v>274</v>
      </c>
      <c r="D31" s="20">
        <v>73.975895000000008</v>
      </c>
      <c r="E31" s="21">
        <v>64.417680000000004</v>
      </c>
      <c r="F31" s="21">
        <f t="shared" si="0"/>
        <v>60.193207843613443</v>
      </c>
      <c r="G31" s="21">
        <v>49.322053333613439</v>
      </c>
      <c r="H31" s="21">
        <v>5.1286894400000014</v>
      </c>
      <c r="I31" s="21">
        <v>5.7424650699999997</v>
      </c>
      <c r="J31" s="22">
        <f t="shared" si="1"/>
        <v>0.76566019349988135</v>
      </c>
      <c r="K31" s="22">
        <f t="shared" si="2"/>
        <v>0.84527637092198038</v>
      </c>
      <c r="L31" s="23">
        <f t="shared" si="3"/>
        <v>0.93442061005012034</v>
      </c>
      <c r="M31" s="4"/>
      <c r="N31" t="s">
        <v>258</v>
      </c>
      <c r="O31" s="5">
        <v>3.5369707871728853</v>
      </c>
      <c r="P31" s="71">
        <v>0.55493846551937931</v>
      </c>
    </row>
    <row r="32" spans="1:16" ht="15.75" thickBot="1" x14ac:dyDescent="0.3">
      <c r="A32" s="24"/>
      <c r="B32" s="56">
        <v>98</v>
      </c>
      <c r="C32" s="26" t="s">
        <v>463</v>
      </c>
      <c r="D32" s="27">
        <v>15.005124</v>
      </c>
      <c r="E32" s="28">
        <v>21.732857000000017</v>
      </c>
      <c r="F32" s="28">
        <f t="shared" si="0"/>
        <v>20.962119183880301</v>
      </c>
      <c r="G32" s="28">
        <v>19.369803873880301</v>
      </c>
      <c r="H32" s="28">
        <v>1.1109858400000001</v>
      </c>
      <c r="I32" s="28">
        <v>0.48132946999999998</v>
      </c>
      <c r="J32" s="29">
        <f t="shared" si="1"/>
        <v>0.89126817858693341</v>
      </c>
      <c r="K32" s="29">
        <f t="shared" si="2"/>
        <v>0.94238827936337533</v>
      </c>
      <c r="L32" s="30">
        <f t="shared" si="3"/>
        <v>0.96453582627816881</v>
      </c>
      <c r="M32" s="4"/>
      <c r="N32" t="s">
        <v>253</v>
      </c>
      <c r="O32" s="5">
        <v>99.6558495496067</v>
      </c>
      <c r="P32" s="71">
        <v>0.50381730581795925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topLeftCell="A16" workbookViewId="0">
      <selection activeCell="A26" sqref="A26:D2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49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2205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4620.3602170000004</v>
      </c>
      <c r="E6" s="14">
        <v>6963.0408240000006</v>
      </c>
      <c r="F6" s="14">
        <v>5692.39860873005</v>
      </c>
      <c r="G6" s="14">
        <v>4083.6956657600495</v>
      </c>
      <c r="H6" s="14">
        <v>976.96164039999996</v>
      </c>
      <c r="I6" s="14">
        <v>631.74130257000013</v>
      </c>
      <c r="J6" s="15">
        <v>0.58648164917897505</v>
      </c>
      <c r="K6" s="15">
        <v>0.72678840094073949</v>
      </c>
      <c r="L6" s="16">
        <v>0.81751619049965352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3942.6370700000002</v>
      </c>
      <c r="E7" s="38">
        <f ca="1">SUM(E8:OFFSET(E6,MATCH("PROYECTOS",$A$8:$A$50,0),0))</f>
        <v>4402.5925380000008</v>
      </c>
      <c r="F7" s="38">
        <f ca="1">SUM(F8:OFFSET(F6,MATCH("PROYECTOS",$A$8:$A$50,0),0))</f>
        <v>3595.1522737066857</v>
      </c>
      <c r="G7" s="38">
        <f ca="1">SUM(G8:OFFSET(G6,MATCH("PROYECTOS",$A$8:$A$50,0),0))</f>
        <v>2945.0290364066859</v>
      </c>
      <c r="H7" s="38">
        <f ca="1">SUM(H8:OFFSET(H6,MATCH("PROYECTOS",$A$8:$A$50,0),0))</f>
        <v>329.43072982999996</v>
      </c>
      <c r="I7" s="38">
        <f ca="1">SUM(I8:OFFSET(I6,MATCH("PROYECTOS",$A$8:$A$50,0),0))</f>
        <v>320.69250747000001</v>
      </c>
      <c r="J7" s="39">
        <f ca="1">IFERROR(G7/E7,0)</f>
        <v>0.66893063825173948</v>
      </c>
      <c r="K7" s="39">
        <f ca="1">IFERROR(SUM(G7,H7)/E7,0)</f>
        <v>0.74375716988885821</v>
      </c>
      <c r="L7" s="40">
        <f ca="1">IFERROR(SUM(G7,H7,I7)/E7,0)</f>
        <v>0.81659891136323126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642.34844600000008</v>
      </c>
      <c r="E8" s="21">
        <v>690.45518799999991</v>
      </c>
      <c r="F8" s="21">
        <f t="shared" ref="F8:F18" si="0">SUM(G8,H8,I8)</f>
        <v>419.80791589511227</v>
      </c>
      <c r="G8" s="21">
        <v>348.07437338511227</v>
      </c>
      <c r="H8" s="21">
        <v>40.228394820000005</v>
      </c>
      <c r="I8" s="21">
        <v>31.505147689999998</v>
      </c>
      <c r="J8" s="22">
        <f t="shared" ref="J8:J19" si="1">IFERROR(G8/E8,0)</f>
        <v>0.5041230472803867</v>
      </c>
      <c r="K8" s="22">
        <f t="shared" ref="K8:K19" si="2">IFERROR(SUM(G8,H8)/E8,0)</f>
        <v>0.56238663269355049</v>
      </c>
      <c r="L8" s="23">
        <f t="shared" ref="L8:L19" si="3">IFERROR(SUM(G8,H8,I8)/E8,0)</f>
        <v>0.60801616555470406</v>
      </c>
      <c r="M8" s="4"/>
    </row>
    <row r="9" spans="1:13" ht="25.5" x14ac:dyDescent="0.25">
      <c r="A9" s="17"/>
      <c r="B9" s="19">
        <v>3000717</v>
      </c>
      <c r="C9" s="19" t="s">
        <v>2207</v>
      </c>
      <c r="D9" s="20">
        <v>2604.0461690000006</v>
      </c>
      <c r="E9" s="21">
        <v>2937.6151710000008</v>
      </c>
      <c r="F9" s="21">
        <f t="shared" si="0"/>
        <v>2523.2090342445508</v>
      </c>
      <c r="G9" s="21">
        <v>2111.9347678345512</v>
      </c>
      <c r="H9" s="21">
        <v>203.46569474999995</v>
      </c>
      <c r="I9" s="21">
        <v>207.80857166000004</v>
      </c>
      <c r="J9" s="22">
        <f t="shared" si="1"/>
        <v>0.718928329579542</v>
      </c>
      <c r="K9" s="22">
        <f t="shared" si="2"/>
        <v>0.78819053136778283</v>
      </c>
      <c r="L9" s="23">
        <f t="shared" si="3"/>
        <v>0.8589311013755484</v>
      </c>
      <c r="M9" s="4"/>
    </row>
    <row r="10" spans="1:13" x14ac:dyDescent="0.25">
      <c r="A10" s="17"/>
      <c r="B10" s="19">
        <v>3000718</v>
      </c>
      <c r="C10" s="19" t="s">
        <v>2208</v>
      </c>
      <c r="D10" s="20">
        <v>7.6568450000000006</v>
      </c>
      <c r="E10" s="21">
        <v>7.6568450000000006</v>
      </c>
      <c r="F10" s="21">
        <f t="shared" si="0"/>
        <v>6.7823023236419466</v>
      </c>
      <c r="G10" s="21">
        <v>4.2676810836419463</v>
      </c>
      <c r="H10" s="21">
        <v>4.6925000000000001E-2</v>
      </c>
      <c r="I10" s="21">
        <v>2.4676962400000004</v>
      </c>
      <c r="J10" s="22">
        <f t="shared" si="1"/>
        <v>0.55736809137992815</v>
      </c>
      <c r="K10" s="22">
        <f t="shared" si="2"/>
        <v>0.56349659469950686</v>
      </c>
      <c r="L10" s="23">
        <f t="shared" si="3"/>
        <v>0.88578289408260791</v>
      </c>
      <c r="M10" s="4"/>
    </row>
    <row r="11" spans="1:13" ht="25.5" x14ac:dyDescent="0.25">
      <c r="A11" s="17"/>
      <c r="B11" s="19">
        <v>3000719</v>
      </c>
      <c r="C11" s="19" t="s">
        <v>2209</v>
      </c>
      <c r="D11" s="20">
        <v>93.290744000000018</v>
      </c>
      <c r="E11" s="21">
        <v>107.54732</v>
      </c>
      <c r="F11" s="21">
        <f t="shared" si="0"/>
        <v>84.691735671003826</v>
      </c>
      <c r="G11" s="21">
        <v>67.079186191003828</v>
      </c>
      <c r="H11" s="21">
        <v>6.9970097100000004</v>
      </c>
      <c r="I11" s="21">
        <v>10.615539770000002</v>
      </c>
      <c r="J11" s="22">
        <f t="shared" si="1"/>
        <v>0.62371787777699927</v>
      </c>
      <c r="K11" s="22">
        <f t="shared" si="2"/>
        <v>0.68877770176889419</v>
      </c>
      <c r="L11" s="23">
        <f t="shared" si="3"/>
        <v>0.78748346003418612</v>
      </c>
      <c r="M11" s="4"/>
    </row>
    <row r="12" spans="1:13" x14ac:dyDescent="0.25">
      <c r="A12" s="17"/>
      <c r="B12" s="19">
        <v>3000720</v>
      </c>
      <c r="C12" s="19" t="s">
        <v>2210</v>
      </c>
      <c r="D12" s="20">
        <v>2.2089139999999996</v>
      </c>
      <c r="E12" s="21">
        <v>2.208914</v>
      </c>
      <c r="F12" s="21">
        <f t="shared" si="0"/>
        <v>2.0186466685468036</v>
      </c>
      <c r="G12" s="21">
        <v>1.6591489885468036</v>
      </c>
      <c r="H12" s="21">
        <v>9.2309790000000003E-2</v>
      </c>
      <c r="I12" s="21">
        <v>0.26718789000000004</v>
      </c>
      <c r="J12" s="22">
        <f t="shared" si="1"/>
        <v>0.75111524873616786</v>
      </c>
      <c r="K12" s="22">
        <f t="shared" si="2"/>
        <v>0.79290492004070945</v>
      </c>
      <c r="L12" s="23">
        <f t="shared" si="3"/>
        <v>0.91386385732844444</v>
      </c>
      <c r="M12" s="4"/>
    </row>
    <row r="13" spans="1:13" ht="25.5" x14ac:dyDescent="0.25">
      <c r="A13" s="17"/>
      <c r="B13" s="19">
        <v>3000721</v>
      </c>
      <c r="C13" s="19" t="s">
        <v>2211</v>
      </c>
      <c r="D13" s="20">
        <v>5.9712719999999999</v>
      </c>
      <c r="E13" s="21">
        <v>5.4575879999999994</v>
      </c>
      <c r="F13" s="21">
        <f t="shared" si="0"/>
        <v>3.7060846065339703</v>
      </c>
      <c r="G13" s="21">
        <v>1.5599387965339702</v>
      </c>
      <c r="H13" s="21">
        <v>0.79279334999999995</v>
      </c>
      <c r="I13" s="21">
        <v>1.35335246</v>
      </c>
      <c r="J13" s="22">
        <f t="shared" si="1"/>
        <v>0.28582934375661379</v>
      </c>
      <c r="K13" s="22">
        <f t="shared" si="2"/>
        <v>0.43109376276369171</v>
      </c>
      <c r="L13" s="23">
        <f t="shared" si="3"/>
        <v>0.67907005925217712</v>
      </c>
      <c r="M13" s="4"/>
    </row>
    <row r="14" spans="1:13" x14ac:dyDescent="0.25">
      <c r="A14" s="17"/>
      <c r="B14" s="19">
        <v>3000722</v>
      </c>
      <c r="C14" s="19" t="s">
        <v>2212</v>
      </c>
      <c r="D14" s="20">
        <v>7.8758840000000001</v>
      </c>
      <c r="E14" s="21">
        <v>46.067188000000002</v>
      </c>
      <c r="F14" s="21">
        <f t="shared" si="0"/>
        <v>38.733820563291168</v>
      </c>
      <c r="G14" s="21">
        <v>7.3545999132911675</v>
      </c>
      <c r="H14" s="21">
        <v>24.402614110000002</v>
      </c>
      <c r="I14" s="21">
        <v>6.9766065399999988</v>
      </c>
      <c r="J14" s="22">
        <f t="shared" si="1"/>
        <v>0.15964942147741179</v>
      </c>
      <c r="K14" s="22">
        <f t="shared" si="2"/>
        <v>0.68936732199263318</v>
      </c>
      <c r="L14" s="23">
        <f t="shared" si="3"/>
        <v>0.84081148090244118</v>
      </c>
      <c r="M14" s="4"/>
    </row>
    <row r="15" spans="1:13" ht="25.5" x14ac:dyDescent="0.25">
      <c r="A15" s="17"/>
      <c r="B15" s="19">
        <v>3000723</v>
      </c>
      <c r="C15" s="19" t="s">
        <v>2213</v>
      </c>
      <c r="D15" s="20">
        <v>5.8203709999999997</v>
      </c>
      <c r="E15" s="21">
        <v>7.6450229999999992</v>
      </c>
      <c r="F15" s="21">
        <f t="shared" si="0"/>
        <v>7.2695851448575413</v>
      </c>
      <c r="G15" s="21">
        <v>5.8536329848575406</v>
      </c>
      <c r="H15" s="21">
        <v>0.94211148</v>
      </c>
      <c r="I15" s="21">
        <v>0.47384068000000001</v>
      </c>
      <c r="J15" s="22">
        <f t="shared" si="1"/>
        <v>0.76567892403430848</v>
      </c>
      <c r="K15" s="22">
        <f t="shared" si="2"/>
        <v>0.88891092477518274</v>
      </c>
      <c r="L15" s="23">
        <f t="shared" si="3"/>
        <v>0.95089120658728454</v>
      </c>
      <c r="M15" s="4"/>
    </row>
    <row r="16" spans="1:13" ht="25.5" x14ac:dyDescent="0.25">
      <c r="A16" s="17"/>
      <c r="B16" s="19">
        <v>3000724</v>
      </c>
      <c r="C16" s="19" t="s">
        <v>2214</v>
      </c>
      <c r="D16" s="20">
        <v>52.708669000000008</v>
      </c>
      <c r="E16" s="21">
        <v>54.012180999999998</v>
      </c>
      <c r="F16" s="21">
        <f t="shared" si="0"/>
        <v>45.698807874827949</v>
      </c>
      <c r="G16" s="21">
        <v>31.223458094827947</v>
      </c>
      <c r="H16" s="21">
        <v>5.39722101</v>
      </c>
      <c r="I16" s="21">
        <v>9.0781287700000011</v>
      </c>
      <c r="J16" s="22">
        <f t="shared" si="1"/>
        <v>0.57808178667748944</v>
      </c>
      <c r="K16" s="22">
        <f t="shared" si="2"/>
        <v>0.67800778318557342</v>
      </c>
      <c r="L16" s="23">
        <f t="shared" si="3"/>
        <v>0.84608336543247442</v>
      </c>
      <c r="M16" s="4"/>
    </row>
    <row r="17" spans="1:13" x14ac:dyDescent="0.25">
      <c r="A17" s="17"/>
      <c r="B17" s="19">
        <v>3000725</v>
      </c>
      <c r="C17" s="19" t="s">
        <v>2215</v>
      </c>
      <c r="D17" s="20">
        <v>317.57324300000005</v>
      </c>
      <c r="E17" s="21">
        <v>327.04446800000005</v>
      </c>
      <c r="F17" s="21">
        <f t="shared" si="0"/>
        <v>284.04644253564578</v>
      </c>
      <c r="G17" s="21">
        <v>226.54270880564582</v>
      </c>
      <c r="H17" s="21">
        <v>28.837248569999993</v>
      </c>
      <c r="I17" s="21">
        <v>28.666485160000004</v>
      </c>
      <c r="J17" s="22">
        <f t="shared" si="1"/>
        <v>0.69269696011383319</v>
      </c>
      <c r="K17" s="22">
        <f t="shared" si="2"/>
        <v>0.78087227384517555</v>
      </c>
      <c r="L17" s="23">
        <f t="shared" si="3"/>
        <v>0.86852544631834516</v>
      </c>
      <c r="M17" s="4"/>
    </row>
    <row r="18" spans="1:13" ht="25.5" x14ac:dyDescent="0.25">
      <c r="A18" s="17"/>
      <c r="B18" s="19">
        <v>3000726</v>
      </c>
      <c r="C18" s="19" t="s">
        <v>2216</v>
      </c>
      <c r="D18" s="20">
        <v>203.13651300000001</v>
      </c>
      <c r="E18" s="21">
        <v>216.88265200000006</v>
      </c>
      <c r="F18" s="21">
        <f t="shared" si="0"/>
        <v>179.18789817867346</v>
      </c>
      <c r="G18" s="21">
        <v>139.47954032867347</v>
      </c>
      <c r="H18" s="21">
        <v>18.228407240000006</v>
      </c>
      <c r="I18" s="21">
        <v>21.479950610000003</v>
      </c>
      <c r="J18" s="22">
        <f t="shared" si="1"/>
        <v>0.6431106362931851</v>
      </c>
      <c r="K18" s="22">
        <f t="shared" si="2"/>
        <v>0.72715796360085738</v>
      </c>
      <c r="L18" s="23">
        <f t="shared" si="3"/>
        <v>0.82619746912110525</v>
      </c>
      <c r="M18" s="4"/>
    </row>
    <row r="19" spans="1:13" ht="15.75" thickBot="1" x14ac:dyDescent="0.3">
      <c r="A19" s="41" t="s">
        <v>294</v>
      </c>
      <c r="B19" s="43"/>
      <c r="C19" s="43"/>
      <c r="D19" s="44">
        <f ca="1">OFFSET(D19,-MATCH("PROYECTOS",$A$8:$A$50,0)-1,0)-(OFFSET(D19,-MATCH("PROYECTOS",$A$8:$A$50,0),0))</f>
        <v>677.72314700000015</v>
      </c>
      <c r="E19" s="45">
        <f t="shared" ref="E19:I19" ca="1" si="4">OFFSET(E19,-MATCH("PROYECTOS",$A$8:$A$50,0)-1,0)-(OFFSET(E19,-MATCH("PROYECTOS",$A$8:$A$50,0),0))</f>
        <v>2560.4482859999998</v>
      </c>
      <c r="F19" s="45">
        <f t="shared" ca="1" si="4"/>
        <v>2097.2463350233643</v>
      </c>
      <c r="G19" s="45">
        <f t="shared" ca="1" si="4"/>
        <v>1138.6666293533635</v>
      </c>
      <c r="H19" s="45">
        <f t="shared" ca="1" si="4"/>
        <v>647.53091057000006</v>
      </c>
      <c r="I19" s="45">
        <f t="shared" ca="1" si="4"/>
        <v>311.04879510000012</v>
      </c>
      <c r="J19" s="46">
        <f t="shared" ca="1" si="1"/>
        <v>0.44471377749722829</v>
      </c>
      <c r="K19" s="46">
        <f t="shared" ca="1" si="2"/>
        <v>0.69761125412683445</v>
      </c>
      <c r="L19" s="47">
        <f t="shared" ca="1" si="3"/>
        <v>0.81909341676247549</v>
      </c>
      <c r="M19" s="4"/>
    </row>
    <row r="20" spans="1:13" ht="15.75" thickBot="1" x14ac:dyDescent="0.3"/>
    <row r="21" spans="1:13" ht="15.75" thickBot="1" x14ac:dyDescent="0.3">
      <c r="A21" s="87" t="s">
        <v>316</v>
      </c>
      <c r="B21" s="88"/>
      <c r="C21" s="88"/>
      <c r="D21" s="89"/>
    </row>
    <row r="22" spans="1:13" ht="15.75" thickBot="1" x14ac:dyDescent="0.3">
      <c r="A22" s="1" t="s">
        <v>2228</v>
      </c>
    </row>
    <row r="23" spans="1:13" ht="45" customHeight="1" x14ac:dyDescent="0.25">
      <c r="A23" s="80" t="s">
        <v>318</v>
      </c>
      <c r="B23" s="81"/>
      <c r="C23" s="81"/>
      <c r="D23" s="92" t="s">
        <v>319</v>
      </c>
    </row>
    <row r="24" spans="1:13" ht="15.75" thickBot="1" x14ac:dyDescent="0.3">
      <c r="A24" s="90"/>
      <c r="B24" s="91"/>
      <c r="C24" s="91"/>
      <c r="D24" s="93"/>
    </row>
    <row r="25" spans="1:13" x14ac:dyDescent="0.25">
      <c r="A25" s="17"/>
      <c r="B25" s="19">
        <v>3000001</v>
      </c>
      <c r="C25" s="19" t="s">
        <v>276</v>
      </c>
      <c r="D25" s="23">
        <v>0.60801616555470406</v>
      </c>
    </row>
    <row r="26" spans="1:13" ht="26.25" thickBot="1" x14ac:dyDescent="0.3">
      <c r="A26" s="24"/>
      <c r="B26" s="26">
        <v>3000721</v>
      </c>
      <c r="C26" s="26" t="s">
        <v>2211</v>
      </c>
      <c r="D26" s="30">
        <v>0.67907005925217712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topLeftCell="A16" workbookViewId="0">
      <selection activeCell="H30" sqref="H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135</v>
      </c>
      <c r="B1" s="49" t="s">
        <v>95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2206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4620.3602170000004</v>
      </c>
      <c r="I6" s="14">
        <v>6963.0408240000006</v>
      </c>
      <c r="J6" s="14">
        <v>5692.39860873005</v>
      </c>
      <c r="K6" s="14">
        <v>4083.6956657600495</v>
      </c>
      <c r="L6" s="14">
        <v>976.96164039999996</v>
      </c>
      <c r="M6" s="14">
        <v>631.74130257000013</v>
      </c>
      <c r="N6" s="15">
        <v>0.58648164917897505</v>
      </c>
      <c r="O6" s="15">
        <v>0.72678840094073949</v>
      </c>
      <c r="P6" s="16">
        <v>0.81751619049965352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SUM(H8:OFFSET(H6,MATCH("PROYECTOS",$A$8:$A$30,0),0))</f>
        <v>3942.6370700000007</v>
      </c>
      <c r="I7" s="13">
        <f ca="1">SUM(I8:OFFSET(I6,MATCH("PROYECTOS",$A$8:$A$30,0),0))</f>
        <v>4402.5925380000008</v>
      </c>
      <c r="J7" s="13">
        <f ca="1">SUM(J8:OFFSET(J6,MATCH("PROYECTOS",$A$8:$A$30,0),0))</f>
        <v>3595.1522737066857</v>
      </c>
      <c r="K7" s="13">
        <f ca="1">SUM(K8:OFFSET(K6,MATCH("PROYECTOS",$A$8:$A$30,0),0))</f>
        <v>2945.0290364066859</v>
      </c>
      <c r="L7" s="13">
        <f ca="1">SUM(L8:OFFSET(L6,MATCH("PROYECTOS",$A$8:$A$30,0),0))</f>
        <v>329.43072983000002</v>
      </c>
      <c r="M7" s="13">
        <f ca="1">SUM(M8:OFFSET(M6,MATCH("PROYECTOS",$A$8:$A$30,0),0))</f>
        <v>320.69250747000007</v>
      </c>
      <c r="N7" s="39">
        <f ca="1">IFERROR(K7/I7,0)</f>
        <v>0.66893063825173948</v>
      </c>
      <c r="O7" s="39">
        <f ca="1">IFERROR(SUM(K7,L7)/I7,0)</f>
        <v>0.74375716988885821</v>
      </c>
      <c r="P7" s="40">
        <f ca="1">IFERROR(SUM(K7,L7,M7)/I7,0)</f>
        <v>0.81659891136323126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641.3270960000001</v>
      </c>
      <c r="I8" s="21">
        <v>690.31405499999983</v>
      </c>
      <c r="J8" s="21">
        <f t="shared" ref="J8:J29" si="0">SUM(K8,L8,M8)</f>
        <v>419.79791589511228</v>
      </c>
      <c r="K8" s="21">
        <v>348.07437338511227</v>
      </c>
      <c r="L8" s="21">
        <v>40.228394820000005</v>
      </c>
      <c r="M8" s="21">
        <v>31.49514769</v>
      </c>
      <c r="N8" s="22">
        <f t="shared" ref="N8:N30" si="1">IFERROR(K8/I8,0)</f>
        <v>0.50422611398968598</v>
      </c>
      <c r="O8" s="22">
        <f t="shared" ref="O8:O30" si="2">IFERROR(SUM(K8,L8)/I8,0)</f>
        <v>0.56250161124868359</v>
      </c>
      <c r="P8" s="23">
        <f t="shared" ref="P8:P30" si="3">IFERROR(SUM(K8,L8,M8)/I8,0)</f>
        <v>0.60812598679468055</v>
      </c>
      <c r="Q8" s="70">
        <v>49</v>
      </c>
      <c r="R8" s="21">
        <v>38.01100000000001</v>
      </c>
      <c r="S8" s="23">
        <f>IFERROR(R8/Q8,0)</f>
        <v>0.77573469387755123</v>
      </c>
    </row>
    <row r="9" spans="1:19" ht="25.5" x14ac:dyDescent="0.25">
      <c r="A9" s="17"/>
      <c r="B9" s="19">
        <v>5002089</v>
      </c>
      <c r="C9" s="19" t="s">
        <v>2217</v>
      </c>
      <c r="D9" s="68">
        <v>3000717</v>
      </c>
      <c r="E9" s="19" t="s">
        <v>2207</v>
      </c>
      <c r="F9" s="69">
        <v>112</v>
      </c>
      <c r="G9" s="19" t="s">
        <v>717</v>
      </c>
      <c r="H9" s="20">
        <v>265.13711900000004</v>
      </c>
      <c r="I9" s="21">
        <v>466.62272000000002</v>
      </c>
      <c r="J9" s="21">
        <f t="shared" si="0"/>
        <v>284.59443121906179</v>
      </c>
      <c r="K9" s="21">
        <v>206.65361179906176</v>
      </c>
      <c r="L9" s="21">
        <v>34.71091655</v>
      </c>
      <c r="M9" s="21">
        <v>43.229902869999997</v>
      </c>
      <c r="N9" s="22">
        <f t="shared" si="1"/>
        <v>0.44287087392371671</v>
      </c>
      <c r="O9" s="22">
        <f t="shared" si="2"/>
        <v>0.51725841456897292</v>
      </c>
      <c r="P9" s="23">
        <f t="shared" si="3"/>
        <v>0.60990264515851644</v>
      </c>
      <c r="Q9" s="70">
        <v>264.5</v>
      </c>
      <c r="R9" s="21">
        <v>247.447</v>
      </c>
      <c r="S9" s="23">
        <f t="shared" ref="S9:S17" si="4">IFERROR(R9/Q9,0)</f>
        <v>0.9355274102079395</v>
      </c>
    </row>
    <row r="10" spans="1:19" ht="25.5" x14ac:dyDescent="0.25">
      <c r="A10" s="17"/>
      <c r="B10" s="19">
        <v>5003032</v>
      </c>
      <c r="C10" s="19" t="s">
        <v>515</v>
      </c>
      <c r="D10" s="68">
        <v>3000001</v>
      </c>
      <c r="E10" s="19" t="s">
        <v>276</v>
      </c>
      <c r="F10" s="69">
        <v>60</v>
      </c>
      <c r="G10" s="19" t="s">
        <v>310</v>
      </c>
      <c r="H10" s="20">
        <v>1.02135</v>
      </c>
      <c r="I10" s="21">
        <v>0.14113300000000001</v>
      </c>
      <c r="J10" s="21">
        <f t="shared" si="0"/>
        <v>0.01</v>
      </c>
      <c r="K10" s="21">
        <v>0</v>
      </c>
      <c r="L10" s="21">
        <v>0</v>
      </c>
      <c r="M10" s="21">
        <v>0.01</v>
      </c>
      <c r="N10" s="22">
        <f t="shared" si="1"/>
        <v>0</v>
      </c>
      <c r="O10" s="22">
        <f t="shared" si="2"/>
        <v>0</v>
      </c>
      <c r="P10" s="23">
        <f t="shared" si="3"/>
        <v>7.0855150815188506E-2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5005245</v>
      </c>
      <c r="C11" s="19" t="s">
        <v>2218</v>
      </c>
      <c r="D11" s="68">
        <v>3000717</v>
      </c>
      <c r="E11" s="19" t="s">
        <v>2207</v>
      </c>
      <c r="F11" s="69">
        <v>86</v>
      </c>
      <c r="G11" s="19" t="s">
        <v>502</v>
      </c>
      <c r="H11" s="20">
        <v>2300.026738</v>
      </c>
      <c r="I11" s="21">
        <v>2417.8883200000005</v>
      </c>
      <c r="J11" s="21">
        <f t="shared" si="0"/>
        <v>2191.7113176617995</v>
      </c>
      <c r="K11" s="21">
        <v>1861.9548244317994</v>
      </c>
      <c r="L11" s="21">
        <v>166.38984936000003</v>
      </c>
      <c r="M11" s="21">
        <v>163.36664387000002</v>
      </c>
      <c r="N11" s="22">
        <f t="shared" si="1"/>
        <v>0.77007478345062641</v>
      </c>
      <c r="O11" s="22">
        <f t="shared" si="2"/>
        <v>0.83889096821138498</v>
      </c>
      <c r="P11" s="23">
        <f t="shared" si="3"/>
        <v>0.906456803456414</v>
      </c>
      <c r="Q11" s="70">
        <v>66827</v>
      </c>
      <c r="R11" s="21">
        <v>65476.858999999997</v>
      </c>
      <c r="S11" s="23">
        <f t="shared" si="4"/>
        <v>0.9797964744788783</v>
      </c>
    </row>
    <row r="12" spans="1:19" ht="25.5" x14ac:dyDescent="0.25">
      <c r="A12" s="17"/>
      <c r="B12" s="19">
        <v>5005246</v>
      </c>
      <c r="C12" s="19" t="s">
        <v>2219</v>
      </c>
      <c r="D12" s="68">
        <v>3000717</v>
      </c>
      <c r="E12" s="19" t="s">
        <v>2207</v>
      </c>
      <c r="F12" s="69">
        <v>86</v>
      </c>
      <c r="G12" s="19" t="s">
        <v>502</v>
      </c>
      <c r="H12" s="20">
        <v>3.7200260000000003</v>
      </c>
      <c r="I12" s="21">
        <v>4.0021320000000005</v>
      </c>
      <c r="J12" s="21">
        <f t="shared" si="0"/>
        <v>3.629057027858964</v>
      </c>
      <c r="K12" s="21">
        <v>3.1413284078589641</v>
      </c>
      <c r="L12" s="21">
        <v>0.29616333999999994</v>
      </c>
      <c r="M12" s="21">
        <v>0.19156528</v>
      </c>
      <c r="N12" s="22">
        <f t="shared" si="1"/>
        <v>0.78491374293975402</v>
      </c>
      <c r="O12" s="22">
        <f t="shared" si="2"/>
        <v>0.85891513519768059</v>
      </c>
      <c r="P12" s="23">
        <f t="shared" si="3"/>
        <v>0.90678094272226994</v>
      </c>
      <c r="Q12" s="70">
        <v>39366</v>
      </c>
      <c r="R12" s="21">
        <v>36549.861000000004</v>
      </c>
      <c r="S12" s="23">
        <f t="shared" si="4"/>
        <v>0.92846265813138251</v>
      </c>
    </row>
    <row r="13" spans="1:19" ht="25.5" x14ac:dyDescent="0.25">
      <c r="A13" s="17"/>
      <c r="B13" s="19">
        <v>5005247</v>
      </c>
      <c r="C13" s="19" t="s">
        <v>2220</v>
      </c>
      <c r="D13" s="68">
        <v>3000717</v>
      </c>
      <c r="E13" s="19" t="s">
        <v>2207</v>
      </c>
      <c r="F13" s="69">
        <v>86</v>
      </c>
      <c r="G13" s="19" t="s">
        <v>502</v>
      </c>
      <c r="H13" s="20">
        <v>5.8</v>
      </c>
      <c r="I13" s="21">
        <v>2.4296389999999999</v>
      </c>
      <c r="J13" s="21">
        <f t="shared" si="0"/>
        <v>1.9991618902135406</v>
      </c>
      <c r="K13" s="21">
        <v>1.6075966902135406</v>
      </c>
      <c r="L13" s="21">
        <v>0.38375482</v>
      </c>
      <c r="M13" s="21">
        <v>7.8103799999999996E-3</v>
      </c>
      <c r="N13" s="22">
        <f t="shared" si="1"/>
        <v>0.66166072005493026</v>
      </c>
      <c r="O13" s="22">
        <f t="shared" si="2"/>
        <v>0.81960797888638626</v>
      </c>
      <c r="P13" s="23">
        <f t="shared" si="3"/>
        <v>0.82282260459827194</v>
      </c>
      <c r="Q13" s="70">
        <v>799</v>
      </c>
      <c r="R13" s="21">
        <v>2745.96</v>
      </c>
      <c r="S13" s="23">
        <f t="shared" si="4"/>
        <v>3.4367459324155196</v>
      </c>
    </row>
    <row r="14" spans="1:19" ht="25.5" x14ac:dyDescent="0.25">
      <c r="A14" s="17"/>
      <c r="B14" s="19">
        <v>5005248</v>
      </c>
      <c r="C14" s="19" t="s">
        <v>2221</v>
      </c>
      <c r="D14" s="68">
        <v>3000717</v>
      </c>
      <c r="E14" s="19" t="s">
        <v>2207</v>
      </c>
      <c r="F14" s="69">
        <v>86</v>
      </c>
      <c r="G14" s="19" t="s">
        <v>502</v>
      </c>
      <c r="H14" s="20">
        <v>29.362286000000001</v>
      </c>
      <c r="I14" s="21">
        <v>46.672360000000026</v>
      </c>
      <c r="J14" s="21">
        <f t="shared" si="0"/>
        <v>41.27506644561754</v>
      </c>
      <c r="K14" s="21">
        <v>38.577406505617546</v>
      </c>
      <c r="L14" s="21">
        <v>1.68501068</v>
      </c>
      <c r="M14" s="21">
        <v>1.0126492599999999</v>
      </c>
      <c r="N14" s="22">
        <f t="shared" si="1"/>
        <v>0.82655787077442677</v>
      </c>
      <c r="O14" s="22">
        <f t="shared" si="2"/>
        <v>0.86266083792671977</v>
      </c>
      <c r="P14" s="23">
        <f t="shared" si="3"/>
        <v>0.88435781789516354</v>
      </c>
      <c r="Q14" s="70">
        <v>176</v>
      </c>
      <c r="R14" s="21">
        <v>165.73399999999998</v>
      </c>
      <c r="S14" s="23">
        <f t="shared" si="4"/>
        <v>0.94167045454545439</v>
      </c>
    </row>
    <row r="15" spans="1:19" ht="25.5" x14ac:dyDescent="0.25">
      <c r="A15" s="17"/>
      <c r="B15" s="19">
        <v>5005251</v>
      </c>
      <c r="C15" s="19" t="s">
        <v>2222</v>
      </c>
      <c r="D15" s="68">
        <v>3000719</v>
      </c>
      <c r="E15" s="19" t="s">
        <v>2209</v>
      </c>
      <c r="F15" s="69">
        <v>86</v>
      </c>
      <c r="G15" s="19" t="s">
        <v>502</v>
      </c>
      <c r="H15" s="20">
        <v>49.996449000000005</v>
      </c>
      <c r="I15" s="21">
        <v>52.77981599999999</v>
      </c>
      <c r="J15" s="21">
        <f t="shared" si="0"/>
        <v>47.547519133742767</v>
      </c>
      <c r="K15" s="21">
        <v>39.266024803742766</v>
      </c>
      <c r="L15" s="21">
        <v>4.1574316199999997</v>
      </c>
      <c r="M15" s="21">
        <v>4.1240627100000005</v>
      </c>
      <c r="N15" s="22">
        <f t="shared" si="1"/>
        <v>0.74395910746908955</v>
      </c>
      <c r="O15" s="22">
        <f t="shared" si="2"/>
        <v>0.82272845406931261</v>
      </c>
      <c r="P15" s="23">
        <f t="shared" si="3"/>
        <v>0.90086557205396045</v>
      </c>
      <c r="Q15" s="70">
        <v>1130</v>
      </c>
      <c r="R15" s="21">
        <v>1130</v>
      </c>
      <c r="S15" s="23">
        <f t="shared" si="4"/>
        <v>1</v>
      </c>
    </row>
    <row r="16" spans="1:19" ht="25.5" x14ac:dyDescent="0.25">
      <c r="A16" s="17"/>
      <c r="B16" s="19">
        <v>5005252</v>
      </c>
      <c r="C16" s="19" t="s">
        <v>2223</v>
      </c>
      <c r="D16" s="68">
        <v>3000719</v>
      </c>
      <c r="E16" s="19" t="s">
        <v>2209</v>
      </c>
      <c r="F16" s="69">
        <v>181</v>
      </c>
      <c r="G16" s="19" t="s">
        <v>2225</v>
      </c>
      <c r="H16" s="20">
        <v>23.706320000000002</v>
      </c>
      <c r="I16" s="21">
        <v>31.371697999999999</v>
      </c>
      <c r="J16" s="21">
        <f t="shared" si="0"/>
        <v>19.029206699217205</v>
      </c>
      <c r="K16" s="21">
        <v>13.360835269217205</v>
      </c>
      <c r="L16" s="21">
        <v>1.8801040999999998</v>
      </c>
      <c r="M16" s="21">
        <v>3.7882673300000005</v>
      </c>
      <c r="N16" s="22">
        <f t="shared" si="1"/>
        <v>0.42588817695545855</v>
      </c>
      <c r="O16" s="22">
        <f t="shared" si="2"/>
        <v>0.48581812081759829</v>
      </c>
      <c r="P16" s="23">
        <f t="shared" si="3"/>
        <v>0.60657241757259062</v>
      </c>
      <c r="Q16" s="70">
        <v>1079</v>
      </c>
      <c r="R16" s="21">
        <v>1055.3600000000001</v>
      </c>
      <c r="S16" s="23">
        <f t="shared" si="4"/>
        <v>0.97809082483781296</v>
      </c>
    </row>
    <row r="17" spans="1:19" ht="25.5" x14ac:dyDescent="0.25">
      <c r="A17" s="17"/>
      <c r="B17" s="19">
        <v>5005253</v>
      </c>
      <c r="C17" s="19" t="s">
        <v>2224</v>
      </c>
      <c r="D17" s="68">
        <v>3000719</v>
      </c>
      <c r="E17" s="19" t="s">
        <v>2209</v>
      </c>
      <c r="F17" s="69">
        <v>607</v>
      </c>
      <c r="G17" s="19" t="s">
        <v>2226</v>
      </c>
      <c r="H17" s="20">
        <v>2.3720000000000003</v>
      </c>
      <c r="I17" s="21">
        <v>2.016794</v>
      </c>
      <c r="J17" s="21">
        <f t="shared" si="0"/>
        <v>1.9910766622930629</v>
      </c>
      <c r="K17" s="21">
        <v>1.6469666922930628</v>
      </c>
      <c r="L17" s="21">
        <v>1.106628E-2</v>
      </c>
      <c r="M17" s="21">
        <v>0.33304368999999995</v>
      </c>
      <c r="N17" s="22">
        <f t="shared" si="1"/>
        <v>0.81662613647852123</v>
      </c>
      <c r="O17" s="22">
        <f t="shared" si="2"/>
        <v>0.82211320159275703</v>
      </c>
      <c r="P17" s="23">
        <f t="shared" si="3"/>
        <v>0.98724840627900667</v>
      </c>
      <c r="Q17" s="70">
        <v>56700</v>
      </c>
      <c r="R17" s="21">
        <v>56700</v>
      </c>
      <c r="S17" s="23">
        <f t="shared" si="4"/>
        <v>1</v>
      </c>
    </row>
    <row r="18" spans="1:19" ht="25.5" x14ac:dyDescent="0.25">
      <c r="A18" s="17"/>
      <c r="B18" s="19">
        <v>5005254</v>
      </c>
      <c r="C18" s="19" t="s">
        <v>2247</v>
      </c>
      <c r="D18" s="68">
        <v>3000719</v>
      </c>
      <c r="E18" s="19" t="s">
        <v>2209</v>
      </c>
      <c r="F18" s="69">
        <v>82</v>
      </c>
      <c r="G18" s="19" t="s">
        <v>541</v>
      </c>
      <c r="H18" s="20">
        <v>3</v>
      </c>
      <c r="I18" s="21">
        <v>0.30138500000000001</v>
      </c>
      <c r="J18" s="21">
        <f t="shared" si="0"/>
        <v>0.16985997231073377</v>
      </c>
      <c r="K18" s="21">
        <v>9.1474272310733795E-2</v>
      </c>
      <c r="L18" s="21">
        <v>6.9336369999999994E-2</v>
      </c>
      <c r="M18" s="21">
        <v>9.0493299999999995E-3</v>
      </c>
      <c r="N18" s="22">
        <f t="shared" si="1"/>
        <v>0.3035130225815279</v>
      </c>
      <c r="O18" s="22">
        <f t="shared" si="2"/>
        <v>0.53357214961173838</v>
      </c>
      <c r="P18" s="23">
        <f t="shared" si="3"/>
        <v>0.56359796376970905</v>
      </c>
      <c r="Q18" s="70"/>
      <c r="R18" s="21"/>
      <c r="S18" s="23"/>
    </row>
    <row r="19" spans="1:19" ht="25.5" x14ac:dyDescent="0.25">
      <c r="A19" s="17"/>
      <c r="B19" s="19">
        <v>5005255</v>
      </c>
      <c r="C19" s="19" t="s">
        <v>2248</v>
      </c>
      <c r="D19" s="68">
        <v>3000719</v>
      </c>
      <c r="E19" s="19" t="s">
        <v>2209</v>
      </c>
      <c r="F19" s="69">
        <v>82</v>
      </c>
      <c r="G19" s="19" t="s">
        <v>541</v>
      </c>
      <c r="H19" s="20">
        <v>14.215975000000007</v>
      </c>
      <c r="I19" s="21">
        <v>21.077627</v>
      </c>
      <c r="J19" s="21">
        <f t="shared" si="0"/>
        <v>15.954073203440059</v>
      </c>
      <c r="K19" s="21">
        <v>12.71388515344006</v>
      </c>
      <c r="L19" s="21">
        <v>0.8790713400000002</v>
      </c>
      <c r="M19" s="21">
        <v>2.3611167099999997</v>
      </c>
      <c r="N19" s="22">
        <f t="shared" si="1"/>
        <v>0.60319338383965426</v>
      </c>
      <c r="O19" s="22">
        <f t="shared" si="2"/>
        <v>0.64489975524474652</v>
      </c>
      <c r="P19" s="23">
        <f t="shared" si="3"/>
        <v>0.75691979953151556</v>
      </c>
      <c r="Q19" s="70"/>
      <c r="R19" s="21"/>
      <c r="S19" s="23"/>
    </row>
    <row r="20" spans="1:19" x14ac:dyDescent="0.25">
      <c r="A20" s="17"/>
      <c r="B20" s="19">
        <v>5005261</v>
      </c>
      <c r="C20" s="19" t="s">
        <v>2249</v>
      </c>
      <c r="D20" s="68">
        <v>3000722</v>
      </c>
      <c r="E20" s="19" t="s">
        <v>2212</v>
      </c>
      <c r="F20" s="69">
        <v>107</v>
      </c>
      <c r="G20" s="19" t="s">
        <v>1310</v>
      </c>
      <c r="H20" s="20">
        <v>5.2</v>
      </c>
      <c r="I20" s="21">
        <v>42.058309999999999</v>
      </c>
      <c r="J20" s="21">
        <f t="shared" si="0"/>
        <v>35.957499115299946</v>
      </c>
      <c r="K20" s="21">
        <v>5.7333663552999496</v>
      </c>
      <c r="L20" s="21">
        <v>24.400199109999999</v>
      </c>
      <c r="M20" s="21">
        <v>5.823933649999999</v>
      </c>
      <c r="N20" s="22">
        <f t="shared" si="1"/>
        <v>0.13631946588676411</v>
      </c>
      <c r="O20" s="22">
        <f t="shared" si="2"/>
        <v>0.71647114364081554</v>
      </c>
      <c r="P20" s="23">
        <f t="shared" si="3"/>
        <v>0.85494398408542682</v>
      </c>
      <c r="Q20" s="70"/>
      <c r="R20" s="21"/>
      <c r="S20" s="23"/>
    </row>
    <row r="21" spans="1:19" x14ac:dyDescent="0.25">
      <c r="A21" s="17"/>
      <c r="B21" s="19">
        <v>5005262</v>
      </c>
      <c r="C21" s="19" t="s">
        <v>2250</v>
      </c>
      <c r="D21" s="68">
        <v>3000722</v>
      </c>
      <c r="E21" s="19" t="s">
        <v>2212</v>
      </c>
      <c r="F21" s="69">
        <v>107</v>
      </c>
      <c r="G21" s="19" t="s">
        <v>1310</v>
      </c>
      <c r="H21" s="20">
        <v>2.6758839999999999</v>
      </c>
      <c r="I21" s="21">
        <v>4.0088780000000002</v>
      </c>
      <c r="J21" s="21">
        <f t="shared" si="0"/>
        <v>2.7763214479912177</v>
      </c>
      <c r="K21" s="21">
        <v>1.6212335579912178</v>
      </c>
      <c r="L21" s="21">
        <v>2.415E-3</v>
      </c>
      <c r="M21" s="21">
        <v>1.1526728899999998</v>
      </c>
      <c r="N21" s="22">
        <f t="shared" si="1"/>
        <v>0.40441079972780858</v>
      </c>
      <c r="O21" s="22">
        <f t="shared" si="2"/>
        <v>0.40501321267227836</v>
      </c>
      <c r="P21" s="23">
        <f t="shared" si="3"/>
        <v>0.6925432622272909</v>
      </c>
      <c r="Q21" s="70"/>
      <c r="R21" s="21"/>
      <c r="S21" s="23"/>
    </row>
    <row r="22" spans="1:19" x14ac:dyDescent="0.25">
      <c r="A22" s="17"/>
      <c r="B22" s="19">
        <v>5005267</v>
      </c>
      <c r="C22" s="19" t="s">
        <v>2251</v>
      </c>
      <c r="D22" s="68">
        <v>3000725</v>
      </c>
      <c r="E22" s="19" t="s">
        <v>2215</v>
      </c>
      <c r="F22" s="69">
        <v>6</v>
      </c>
      <c r="G22" s="19" t="s">
        <v>636</v>
      </c>
      <c r="H22" s="20">
        <v>218.45247000000006</v>
      </c>
      <c r="I22" s="21">
        <v>224.31422900000001</v>
      </c>
      <c r="J22" s="21">
        <f t="shared" si="0"/>
        <v>194.87416906911207</v>
      </c>
      <c r="K22" s="21">
        <v>157.79515078911209</v>
      </c>
      <c r="L22" s="21">
        <v>18.742547310000003</v>
      </c>
      <c r="M22" s="21">
        <v>18.336470970000001</v>
      </c>
      <c r="N22" s="22">
        <f t="shared" si="1"/>
        <v>0.70345582396875983</v>
      </c>
      <c r="O22" s="22">
        <f t="shared" si="2"/>
        <v>0.78701069872438667</v>
      </c>
      <c r="P22" s="23">
        <f t="shared" si="3"/>
        <v>0.86875527218165038</v>
      </c>
      <c r="Q22" s="70"/>
      <c r="R22" s="21"/>
      <c r="S22" s="23"/>
    </row>
    <row r="23" spans="1:19" x14ac:dyDescent="0.25">
      <c r="A23" s="17"/>
      <c r="B23" s="19">
        <v>5005268</v>
      </c>
      <c r="C23" s="19" t="s">
        <v>2252</v>
      </c>
      <c r="D23" s="68">
        <v>3000725</v>
      </c>
      <c r="E23" s="19" t="s">
        <v>2215</v>
      </c>
      <c r="F23" s="69">
        <v>6</v>
      </c>
      <c r="G23" s="19" t="s">
        <v>636</v>
      </c>
      <c r="H23" s="20">
        <v>95.938148999999996</v>
      </c>
      <c r="I23" s="21">
        <v>98.286001999999996</v>
      </c>
      <c r="J23" s="21">
        <f t="shared" si="0"/>
        <v>85.110160746527697</v>
      </c>
      <c r="K23" s="21">
        <v>66.113105016527697</v>
      </c>
      <c r="L23" s="21">
        <v>8.8941184700000004</v>
      </c>
      <c r="M23" s="21">
        <v>10.102937260000001</v>
      </c>
      <c r="N23" s="22">
        <f t="shared" si="1"/>
        <v>0.67266043659531194</v>
      </c>
      <c r="O23" s="22">
        <f t="shared" si="2"/>
        <v>0.76315265612826222</v>
      </c>
      <c r="P23" s="23">
        <f t="shared" si="3"/>
        <v>0.86594386804468559</v>
      </c>
      <c r="Q23" s="70"/>
      <c r="R23" s="21"/>
      <c r="S23" s="23"/>
    </row>
    <row r="24" spans="1:19" ht="25.5" x14ac:dyDescent="0.25">
      <c r="A24" s="17"/>
      <c r="B24" s="19">
        <v>5005269</v>
      </c>
      <c r="C24" s="19" t="s">
        <v>2253</v>
      </c>
      <c r="D24" s="68">
        <v>3000725</v>
      </c>
      <c r="E24" s="19" t="s">
        <v>2215</v>
      </c>
      <c r="F24" s="69">
        <v>455</v>
      </c>
      <c r="G24" s="19" t="s">
        <v>1547</v>
      </c>
      <c r="H24" s="20">
        <v>3.1826240000000006</v>
      </c>
      <c r="I24" s="21">
        <v>4.4442370000000002</v>
      </c>
      <c r="J24" s="21">
        <f t="shared" si="0"/>
        <v>4.0621127200060334</v>
      </c>
      <c r="K24" s="21">
        <v>2.6344530000060331</v>
      </c>
      <c r="L24" s="21">
        <v>1.2005827900000001</v>
      </c>
      <c r="M24" s="21">
        <v>0.22707693000000001</v>
      </c>
      <c r="N24" s="22">
        <f t="shared" si="1"/>
        <v>0.59277959298886018</v>
      </c>
      <c r="O24" s="22">
        <f t="shared" si="2"/>
        <v>0.86292332969777108</v>
      </c>
      <c r="P24" s="23">
        <f t="shared" si="3"/>
        <v>0.91401802379261798</v>
      </c>
      <c r="Q24" s="70"/>
      <c r="R24" s="21"/>
      <c r="S24" s="23"/>
    </row>
    <row r="25" spans="1:19" ht="25.5" x14ac:dyDescent="0.25">
      <c r="A25" s="17"/>
      <c r="B25" s="19">
        <v>5005270</v>
      </c>
      <c r="C25" s="19" t="s">
        <v>2254</v>
      </c>
      <c r="D25" s="68">
        <v>3000726</v>
      </c>
      <c r="E25" s="19" t="s">
        <v>2216</v>
      </c>
      <c r="F25" s="69">
        <v>86</v>
      </c>
      <c r="G25" s="19" t="s">
        <v>502</v>
      </c>
      <c r="H25" s="20">
        <v>113.741418</v>
      </c>
      <c r="I25" s="21">
        <v>125.50387100000006</v>
      </c>
      <c r="J25" s="21">
        <f t="shared" si="0"/>
        <v>109.90826148797206</v>
      </c>
      <c r="K25" s="21">
        <v>89.934788537972054</v>
      </c>
      <c r="L25" s="21">
        <v>11.040300470000002</v>
      </c>
      <c r="M25" s="21">
        <v>8.9331724800000032</v>
      </c>
      <c r="N25" s="22">
        <f t="shared" si="1"/>
        <v>0.71658975792047097</v>
      </c>
      <c r="O25" s="22">
        <f t="shared" si="2"/>
        <v>0.80455756626002406</v>
      </c>
      <c r="P25" s="23">
        <f t="shared" si="3"/>
        <v>0.87573602799846706</v>
      </c>
      <c r="Q25" s="70"/>
      <c r="R25" s="21"/>
      <c r="S25" s="23"/>
    </row>
    <row r="26" spans="1:19" ht="25.5" x14ac:dyDescent="0.25">
      <c r="A26" s="17"/>
      <c r="B26" s="19">
        <v>5005271</v>
      </c>
      <c r="C26" s="19" t="s">
        <v>2255</v>
      </c>
      <c r="D26" s="68">
        <v>3000726</v>
      </c>
      <c r="E26" s="19" t="s">
        <v>2216</v>
      </c>
      <c r="F26" s="69">
        <v>86</v>
      </c>
      <c r="G26" s="19" t="s">
        <v>502</v>
      </c>
      <c r="H26" s="20">
        <v>34.966661999999999</v>
      </c>
      <c r="I26" s="21">
        <v>34.108081000000006</v>
      </c>
      <c r="J26" s="21">
        <f t="shared" si="0"/>
        <v>25.522677914512435</v>
      </c>
      <c r="K26" s="21">
        <v>19.003082754512434</v>
      </c>
      <c r="L26" s="21">
        <v>3.0213355099999997</v>
      </c>
      <c r="M26" s="21">
        <v>3.4982596500000001</v>
      </c>
      <c r="N26" s="22">
        <f t="shared" si="1"/>
        <v>0.55714312260817112</v>
      </c>
      <c r="O26" s="22">
        <f t="shared" si="2"/>
        <v>0.64572434504633758</v>
      </c>
      <c r="P26" s="23">
        <f t="shared" si="3"/>
        <v>0.74828829902545468</v>
      </c>
      <c r="Q26" s="70"/>
      <c r="R26" s="21"/>
      <c r="S26" s="23"/>
    </row>
    <row r="27" spans="1:19" ht="25.5" x14ac:dyDescent="0.25">
      <c r="A27" s="17"/>
      <c r="B27" s="19">
        <v>5005272</v>
      </c>
      <c r="C27" s="19" t="s">
        <v>2256</v>
      </c>
      <c r="D27" s="68">
        <v>3000726</v>
      </c>
      <c r="E27" s="19" t="s">
        <v>2216</v>
      </c>
      <c r="F27" s="69">
        <v>86</v>
      </c>
      <c r="G27" s="19" t="s">
        <v>502</v>
      </c>
      <c r="H27" s="20">
        <v>53.804435000000005</v>
      </c>
      <c r="I27" s="21">
        <v>56.661659999999998</v>
      </c>
      <c r="J27" s="21">
        <f t="shared" si="0"/>
        <v>43.24315723263657</v>
      </c>
      <c r="K27" s="21">
        <v>30.089178282636567</v>
      </c>
      <c r="L27" s="21">
        <v>4.1508904099999997</v>
      </c>
      <c r="M27" s="21">
        <v>9.0030885400000003</v>
      </c>
      <c r="N27" s="22">
        <f t="shared" si="1"/>
        <v>0.53103241738128693</v>
      </c>
      <c r="O27" s="22">
        <f t="shared" si="2"/>
        <v>0.60428989713038006</v>
      </c>
      <c r="P27" s="23">
        <f t="shared" si="3"/>
        <v>0.7631819687710627</v>
      </c>
      <c r="Q27" s="70"/>
      <c r="R27" s="21"/>
      <c r="S27" s="23"/>
    </row>
    <row r="28" spans="1:19" ht="25.5" x14ac:dyDescent="0.25">
      <c r="A28" s="17"/>
      <c r="B28" s="19">
        <v>5005273</v>
      </c>
      <c r="C28" s="19" t="s">
        <v>2257</v>
      </c>
      <c r="D28" s="68">
        <v>3000726</v>
      </c>
      <c r="E28" s="19" t="s">
        <v>2216</v>
      </c>
      <c r="F28" s="69">
        <v>86</v>
      </c>
      <c r="G28" s="19" t="s">
        <v>502</v>
      </c>
      <c r="H28" s="20">
        <v>0.62399799999999994</v>
      </c>
      <c r="I28" s="21">
        <v>0.60904000000000003</v>
      </c>
      <c r="J28" s="21">
        <f t="shared" si="0"/>
        <v>0.5138015435524107</v>
      </c>
      <c r="K28" s="21">
        <v>0.45249075355241075</v>
      </c>
      <c r="L28" s="21">
        <v>1.5880850000000002E-2</v>
      </c>
      <c r="M28" s="21">
        <v>4.5429939999999995E-2</v>
      </c>
      <c r="N28" s="22">
        <f t="shared" si="1"/>
        <v>0.74295736495535714</v>
      </c>
      <c r="O28" s="22">
        <f t="shared" si="2"/>
        <v>0.76903258168989019</v>
      </c>
      <c r="P28" s="23">
        <f t="shared" si="3"/>
        <v>0.84362528496061129</v>
      </c>
      <c r="Q28" s="70"/>
      <c r="R28" s="21"/>
      <c r="S28" s="23"/>
    </row>
    <row r="29" spans="1:19" x14ac:dyDescent="0.25">
      <c r="A29" s="17"/>
      <c r="B29" s="19">
        <v>9000000</v>
      </c>
      <c r="C29" s="19" t="s">
        <v>304</v>
      </c>
      <c r="D29" s="68">
        <v>9000000</v>
      </c>
      <c r="E29" s="19" t="s">
        <v>305</v>
      </c>
      <c r="F29" s="69"/>
      <c r="G29" s="19" t="s">
        <v>312</v>
      </c>
      <c r="H29" s="20">
        <v>74.366071000000005</v>
      </c>
      <c r="I29" s="21">
        <v>76.980551000000006</v>
      </c>
      <c r="J29" s="21">
        <f t="shared" si="0"/>
        <v>65.475426618408207</v>
      </c>
      <c r="K29" s="21">
        <v>44.563859948408208</v>
      </c>
      <c r="L29" s="21">
        <v>7.2713606300000011</v>
      </c>
      <c r="M29" s="21">
        <v>13.640206040000001</v>
      </c>
      <c r="N29" s="22">
        <f t="shared" si="1"/>
        <v>0.57889764842561608</v>
      </c>
      <c r="O29" s="22">
        <f t="shared" si="2"/>
        <v>0.67335476175544917</v>
      </c>
      <c r="P29" s="23">
        <f t="shared" si="3"/>
        <v>0.85054505024792826</v>
      </c>
      <c r="Q29" s="70"/>
      <c r="R29" s="21"/>
      <c r="S29" s="23"/>
    </row>
    <row r="30" spans="1:19" ht="15.75" thickBot="1" x14ac:dyDescent="0.3">
      <c r="A30" s="41" t="s">
        <v>294</v>
      </c>
      <c r="B30" s="43"/>
      <c r="C30" s="43"/>
      <c r="D30" s="65"/>
      <c r="E30" s="43"/>
      <c r="F30" s="66"/>
      <c r="G30" s="43"/>
      <c r="H30" s="44">
        <f ca="1">OFFSET(H30,-MATCH("PROYECTOS",$A$8:$A$30,0)-1,0)-(OFFSET(H30,-MATCH("PROYECTOS",$A$8:$A$30,0),0))</f>
        <v>677.7231469999997</v>
      </c>
      <c r="I30" s="44">
        <f t="shared" ref="I30:M30" ca="1" si="5">OFFSET(I30,-MATCH("PROYECTOS",$A$8:$A$30,0)-1,0)-(OFFSET(I30,-MATCH("PROYECTOS",$A$8:$A$30,0),0))</f>
        <v>2560.4482859999998</v>
      </c>
      <c r="J30" s="44">
        <f t="shared" ca="1" si="5"/>
        <v>2097.2463350233643</v>
      </c>
      <c r="K30" s="44">
        <f t="shared" ca="1" si="5"/>
        <v>1138.6666293533635</v>
      </c>
      <c r="L30" s="44">
        <f t="shared" ca="1" si="5"/>
        <v>647.53091056999995</v>
      </c>
      <c r="M30" s="44">
        <f t="shared" ca="1" si="5"/>
        <v>311.04879510000006</v>
      </c>
      <c r="N30" s="46">
        <f t="shared" ca="1" si="1"/>
        <v>0.44471377749722829</v>
      </c>
      <c r="O30" s="46">
        <f t="shared" ca="1" si="2"/>
        <v>0.69761125412683433</v>
      </c>
      <c r="P30" s="47">
        <f t="shared" ca="1" si="3"/>
        <v>0.81909341676247527</v>
      </c>
      <c r="Q30" s="67"/>
      <c r="R30" s="45"/>
      <c r="S3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50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2229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6.1979999999999995</v>
      </c>
      <c r="E6" s="14">
        <v>8.4528970000000001</v>
      </c>
      <c r="F6" s="14">
        <v>4.927380982429022</v>
      </c>
      <c r="G6" s="14">
        <v>2.2087558524290216</v>
      </c>
      <c r="H6" s="14">
        <v>1.6236065799999999</v>
      </c>
      <c r="I6" s="14">
        <v>1.09501855</v>
      </c>
      <c r="J6" s="15">
        <v>0.26130164042327991</v>
      </c>
      <c r="K6" s="15">
        <v>0.45337857925265401</v>
      </c>
      <c r="L6" s="16">
        <v>0.58292216058340962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3.8479999999999999</v>
      </c>
      <c r="E7" s="38">
        <f ca="1">SUM(E8:OFFSET(E6,MATCH("GOBIERNOS REGIONALES",$A$8:$A$50,0),0))</f>
        <v>3.4973039999999997</v>
      </c>
      <c r="F7" s="38">
        <f ca="1">SUM(F8:OFFSET(F6,MATCH("GOBIERNOS REGIONALES",$A$8:$A$50,0),0))</f>
        <v>1.682132175701621</v>
      </c>
      <c r="G7" s="38">
        <f ca="1">SUM(G8:OFFSET(G6,MATCH("GOBIERNOS REGIONALES",$A$8:$A$50,0),0))</f>
        <v>0.6194840757016209</v>
      </c>
      <c r="H7" s="38">
        <f ca="1">SUM(H8:OFFSET(H6,MATCH("GOBIERNOS REGIONALES",$A$8:$A$50,0),0))</f>
        <v>0.24819819000000001</v>
      </c>
      <c r="I7" s="38">
        <f ca="1">SUM(I8:OFFSET(I6,MATCH("GOBIERNOS REGIONALES",$A$8:$A$50,0),0))</f>
        <v>0.81444991000000011</v>
      </c>
      <c r="J7" s="39">
        <f ca="1">IFERROR(G7/E7,0)</f>
        <v>0.17713189236669757</v>
      </c>
      <c r="K7" s="39">
        <f ca="1">IFERROR(SUM(G7,H7)/E7,0)</f>
        <v>0.24810032690941963</v>
      </c>
      <c r="L7" s="40">
        <f ca="1">IFERROR(SUM(G7,H7,I7)/E7,0)</f>
        <v>0.48097968483769815</v>
      </c>
      <c r="M7" s="4"/>
    </row>
    <row r="8" spans="1:13" x14ac:dyDescent="0.25">
      <c r="A8" s="17"/>
      <c r="B8" s="18">
        <v>5</v>
      </c>
      <c r="C8" s="19" t="s">
        <v>104</v>
      </c>
      <c r="D8" s="20">
        <v>3.8479999999999999</v>
      </c>
      <c r="E8" s="21">
        <v>3.4973039999999997</v>
      </c>
      <c r="F8" s="21">
        <f t="shared" ref="F8:F11" si="0">SUM(G8,H8,I8)</f>
        <v>1.682132175701621</v>
      </c>
      <c r="G8" s="21">
        <v>0.6194840757016209</v>
      </c>
      <c r="H8" s="21">
        <v>0.24819819000000001</v>
      </c>
      <c r="I8" s="21">
        <v>0.81444991000000011</v>
      </c>
      <c r="J8" s="22">
        <f t="shared" ref="J8:J11" si="1">IFERROR(G8/E8,0)</f>
        <v>0.17713189236669757</v>
      </c>
      <c r="K8" s="22">
        <f t="shared" ref="K8:K11" si="2">IFERROR(SUM(G8,H8)/E8,0)</f>
        <v>0.24810032690941963</v>
      </c>
      <c r="L8" s="23">
        <f t="shared" ref="L8:L11" si="3">IFERROR(SUM(G8,H8,I8)/E8,0)</f>
        <v>0.48097968483769815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0.3125</v>
      </c>
      <c r="F9" s="38">
        <f ca="1">SUM(F10:OFFSET(F8,(MATCH("GOBIERNOS LOCALES",$A$8:$A$50,0)-MATCH("GOBIERNOS REGIONALES",$A$8:$A$50,0)),0))</f>
        <v>0.14889350000000001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1.2500000000000001E-2</v>
      </c>
      <c r="I9" s="38">
        <f ca="1">SUM(I10:OFFSET(I8,(MATCH("GOBIERNOS LOCALES",$A$8:$A$50,0)-MATCH("GOBIERNOS REGIONALES",$A$8:$A$50,0)),0))</f>
        <v>0.1363935</v>
      </c>
      <c r="J9" s="39">
        <f t="shared" ca="1" si="1"/>
        <v>0</v>
      </c>
      <c r="K9" s="39">
        <f t="shared" ca="1" si="2"/>
        <v>0.04</v>
      </c>
      <c r="L9" s="40">
        <f t="shared" ca="1" si="3"/>
        <v>0.47645920000000003</v>
      </c>
      <c r="M9" s="4"/>
    </row>
    <row r="10" spans="1:13" x14ac:dyDescent="0.25">
      <c r="A10" s="17"/>
      <c r="B10" s="18">
        <v>463</v>
      </c>
      <c r="C10" s="19" t="s">
        <v>230</v>
      </c>
      <c r="D10" s="20">
        <v>0</v>
      </c>
      <c r="E10" s="21">
        <v>0.3125</v>
      </c>
      <c r="F10" s="21">
        <f t="shared" si="0"/>
        <v>0.14889350000000001</v>
      </c>
      <c r="G10" s="21">
        <v>0</v>
      </c>
      <c r="H10" s="21">
        <v>1.2500000000000001E-2</v>
      </c>
      <c r="I10" s="21">
        <v>0.1363935</v>
      </c>
      <c r="J10" s="22">
        <f t="shared" si="1"/>
        <v>0</v>
      </c>
      <c r="K10" s="22">
        <f t="shared" si="2"/>
        <v>0.04</v>
      </c>
      <c r="L10" s="23">
        <f t="shared" si="3"/>
        <v>0.47645920000000003</v>
      </c>
      <c r="M10" s="4"/>
    </row>
    <row r="11" spans="1:13" ht="15.75" thickBot="1" x14ac:dyDescent="0.3">
      <c r="A11" s="41" t="s">
        <v>233</v>
      </c>
      <c r="B11" s="58"/>
      <c r="C11" s="43"/>
      <c r="D11" s="44">
        <v>2.35</v>
      </c>
      <c r="E11" s="45">
        <v>4.6430929999999995</v>
      </c>
      <c r="F11" s="45">
        <f t="shared" si="0"/>
        <v>3.0963553067274012</v>
      </c>
      <c r="G11" s="45">
        <v>1.5892717767274007</v>
      </c>
      <c r="H11" s="45">
        <v>1.3629083900000001</v>
      </c>
      <c r="I11" s="45">
        <v>0.14417514000000001</v>
      </c>
      <c r="J11" s="46">
        <f t="shared" si="1"/>
        <v>0.34228730217710496</v>
      </c>
      <c r="K11" s="46">
        <f t="shared" si="2"/>
        <v>0.63582189000465883</v>
      </c>
      <c r="L11" s="47">
        <f t="shared" si="3"/>
        <v>0.66687341966387526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136</v>
      </c>
      <c r="B1" s="51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2230</v>
      </c>
      <c r="N2" s="72" t="s">
        <v>2235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6.1979999999999995</v>
      </c>
      <c r="E6" s="14">
        <f ca="1">SUM(E7:OFFSET(E7,50,0))</f>
        <v>8.4528970000000001</v>
      </c>
      <c r="F6" s="14">
        <f ca="1">SUM(F7:OFFSET(F7,50,0))</f>
        <v>4.927380982429022</v>
      </c>
      <c r="G6" s="14">
        <f ca="1">SUM(G7:OFFSET(G7,50,0))</f>
        <v>2.2087558524290216</v>
      </c>
      <c r="H6" s="14">
        <f ca="1">SUM(H7:OFFSET(H7,50,0))</f>
        <v>1.6236065799999999</v>
      </c>
      <c r="I6" s="14">
        <f ca="1">SUM(I7:OFFSET(I7,50,0))</f>
        <v>1.09501855</v>
      </c>
      <c r="J6" s="15">
        <f ca="1">IFERROR(G6/E6,0)</f>
        <v>0.26130164042327991</v>
      </c>
      <c r="K6" s="15">
        <f ca="1">IFERROR(SUM(G6,H6)/E6,0)</f>
        <v>0.45337857925265401</v>
      </c>
      <c r="L6" s="16">
        <f ca="1">IFERROR(SUM(G6,H6,I6)/E6,0)</f>
        <v>0.58292216058340962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2.010367</v>
      </c>
      <c r="F7" s="21">
        <f t="shared" ref="F7:F16" si="0">SUM(G7,H7,I7)</f>
        <v>1.3829284365645524</v>
      </c>
      <c r="G7" s="21">
        <v>1.2481315665645525</v>
      </c>
      <c r="H7" s="21">
        <v>8.6590329999999993E-2</v>
      </c>
      <c r="I7" s="21">
        <v>4.8206540000000006E-2</v>
      </c>
      <c r="J7" s="22">
        <f t="shared" ref="J7:J16" si="1">IFERROR(G7/E7,0)</f>
        <v>0.62084761964584201</v>
      </c>
      <c r="K7" s="22">
        <f t="shared" ref="K7:K16" si="2">IFERROR(SUM(G7,H7)/E7,0)</f>
        <v>0.66391952144287703</v>
      </c>
      <c r="L7" s="23">
        <f t="shared" ref="L7:L16" si="3">IFERROR(SUM(G7,H7,I7)/E7,0)</f>
        <v>0.68789849642605183</v>
      </c>
      <c r="M7" s="4"/>
      <c r="N7" t="s">
        <v>251</v>
      </c>
      <c r="O7" s="5">
        <v>1.3829284365645524</v>
      </c>
      <c r="P7" s="71">
        <v>0.68789849642605183</v>
      </c>
    </row>
    <row r="8" spans="1:16" x14ac:dyDescent="0.25">
      <c r="A8" s="17"/>
      <c r="B8" s="55">
        <v>8</v>
      </c>
      <c r="C8" s="19" t="s">
        <v>257</v>
      </c>
      <c r="D8" s="20">
        <v>2</v>
      </c>
      <c r="E8" s="21">
        <v>0.62542500000000001</v>
      </c>
      <c r="F8" s="21">
        <f t="shared" si="0"/>
        <v>0.3749252712928629</v>
      </c>
      <c r="G8" s="21">
        <v>0.20228421129286289</v>
      </c>
      <c r="H8" s="21">
        <v>9.7332459999999996E-2</v>
      </c>
      <c r="I8" s="21">
        <v>7.5308600000000003E-2</v>
      </c>
      <c r="J8" s="22">
        <f t="shared" si="1"/>
        <v>0.32343480240294664</v>
      </c>
      <c r="K8" s="22">
        <f t="shared" si="2"/>
        <v>0.47906091264798001</v>
      </c>
      <c r="L8" s="23">
        <f t="shared" si="3"/>
        <v>0.59947279256963326</v>
      </c>
      <c r="M8" s="4"/>
      <c r="N8" t="s">
        <v>257</v>
      </c>
      <c r="O8" s="5">
        <v>0.3749252712928629</v>
      </c>
      <c r="P8" s="71">
        <v>0.59947279256963326</v>
      </c>
    </row>
    <row r="9" spans="1:16" x14ac:dyDescent="0.25">
      <c r="A9" s="17"/>
      <c r="B9" s="55">
        <v>9</v>
      </c>
      <c r="C9" s="19" t="s">
        <v>258</v>
      </c>
      <c r="D9" s="20">
        <v>0</v>
      </c>
      <c r="E9" s="21">
        <v>5.6559999999999996E-3</v>
      </c>
      <c r="F9" s="21">
        <f t="shared" si="0"/>
        <v>4.8560000000000004E-4</v>
      </c>
      <c r="G9" s="21">
        <v>0</v>
      </c>
      <c r="H9" s="21">
        <v>4.8560000000000004E-4</v>
      </c>
      <c r="I9" s="21">
        <v>0</v>
      </c>
      <c r="J9" s="22">
        <f t="shared" si="1"/>
        <v>0</v>
      </c>
      <c r="K9" s="22">
        <f t="shared" si="2"/>
        <v>8.5855728429985873E-2</v>
      </c>
      <c r="L9" s="23">
        <f t="shared" si="3"/>
        <v>8.5855728429985873E-2</v>
      </c>
      <c r="M9" s="4"/>
      <c r="N9" t="s">
        <v>264</v>
      </c>
      <c r="O9" s="5">
        <v>2.9955256754781034</v>
      </c>
      <c r="P9" s="71">
        <v>0.58077855173976212</v>
      </c>
    </row>
    <row r="10" spans="1:16" x14ac:dyDescent="0.25">
      <c r="A10" s="17"/>
      <c r="B10" s="55">
        <v>11</v>
      </c>
      <c r="C10" s="19" t="s">
        <v>260</v>
      </c>
      <c r="D10" s="20">
        <v>0.04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272</v>
      </c>
      <c r="O10" s="5">
        <v>8.8960002176463604E-3</v>
      </c>
      <c r="P10" s="71">
        <v>0.52406481399978555</v>
      </c>
    </row>
    <row r="11" spans="1:16" x14ac:dyDescent="0.25">
      <c r="A11" s="17"/>
      <c r="B11" s="55">
        <v>12</v>
      </c>
      <c r="C11" s="19" t="s">
        <v>261</v>
      </c>
      <c r="D11" s="20">
        <v>0</v>
      </c>
      <c r="E11" s="21">
        <v>5.0000000000000001E-3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268</v>
      </c>
      <c r="O11" s="5">
        <v>0.15961999898761511</v>
      </c>
      <c r="P11" s="71">
        <v>0.3049331446925454</v>
      </c>
    </row>
    <row r="12" spans="1:16" x14ac:dyDescent="0.25">
      <c r="A12" s="17"/>
      <c r="B12" s="55">
        <v>15</v>
      </c>
      <c r="C12" s="19" t="s">
        <v>264</v>
      </c>
      <c r="D12" s="20">
        <v>3.8480000000000003</v>
      </c>
      <c r="E12" s="21">
        <v>5.1577760000000001</v>
      </c>
      <c r="F12" s="21">
        <f t="shared" si="0"/>
        <v>2.9955256754781034</v>
      </c>
      <c r="G12" s="21">
        <v>0.62948407547810348</v>
      </c>
      <c r="H12" s="21">
        <v>1.4151981899999999</v>
      </c>
      <c r="I12" s="21">
        <v>0.95084341000000006</v>
      </c>
      <c r="J12" s="22">
        <f t="shared" si="1"/>
        <v>0.12204564050049933</v>
      </c>
      <c r="K12" s="22">
        <f t="shared" si="2"/>
        <v>0.39642711615977572</v>
      </c>
      <c r="L12" s="23">
        <f t="shared" si="3"/>
        <v>0.58077855173976212</v>
      </c>
      <c r="M12" s="4"/>
      <c r="N12" t="s">
        <v>258</v>
      </c>
      <c r="O12" s="5">
        <v>4.8560000000000004E-4</v>
      </c>
      <c r="P12" s="71">
        <v>8.5855728429985873E-2</v>
      </c>
    </row>
    <row r="13" spans="1:16" x14ac:dyDescent="0.25">
      <c r="A13" s="17"/>
      <c r="B13" s="55">
        <v>19</v>
      </c>
      <c r="C13" s="19" t="s">
        <v>268</v>
      </c>
      <c r="D13" s="20">
        <v>0.223</v>
      </c>
      <c r="E13" s="21">
        <v>0.52345900000000001</v>
      </c>
      <c r="F13" s="21">
        <f t="shared" si="0"/>
        <v>0.15961999898761511</v>
      </c>
      <c r="G13" s="21">
        <v>0.11495999898761511</v>
      </c>
      <c r="H13" s="21">
        <v>2.4E-2</v>
      </c>
      <c r="I13" s="21">
        <v>2.0660000000000001E-2</v>
      </c>
      <c r="J13" s="22">
        <f t="shared" si="1"/>
        <v>0.21961605204536574</v>
      </c>
      <c r="K13" s="22">
        <f t="shared" si="2"/>
        <v>0.26546491508908071</v>
      </c>
      <c r="L13" s="23">
        <f t="shared" si="3"/>
        <v>0.3049331446925454</v>
      </c>
      <c r="M13" s="4"/>
      <c r="N13" t="s">
        <v>273</v>
      </c>
      <c r="O13" s="5">
        <v>4.999999888241291E-3</v>
      </c>
      <c r="P13" s="71">
        <v>4.9643065243313488E-2</v>
      </c>
    </row>
    <row r="14" spans="1:16" x14ac:dyDescent="0.25">
      <c r="A14" s="17"/>
      <c r="B14" s="55">
        <v>22</v>
      </c>
      <c r="C14" s="19" t="s">
        <v>271</v>
      </c>
      <c r="D14" s="20">
        <v>0</v>
      </c>
      <c r="E14" s="21">
        <v>7.5199999999999998E-3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260</v>
      </c>
      <c r="O14" s="5">
        <v>0</v>
      </c>
      <c r="P14" s="71">
        <v>0</v>
      </c>
    </row>
    <row r="15" spans="1:16" x14ac:dyDescent="0.25">
      <c r="A15" s="17"/>
      <c r="B15" s="55">
        <v>23</v>
      </c>
      <c r="C15" s="19" t="s">
        <v>272</v>
      </c>
      <c r="D15" s="20">
        <v>0</v>
      </c>
      <c r="E15" s="21">
        <v>1.6975000000000001E-2</v>
      </c>
      <c r="F15" s="21">
        <f t="shared" si="0"/>
        <v>8.8960002176463604E-3</v>
      </c>
      <c r="G15" s="21">
        <v>8.8960002176463604E-3</v>
      </c>
      <c r="H15" s="21">
        <v>0</v>
      </c>
      <c r="I15" s="21">
        <v>0</v>
      </c>
      <c r="J15" s="22">
        <f t="shared" si="1"/>
        <v>0.52406481399978555</v>
      </c>
      <c r="K15" s="22">
        <f t="shared" si="2"/>
        <v>0.52406481399978555</v>
      </c>
      <c r="L15" s="23">
        <f t="shared" si="3"/>
        <v>0.52406481399978555</v>
      </c>
      <c r="M15" s="4"/>
      <c r="N15" t="s">
        <v>261</v>
      </c>
      <c r="O15" s="5">
        <v>0</v>
      </c>
      <c r="P15" s="71">
        <v>0</v>
      </c>
    </row>
    <row r="16" spans="1:16" ht="15.75" thickBot="1" x14ac:dyDescent="0.3">
      <c r="A16" s="24"/>
      <c r="B16" s="56">
        <v>24</v>
      </c>
      <c r="C16" s="26" t="s">
        <v>273</v>
      </c>
      <c r="D16" s="27">
        <v>8.6999999999999994E-2</v>
      </c>
      <c r="E16" s="28">
        <v>0.100719</v>
      </c>
      <c r="F16" s="28">
        <f t="shared" si="0"/>
        <v>4.999999888241291E-3</v>
      </c>
      <c r="G16" s="28">
        <v>4.999999888241291E-3</v>
      </c>
      <c r="H16" s="28">
        <v>0</v>
      </c>
      <c r="I16" s="28">
        <v>0</v>
      </c>
      <c r="J16" s="29">
        <f t="shared" si="1"/>
        <v>4.9643065243313488E-2</v>
      </c>
      <c r="K16" s="29">
        <f t="shared" si="2"/>
        <v>4.9643065243313488E-2</v>
      </c>
      <c r="L16" s="30">
        <f t="shared" si="3"/>
        <v>4.9643065243313488E-2</v>
      </c>
      <c r="M16" s="4"/>
      <c r="N16" t="s">
        <v>271</v>
      </c>
      <c r="O16" s="5">
        <v>0</v>
      </c>
      <c r="P16" s="71">
        <v>0</v>
      </c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285156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49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2231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6.1979999999999995</v>
      </c>
      <c r="E6" s="14">
        <v>8.4528970000000001</v>
      </c>
      <c r="F6" s="14">
        <v>4.927380982429022</v>
      </c>
      <c r="G6" s="14">
        <v>2.2087558524290216</v>
      </c>
      <c r="H6" s="14">
        <v>1.6236065799999999</v>
      </c>
      <c r="I6" s="14">
        <v>1.09501855</v>
      </c>
      <c r="J6" s="15">
        <v>0.26130164042327991</v>
      </c>
      <c r="K6" s="15">
        <v>0.45337857925265401</v>
      </c>
      <c r="L6" s="16">
        <v>0.58292216058340962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3.8880000000000003</v>
      </c>
      <c r="E7" s="38">
        <f ca="1">SUM(E8:OFFSET(E6,MATCH("PROYECTOS",$A$8:$A$50,0),0))</f>
        <v>3.5513549999999992</v>
      </c>
      <c r="F7" s="38">
        <f ca="1">SUM(F8:OFFSET(F6,MATCH("PROYECTOS",$A$8:$A$50,0),0))</f>
        <v>1.7125137756957498</v>
      </c>
      <c r="G7" s="38">
        <f ca="1">SUM(G8:OFFSET(G6,MATCH("PROYECTOS",$A$8:$A$50,0),0))</f>
        <v>0.63838007569574984</v>
      </c>
      <c r="H7" s="38">
        <f ca="1">SUM(H8:OFFSET(H6,MATCH("PROYECTOS",$A$8:$A$50,0),0))</f>
        <v>0.25968379000000003</v>
      </c>
      <c r="I7" s="38">
        <f ca="1">SUM(I8:OFFSET(I6,MATCH("PROYECTOS",$A$8:$A$50,0),0))</f>
        <v>0.81444991000000011</v>
      </c>
      <c r="J7" s="39">
        <f ca="1">IFERROR(G7/E7,0)</f>
        <v>0.17975676205159721</v>
      </c>
      <c r="K7" s="39">
        <f ca="1">IFERROR(SUM(G7,H7)/E7,0)</f>
        <v>0.25287921531239488</v>
      </c>
      <c r="L7" s="40">
        <f ca="1">IFERROR(SUM(G7,H7,I7)/E7,0)</f>
        <v>0.48221419027265655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0.14278000000000002</v>
      </c>
      <c r="E8" s="21">
        <v>0.14278000000000002</v>
      </c>
      <c r="F8" s="21">
        <f t="shared" ref="F8:F10" si="0">SUM(G8,H8,I8)</f>
        <v>0.123840028553134</v>
      </c>
      <c r="G8" s="21">
        <v>6.1722708553133998E-2</v>
      </c>
      <c r="H8" s="21">
        <v>4.95825E-3</v>
      </c>
      <c r="I8" s="21">
        <v>5.7159069999999999E-2</v>
      </c>
      <c r="J8" s="22">
        <f t="shared" ref="J8:J11" si="1">IFERROR(G8/E8,0)</f>
        <v>0.43229239776673195</v>
      </c>
      <c r="K8" s="22">
        <f t="shared" ref="K8:K11" si="2">IFERROR(SUM(G8,H8)/E8,0)</f>
        <v>0.46701890007798003</v>
      </c>
      <c r="L8" s="23">
        <f t="shared" ref="L8:L11" si="3">IFERROR(SUM(G8,H8,I8)/E8,0)</f>
        <v>0.86734856809871119</v>
      </c>
      <c r="M8" s="4"/>
    </row>
    <row r="9" spans="1:13" ht="51" x14ac:dyDescent="0.25">
      <c r="A9" s="17"/>
      <c r="B9" s="19">
        <v>3000727</v>
      </c>
      <c r="C9" s="19" t="s">
        <v>2233</v>
      </c>
      <c r="D9" s="20">
        <v>1.0229999999999999</v>
      </c>
      <c r="E9" s="21">
        <v>1.0382450000000001</v>
      </c>
      <c r="F9" s="21">
        <f t="shared" si="0"/>
        <v>0.36722452717859611</v>
      </c>
      <c r="G9" s="21">
        <v>0.19084613717859611</v>
      </c>
      <c r="H9" s="21">
        <v>9.4370970000000012E-2</v>
      </c>
      <c r="I9" s="21">
        <v>8.2007419999999998E-2</v>
      </c>
      <c r="J9" s="22">
        <f t="shared" si="1"/>
        <v>0.18381609078646763</v>
      </c>
      <c r="K9" s="22">
        <f t="shared" si="2"/>
        <v>0.27471079290398326</v>
      </c>
      <c r="L9" s="23">
        <f t="shared" si="3"/>
        <v>0.35369737121642392</v>
      </c>
      <c r="M9" s="4"/>
    </row>
    <row r="10" spans="1:13" ht="38.25" x14ac:dyDescent="0.25">
      <c r="A10" s="17"/>
      <c r="B10" s="19">
        <v>3000728</v>
      </c>
      <c r="C10" s="19" t="s">
        <v>2234</v>
      </c>
      <c r="D10" s="20">
        <v>2.7222200000000005</v>
      </c>
      <c r="E10" s="21">
        <v>2.3703299999999992</v>
      </c>
      <c r="F10" s="21">
        <f t="shared" si="0"/>
        <v>1.2214492199640197</v>
      </c>
      <c r="G10" s="21">
        <v>0.38581122996401973</v>
      </c>
      <c r="H10" s="21">
        <v>0.16035457</v>
      </c>
      <c r="I10" s="21">
        <v>0.67528342000000008</v>
      </c>
      <c r="J10" s="22">
        <f t="shared" si="1"/>
        <v>0.16276688476457704</v>
      </c>
      <c r="K10" s="22">
        <f t="shared" si="2"/>
        <v>0.23041762115993128</v>
      </c>
      <c r="L10" s="23">
        <f t="shared" si="3"/>
        <v>0.51530766600600764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2.3099999999999992</v>
      </c>
      <c r="E11" s="45">
        <f t="shared" ref="E11:I11" ca="1" si="4">OFFSET(E11,-MATCH("PROYECTOS",$A$8:$A$50,0)-1,0)-(OFFSET(E11,-MATCH("PROYECTOS",$A$8:$A$50,0),0))</f>
        <v>4.901542000000001</v>
      </c>
      <c r="F11" s="45">
        <f t="shared" ca="1" si="4"/>
        <v>3.2148672067332722</v>
      </c>
      <c r="G11" s="45">
        <f t="shared" ca="1" si="4"/>
        <v>1.5703757767332718</v>
      </c>
      <c r="H11" s="45">
        <f t="shared" ca="1" si="4"/>
        <v>1.3639227899999999</v>
      </c>
      <c r="I11" s="45">
        <f t="shared" ca="1" si="4"/>
        <v>0.28056863999999992</v>
      </c>
      <c r="J11" s="46">
        <f t="shared" ca="1" si="1"/>
        <v>0.32038402950199579</v>
      </c>
      <c r="K11" s="46">
        <f t="shared" ca="1" si="2"/>
        <v>0.59864805131390719</v>
      </c>
      <c r="L11" s="47">
        <f t="shared" ca="1" si="3"/>
        <v>0.65588894407785781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2236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90"/>
      <c r="B16" s="91"/>
      <c r="C16" s="91"/>
      <c r="D16" s="93"/>
    </row>
    <row r="17" spans="1:4" ht="51" x14ac:dyDescent="0.25">
      <c r="A17" s="17"/>
      <c r="B17" s="19">
        <v>3000727</v>
      </c>
      <c r="C17" s="19" t="s">
        <v>2233</v>
      </c>
      <c r="D17" s="23">
        <v>0.35369737121642392</v>
      </c>
    </row>
    <row r="18" spans="1:4" ht="39" thickBot="1" x14ac:dyDescent="0.3">
      <c r="A18" s="24"/>
      <c r="B18" s="26">
        <v>3000728</v>
      </c>
      <c r="C18" s="26" t="s">
        <v>2234</v>
      </c>
      <c r="D18" s="30">
        <v>0.51530766600600764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4" workbookViewId="0">
      <selection activeCell="H15" sqref="H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customWidth="1"/>
    <col min="17" max="18" width="14" hidden="1" customWidth="1"/>
    <col min="19" max="19" width="0" hidden="1" customWidth="1"/>
  </cols>
  <sheetData>
    <row r="1" spans="1:19" ht="15.75" x14ac:dyDescent="0.25">
      <c r="A1" s="50">
        <v>136</v>
      </c>
      <c r="B1" s="49" t="s">
        <v>96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2232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6.1979999999999995</v>
      </c>
      <c r="I6" s="14">
        <v>8.4528970000000001</v>
      </c>
      <c r="J6" s="14">
        <v>4.927380982429022</v>
      </c>
      <c r="K6" s="14">
        <v>2.2087558524290216</v>
      </c>
      <c r="L6" s="14">
        <v>1.6236065799999999</v>
      </c>
      <c r="M6" s="14">
        <v>1.09501855</v>
      </c>
      <c r="N6" s="15">
        <v>0.26130164042327991</v>
      </c>
      <c r="O6" s="15">
        <v>0.45337857925265401</v>
      </c>
      <c r="P6" s="16">
        <v>0.58292216058340962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SUM(H8:OFFSET(H6,MATCH("PROYECTOS",$A$8:$A$30,0),0))</f>
        <v>3.8880000000000003</v>
      </c>
      <c r="I7" s="13">
        <f ca="1">SUM(I8:OFFSET(I6,MATCH("PROYECTOS",$A$8:$A$30,0),0))</f>
        <v>3.5513549999999992</v>
      </c>
      <c r="J7" s="13">
        <f ca="1">SUM(J8:OFFSET(J6,MATCH("PROYECTOS",$A$8:$A$30,0),0))</f>
        <v>1.7125137756957498</v>
      </c>
      <c r="K7" s="13">
        <f ca="1">SUM(K8:OFFSET(K6,MATCH("PROYECTOS",$A$8:$A$30,0),0))</f>
        <v>0.63838007569574984</v>
      </c>
      <c r="L7" s="13">
        <f ca="1">SUM(L8:OFFSET(L6,MATCH("PROYECTOS",$A$8:$A$30,0),0))</f>
        <v>0.25968379000000003</v>
      </c>
      <c r="M7" s="13">
        <f ca="1">SUM(M8:OFFSET(M6,MATCH("PROYECTOS",$A$8:$A$30,0),0))</f>
        <v>0.81444991000000011</v>
      </c>
      <c r="N7" s="39">
        <f ca="1">IFERROR(K7/I7,0)</f>
        <v>0.17975676205159721</v>
      </c>
      <c r="O7" s="39">
        <f ca="1">IFERROR(SUM(K7,L7)/I7,0)</f>
        <v>0.25287921531239488</v>
      </c>
      <c r="P7" s="40">
        <f ca="1">IFERROR(SUM(K7,L7,M7)/I7,0)</f>
        <v>0.48221419027265655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0.14278000000000002</v>
      </c>
      <c r="I8" s="21">
        <v>0.14278000000000002</v>
      </c>
      <c r="J8" s="21">
        <f t="shared" ref="J8:J14" si="0">SUM(K8,L8,M8)</f>
        <v>0.123840028553134</v>
      </c>
      <c r="K8" s="21">
        <v>6.1722708553133998E-2</v>
      </c>
      <c r="L8" s="21">
        <v>4.95825E-3</v>
      </c>
      <c r="M8" s="21">
        <v>5.7159069999999999E-2</v>
      </c>
      <c r="N8" s="22">
        <f t="shared" ref="N8:N15" si="1">IFERROR(K8/I8,0)</f>
        <v>0.43229239776673195</v>
      </c>
      <c r="O8" s="22">
        <f t="shared" ref="O8:O15" si="2">IFERROR(SUM(K8,L8)/I8,0)</f>
        <v>0.46701890007798003</v>
      </c>
      <c r="P8" s="23">
        <f t="shared" ref="P8:P15" si="3">IFERROR(SUM(K8,L8,M8)/I8,0)</f>
        <v>0.86734856809871119</v>
      </c>
      <c r="Q8" s="70"/>
      <c r="R8" s="21"/>
      <c r="S8" s="23"/>
    </row>
    <row r="9" spans="1:19" ht="51" x14ac:dyDescent="0.25">
      <c r="A9" s="17"/>
      <c r="B9" s="19">
        <v>5005277</v>
      </c>
      <c r="C9" s="19" t="s">
        <v>2258</v>
      </c>
      <c r="D9" s="68">
        <v>3000727</v>
      </c>
      <c r="E9" s="19" t="s">
        <v>2233</v>
      </c>
      <c r="F9" s="69">
        <v>88</v>
      </c>
      <c r="G9" s="19" t="s">
        <v>757</v>
      </c>
      <c r="H9" s="20">
        <v>3.5000000000000003E-2</v>
      </c>
      <c r="I9" s="21">
        <v>4.4555999999999998E-2</v>
      </c>
      <c r="J9" s="21">
        <f t="shared" si="0"/>
        <v>3.2836439704178426E-2</v>
      </c>
      <c r="K9" s="21">
        <v>1.6663999704178423E-2</v>
      </c>
      <c r="L9" s="21">
        <v>1.4372439999999998E-2</v>
      </c>
      <c r="M9" s="21">
        <v>1.8E-3</v>
      </c>
      <c r="N9" s="22">
        <f t="shared" si="1"/>
        <v>0.37400125020599745</v>
      </c>
      <c r="O9" s="22">
        <f t="shared" si="2"/>
        <v>0.69657149888182113</v>
      </c>
      <c r="P9" s="23">
        <f t="shared" si="3"/>
        <v>0.73697009839703809</v>
      </c>
      <c r="Q9" s="70"/>
      <c r="R9" s="21"/>
      <c r="S9" s="23"/>
    </row>
    <row r="10" spans="1:19" ht="51" x14ac:dyDescent="0.25">
      <c r="A10" s="17"/>
      <c r="B10" s="19">
        <v>5005278</v>
      </c>
      <c r="C10" s="19" t="s">
        <v>2259</v>
      </c>
      <c r="D10" s="68">
        <v>3000727</v>
      </c>
      <c r="E10" s="19" t="s">
        <v>2233</v>
      </c>
      <c r="F10" s="69">
        <v>215</v>
      </c>
      <c r="G10" s="19" t="s">
        <v>690</v>
      </c>
      <c r="H10" s="20">
        <v>0.98799999999999999</v>
      </c>
      <c r="I10" s="21">
        <v>0.99368900000000004</v>
      </c>
      <c r="J10" s="21">
        <f t="shared" si="0"/>
        <v>0.33438808747441773</v>
      </c>
      <c r="K10" s="21">
        <v>0.17418213747441769</v>
      </c>
      <c r="L10" s="21">
        <v>7.9998530000000012E-2</v>
      </c>
      <c r="M10" s="21">
        <v>8.0207420000000001E-2</v>
      </c>
      <c r="N10" s="22">
        <f t="shared" si="1"/>
        <v>0.17528838245609812</v>
      </c>
      <c r="O10" s="22">
        <f t="shared" si="2"/>
        <v>0.25579498965412489</v>
      </c>
      <c r="P10" s="23">
        <f t="shared" si="3"/>
        <v>0.33651181352960302</v>
      </c>
      <c r="Q10" s="70"/>
      <c r="R10" s="21"/>
      <c r="S10" s="23"/>
    </row>
    <row r="11" spans="1:19" ht="51" x14ac:dyDescent="0.25">
      <c r="A11" s="17"/>
      <c r="B11" s="19">
        <v>5005279</v>
      </c>
      <c r="C11" s="19" t="s">
        <v>2260</v>
      </c>
      <c r="D11" s="68">
        <v>3000728</v>
      </c>
      <c r="E11" s="19" t="s">
        <v>2234</v>
      </c>
      <c r="F11" s="69">
        <v>59</v>
      </c>
      <c r="G11" s="19" t="s">
        <v>579</v>
      </c>
      <c r="H11" s="20">
        <v>2.6472200000000004</v>
      </c>
      <c r="I11" s="21">
        <v>2.3248099999999994</v>
      </c>
      <c r="J11" s="21">
        <f t="shared" si="0"/>
        <v>1.2214492199640197</v>
      </c>
      <c r="K11" s="21">
        <v>0.38581122996401973</v>
      </c>
      <c r="L11" s="21">
        <v>0.16035457</v>
      </c>
      <c r="M11" s="21">
        <v>0.67528342000000008</v>
      </c>
      <c r="N11" s="22">
        <f t="shared" si="1"/>
        <v>0.16595387578512646</v>
      </c>
      <c r="O11" s="22">
        <f t="shared" si="2"/>
        <v>0.2349292200068048</v>
      </c>
      <c r="P11" s="23">
        <f t="shared" si="3"/>
        <v>0.52539743891501667</v>
      </c>
      <c r="Q11" s="70"/>
      <c r="R11" s="21"/>
      <c r="S11" s="23"/>
    </row>
    <row r="12" spans="1:19" ht="38.25" x14ac:dyDescent="0.25">
      <c r="A12" s="17"/>
      <c r="B12" s="19">
        <v>5005280</v>
      </c>
      <c r="C12" s="19" t="s">
        <v>2261</v>
      </c>
      <c r="D12" s="68">
        <v>3000728</v>
      </c>
      <c r="E12" s="19" t="s">
        <v>2234</v>
      </c>
      <c r="F12" s="69">
        <v>46</v>
      </c>
      <c r="G12" s="19" t="s">
        <v>738</v>
      </c>
      <c r="H12" s="20">
        <v>0.01</v>
      </c>
      <c r="I12" s="21">
        <v>1.15E-2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/>
      <c r="R12" s="21"/>
      <c r="S12" s="23"/>
    </row>
    <row r="13" spans="1:19" ht="38.25" x14ac:dyDescent="0.25">
      <c r="A13" s="17"/>
      <c r="B13" s="19">
        <v>5005281</v>
      </c>
      <c r="C13" s="19" t="s">
        <v>2262</v>
      </c>
      <c r="D13" s="68">
        <v>3000728</v>
      </c>
      <c r="E13" s="19" t="s">
        <v>2234</v>
      </c>
      <c r="F13" s="69">
        <v>46</v>
      </c>
      <c r="G13" s="19" t="s">
        <v>738</v>
      </c>
      <c r="H13" s="20">
        <v>2.5000000000000001E-2</v>
      </c>
      <c r="I13" s="21">
        <v>2.6499999999999999E-2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/>
      <c r="R13" s="21"/>
      <c r="S13" s="23"/>
    </row>
    <row r="14" spans="1:19" ht="38.25" x14ac:dyDescent="0.25">
      <c r="A14" s="17"/>
      <c r="B14" s="19">
        <v>5005282</v>
      </c>
      <c r="C14" s="19" t="s">
        <v>2263</v>
      </c>
      <c r="D14" s="68">
        <v>3000728</v>
      </c>
      <c r="E14" s="19" t="s">
        <v>2234</v>
      </c>
      <c r="F14" s="69">
        <v>59</v>
      </c>
      <c r="G14" s="19" t="s">
        <v>579</v>
      </c>
      <c r="H14" s="20">
        <v>0.04</v>
      </c>
      <c r="I14" s="21">
        <v>7.5199999999999998E-3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/>
      <c r="R14" s="21"/>
      <c r="S14" s="23"/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ca="1">OFFSET(H15,-MATCH("PROYECTOS",$A$8:$A$30,0)-1,0)-(OFFSET(H15,-MATCH("PROYECTOS",$A$8:$A$30,0),0))</f>
        <v>2.3099999999999992</v>
      </c>
      <c r="I15" s="44">
        <f t="shared" ref="I15:M15" ca="1" si="4">OFFSET(I15,-MATCH("PROYECTOS",$A$8:$A$30,0)-1,0)-(OFFSET(I15,-MATCH("PROYECTOS",$A$8:$A$30,0),0))</f>
        <v>4.901542000000001</v>
      </c>
      <c r="J15" s="44">
        <f t="shared" ca="1" si="4"/>
        <v>3.2148672067332722</v>
      </c>
      <c r="K15" s="44">
        <f t="shared" ca="1" si="4"/>
        <v>1.5703757767332718</v>
      </c>
      <c r="L15" s="44">
        <f t="shared" ca="1" si="4"/>
        <v>1.3639227899999999</v>
      </c>
      <c r="M15" s="44">
        <f t="shared" ca="1" si="4"/>
        <v>0.28056863999999992</v>
      </c>
      <c r="N15" s="46">
        <f t="shared" ca="1" si="1"/>
        <v>0.32038402950199579</v>
      </c>
      <c r="O15" s="46">
        <f t="shared" ca="1" si="2"/>
        <v>0.59864805131390719</v>
      </c>
      <c r="P15" s="47">
        <f t="shared" ca="1" si="3"/>
        <v>0.65588894407785781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50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62.750074000000012</v>
      </c>
      <c r="E6" s="14">
        <v>111.15426600000001</v>
      </c>
      <c r="F6" s="14">
        <v>45.930483740314898</v>
      </c>
      <c r="G6" s="14">
        <v>22.208128860314901</v>
      </c>
      <c r="H6" s="14">
        <v>3.6285163599999999</v>
      </c>
      <c r="I6" s="14">
        <v>20.093838520000002</v>
      </c>
      <c r="J6" s="15">
        <v>0.19979556034596907</v>
      </c>
      <c r="K6" s="15">
        <v>0.23243952886446029</v>
      </c>
      <c r="L6" s="16">
        <v>0.41321386387738729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62.750074000000012</v>
      </c>
      <c r="E7" s="38">
        <f ca="1">SUM(E8:OFFSET(E6,MATCH("GOBIERNOS REGIONALES",$A$8:$A$50,0),0))</f>
        <v>111.15426600000001</v>
      </c>
      <c r="F7" s="38">
        <f ca="1">SUM(F8:OFFSET(F6,MATCH("GOBIERNOS REGIONALES",$A$8:$A$50,0),0))</f>
        <v>45.930483740314898</v>
      </c>
      <c r="G7" s="38">
        <f ca="1">SUM(G8:OFFSET(G6,MATCH("GOBIERNOS REGIONALES",$A$8:$A$50,0),0))</f>
        <v>22.208128860314901</v>
      </c>
      <c r="H7" s="38">
        <f ca="1">SUM(H8:OFFSET(H6,MATCH("GOBIERNOS REGIONALES",$A$8:$A$50,0),0))</f>
        <v>3.6285163600000003</v>
      </c>
      <c r="I7" s="38">
        <f ca="1">SUM(I8:OFFSET(I6,MATCH("GOBIERNOS REGIONALES",$A$8:$A$50,0),0))</f>
        <v>20.093838520000002</v>
      </c>
      <c r="J7" s="39">
        <f ca="1">IFERROR(G7/E7,0)</f>
        <v>0.19979556034596907</v>
      </c>
      <c r="K7" s="39">
        <f ca="1">IFERROR(SUM(G7,H7)/E7,0)</f>
        <v>0.23243952886446029</v>
      </c>
      <c r="L7" s="40">
        <f ca="1">IFERROR(SUM(G7,H7,I7)/E7,0)</f>
        <v>0.41321386387738729</v>
      </c>
      <c r="M7" s="4"/>
    </row>
    <row r="8" spans="1:13" ht="25.5" x14ac:dyDescent="0.25">
      <c r="A8" s="17"/>
      <c r="B8" s="18">
        <v>114</v>
      </c>
      <c r="C8" s="19" t="s">
        <v>140</v>
      </c>
      <c r="D8" s="20">
        <v>62.750074000000012</v>
      </c>
      <c r="E8" s="21">
        <v>111.15426600000001</v>
      </c>
      <c r="F8" s="21">
        <f t="shared" ref="F8:F10" si="0">SUM(G8,H8,I8)</f>
        <v>45.930483740314898</v>
      </c>
      <c r="G8" s="21">
        <v>22.208128860314901</v>
      </c>
      <c r="H8" s="21">
        <v>3.6285163600000003</v>
      </c>
      <c r="I8" s="21">
        <v>20.093838520000002</v>
      </c>
      <c r="J8" s="22">
        <f t="shared" ref="J8:J10" si="1">IFERROR(G8/E8,0)</f>
        <v>0.19979556034596907</v>
      </c>
      <c r="K8" s="22">
        <f t="shared" ref="K8:K10" si="2">IFERROR(SUM(G8,H8)/E8,0)</f>
        <v>0.23243952886446029</v>
      </c>
      <c r="L8" s="23">
        <f t="shared" ref="L8:L10" si="3">IFERROR(SUM(G8,H8,I8)/E8,0)</f>
        <v>0.41321386387738729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31</v>
      </c>
      <c r="B1" s="49" t="s">
        <v>20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547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299.35990500000003</v>
      </c>
      <c r="I6" s="14">
        <v>285.8773900000001</v>
      </c>
      <c r="J6" s="14">
        <v>244.46477664779644</v>
      </c>
      <c r="K6" s="14">
        <v>189.21678262779642</v>
      </c>
      <c r="L6" s="14">
        <v>20.600702710000004</v>
      </c>
      <c r="M6" s="14">
        <v>34.647291309999993</v>
      </c>
      <c r="N6" s="15">
        <v>0.66188089456041399</v>
      </c>
      <c r="O6" s="15">
        <v>0.73394221675871729</v>
      </c>
      <c r="P6" s="16">
        <v>0.85513854959917024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273.23990500000002</v>
      </c>
      <c r="I7" s="38">
        <f ca="1">SUM(I8:OFFSET(I6,MATCH("PROYECTOS",$A$8:$A$50,0),0))</f>
        <v>264.0789860000001</v>
      </c>
      <c r="J7" s="38">
        <f ca="1">SUM(J8:OFFSET(J6,MATCH("PROYECTOS",$A$8:$A$50,0),0))</f>
        <v>224.20505031846344</v>
      </c>
      <c r="K7" s="38">
        <f ca="1">SUM(K8:OFFSET(K6,MATCH("PROYECTOS",$A$8:$A$50,0),0))</f>
        <v>169.02837493846346</v>
      </c>
      <c r="L7" s="38">
        <f ca="1">SUM(L8:OFFSET(L6,MATCH("PROYECTOS",$A$8:$A$50,0),0))</f>
        <v>20.529384069999999</v>
      </c>
      <c r="M7" s="38">
        <f ca="1">SUM(M8:OFFSET(M6,MATCH("PROYECTOS",$A$8:$A$50,0),0))</f>
        <v>34.647291310000007</v>
      </c>
      <c r="N7" s="39">
        <f ca="1">IFERROR(K7/I7,0)</f>
        <v>0.6400674945732463</v>
      </c>
      <c r="O7" s="39">
        <f ca="1">IFERROR(SUM(K7,L7)/I7,0)</f>
        <v>0.71780705416849555</v>
      </c>
      <c r="P7" s="40">
        <f ca="1">IFERROR(SUM(K7,L7,M7)/I7,0)</f>
        <v>0.84900754018520574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13.332446000000003</v>
      </c>
      <c r="I8" s="21">
        <v>11.905944</v>
      </c>
      <c r="J8" s="21">
        <f t="shared" ref="J8:J30" si="0">SUM(K8,L8,M8)</f>
        <v>10.544837978602079</v>
      </c>
      <c r="K8" s="21">
        <v>9.3696144486020785</v>
      </c>
      <c r="L8" s="21">
        <v>0.3306565199999999</v>
      </c>
      <c r="M8" s="21">
        <v>0.84456701000000001</v>
      </c>
      <c r="N8" s="22">
        <f t="shared" ref="N8:N31" si="1">IFERROR(K8/I8,0)</f>
        <v>0.78696947076200585</v>
      </c>
      <c r="O8" s="22">
        <f t="shared" ref="O8:O31" si="2">IFERROR(SUM(K8,L8)/I8,0)</f>
        <v>0.81474186075476906</v>
      </c>
      <c r="P8" s="23">
        <f t="shared" ref="P8:P31" si="3">IFERROR(SUM(K8,L8,M8)/I8,0)</f>
        <v>0.88567844587561295</v>
      </c>
      <c r="Q8" s="70">
        <v>6</v>
      </c>
      <c r="R8" s="21">
        <v>6</v>
      </c>
      <c r="S8" s="23">
        <f>IFERROR(R8/Q8,0)</f>
        <v>1</v>
      </c>
    </row>
    <row r="9" spans="1:19" ht="51" x14ac:dyDescent="0.25">
      <c r="A9" s="17"/>
      <c r="B9" s="19">
        <v>5002762</v>
      </c>
      <c r="C9" s="19" t="s">
        <v>553</v>
      </c>
      <c r="D9" s="68">
        <v>3000294</v>
      </c>
      <c r="E9" s="19" t="s">
        <v>548</v>
      </c>
      <c r="F9" s="69">
        <v>66</v>
      </c>
      <c r="G9" s="19" t="s">
        <v>575</v>
      </c>
      <c r="H9" s="20">
        <v>0.104543</v>
      </c>
      <c r="I9" s="21">
        <v>9.4143000000000004E-2</v>
      </c>
      <c r="J9" s="21">
        <f t="shared" si="0"/>
        <v>9.4142400468051432E-2</v>
      </c>
      <c r="K9" s="21">
        <v>8.8246400468051434E-2</v>
      </c>
      <c r="L9" s="21">
        <v>5.8960000000000002E-3</v>
      </c>
      <c r="M9" s="21">
        <v>0</v>
      </c>
      <c r="N9" s="22">
        <f t="shared" si="1"/>
        <v>0.93736550214090719</v>
      </c>
      <c r="O9" s="22">
        <f t="shared" si="2"/>
        <v>0.9999936316885103</v>
      </c>
      <c r="P9" s="23">
        <f t="shared" si="3"/>
        <v>0.9999936316885103</v>
      </c>
      <c r="Q9" s="70">
        <v>4</v>
      </c>
      <c r="R9" s="21">
        <v>2</v>
      </c>
      <c r="S9" s="23">
        <f t="shared" ref="S9:S30" si="4">IFERROR(R9/Q9,0)</f>
        <v>0.5</v>
      </c>
    </row>
    <row r="10" spans="1:19" ht="38.25" x14ac:dyDescent="0.25">
      <c r="A10" s="17"/>
      <c r="B10" s="19">
        <v>5002765</v>
      </c>
      <c r="C10" s="19" t="s">
        <v>554</v>
      </c>
      <c r="D10" s="68">
        <v>3000294</v>
      </c>
      <c r="E10" s="19" t="s">
        <v>548</v>
      </c>
      <c r="F10" s="69">
        <v>85</v>
      </c>
      <c r="G10" s="19" t="s">
        <v>576</v>
      </c>
      <c r="H10" s="20">
        <v>0.48670000000000002</v>
      </c>
      <c r="I10" s="21">
        <v>0.45700000000000002</v>
      </c>
      <c r="J10" s="21">
        <f t="shared" si="0"/>
        <v>0.41847549323233962</v>
      </c>
      <c r="K10" s="21">
        <v>0.37709249323233962</v>
      </c>
      <c r="L10" s="21">
        <v>0</v>
      </c>
      <c r="M10" s="21">
        <v>4.1382999999999996E-2</v>
      </c>
      <c r="N10" s="22">
        <f t="shared" si="1"/>
        <v>0.8251476875981173</v>
      </c>
      <c r="O10" s="22">
        <f t="shared" si="2"/>
        <v>0.8251476875981173</v>
      </c>
      <c r="P10" s="23">
        <f t="shared" si="3"/>
        <v>0.91570129810139955</v>
      </c>
      <c r="Q10" s="70">
        <v>1570</v>
      </c>
      <c r="R10" s="21">
        <v>1489</v>
      </c>
      <c r="S10" s="23">
        <f t="shared" si="4"/>
        <v>0.94840764331210192</v>
      </c>
    </row>
    <row r="11" spans="1:19" ht="38.25" x14ac:dyDescent="0.25">
      <c r="A11" s="17"/>
      <c r="B11" s="19">
        <v>5002769</v>
      </c>
      <c r="C11" s="19" t="s">
        <v>555</v>
      </c>
      <c r="D11" s="68">
        <v>3000491</v>
      </c>
      <c r="E11" s="19" t="s">
        <v>551</v>
      </c>
      <c r="F11" s="69">
        <v>85</v>
      </c>
      <c r="G11" s="19" t="s">
        <v>576</v>
      </c>
      <c r="H11" s="20">
        <v>0.65975000000000006</v>
      </c>
      <c r="I11" s="21">
        <v>0.65974999999999995</v>
      </c>
      <c r="J11" s="21">
        <f t="shared" si="0"/>
        <v>0.52846751494629374</v>
      </c>
      <c r="K11" s="21">
        <v>0.51701456494629383</v>
      </c>
      <c r="L11" s="21">
        <v>9.9489500000000015E-3</v>
      </c>
      <c r="M11" s="21">
        <v>1.5040000000000001E-3</v>
      </c>
      <c r="N11" s="22">
        <f t="shared" si="1"/>
        <v>0.78365223940324957</v>
      </c>
      <c r="O11" s="22">
        <f t="shared" si="2"/>
        <v>0.79873211814519718</v>
      </c>
      <c r="P11" s="23">
        <f t="shared" si="3"/>
        <v>0.80101176952829678</v>
      </c>
      <c r="Q11" s="70">
        <v>120</v>
      </c>
      <c r="R11" s="21">
        <v>56</v>
      </c>
      <c r="S11" s="23">
        <f t="shared" si="4"/>
        <v>0.46666666666666667</v>
      </c>
    </row>
    <row r="12" spans="1:19" ht="38.25" x14ac:dyDescent="0.25">
      <c r="A12" s="17"/>
      <c r="B12" s="19">
        <v>5003057</v>
      </c>
      <c r="C12" s="19" t="s">
        <v>556</v>
      </c>
      <c r="D12" s="68">
        <v>3000490</v>
      </c>
      <c r="E12" s="19" t="s">
        <v>550</v>
      </c>
      <c r="F12" s="69">
        <v>82</v>
      </c>
      <c r="G12" s="19" t="s">
        <v>541</v>
      </c>
      <c r="H12" s="20">
        <v>28.455913000000002</v>
      </c>
      <c r="I12" s="21">
        <v>18.070325</v>
      </c>
      <c r="J12" s="21">
        <f t="shared" si="0"/>
        <v>13.408970877103529</v>
      </c>
      <c r="K12" s="21">
        <v>5.884898167103529</v>
      </c>
      <c r="L12" s="21">
        <v>4.4410094000000004</v>
      </c>
      <c r="M12" s="21">
        <v>3.08306331</v>
      </c>
      <c r="N12" s="22">
        <f t="shared" si="1"/>
        <v>0.32566642642584065</v>
      </c>
      <c r="O12" s="22">
        <f t="shared" si="2"/>
        <v>0.57142899018714544</v>
      </c>
      <c r="P12" s="23">
        <f t="shared" si="3"/>
        <v>0.74204370298284783</v>
      </c>
      <c r="Q12" s="70">
        <v>1250</v>
      </c>
      <c r="R12" s="21">
        <v>960</v>
      </c>
      <c r="S12" s="23">
        <f t="shared" si="4"/>
        <v>0.76800000000000002</v>
      </c>
    </row>
    <row r="13" spans="1:19" ht="25.5" x14ac:dyDescent="0.25">
      <c r="A13" s="17"/>
      <c r="B13" s="19">
        <v>5003059</v>
      </c>
      <c r="C13" s="19" t="s">
        <v>557</v>
      </c>
      <c r="D13" s="68">
        <v>3000491</v>
      </c>
      <c r="E13" s="19" t="s">
        <v>551</v>
      </c>
      <c r="F13" s="69">
        <v>66</v>
      </c>
      <c r="G13" s="19" t="s">
        <v>575</v>
      </c>
      <c r="H13" s="20">
        <v>0.83350000000000002</v>
      </c>
      <c r="I13" s="21">
        <v>0.83350000000000002</v>
      </c>
      <c r="J13" s="21">
        <f t="shared" si="0"/>
        <v>0.58631005883997089</v>
      </c>
      <c r="K13" s="21">
        <v>0.54633890883997083</v>
      </c>
      <c r="L13" s="21">
        <v>4.5107889999999998E-2</v>
      </c>
      <c r="M13" s="21">
        <v>-5.1367399999999999E-3</v>
      </c>
      <c r="N13" s="22">
        <f t="shared" si="1"/>
        <v>0.65547559548886725</v>
      </c>
      <c r="O13" s="22">
        <f t="shared" si="2"/>
        <v>0.70959423976001301</v>
      </c>
      <c r="P13" s="23">
        <f t="shared" si="3"/>
        <v>0.70343138433109886</v>
      </c>
      <c r="Q13" s="70">
        <v>34</v>
      </c>
      <c r="R13" s="21">
        <v>14</v>
      </c>
      <c r="S13" s="23">
        <f t="shared" si="4"/>
        <v>0.41176470588235292</v>
      </c>
    </row>
    <row r="14" spans="1:19" ht="25.5" x14ac:dyDescent="0.25">
      <c r="A14" s="17"/>
      <c r="B14" s="19">
        <v>5004063</v>
      </c>
      <c r="C14" s="19" t="s">
        <v>558</v>
      </c>
      <c r="D14" s="68">
        <v>3000294</v>
      </c>
      <c r="E14" s="19" t="s">
        <v>548</v>
      </c>
      <c r="F14" s="69">
        <v>36</v>
      </c>
      <c r="G14" s="19" t="s">
        <v>535</v>
      </c>
      <c r="H14" s="20">
        <v>8.2648109999999999</v>
      </c>
      <c r="I14" s="21">
        <v>7.5704260000000003</v>
      </c>
      <c r="J14" s="21">
        <f t="shared" si="0"/>
        <v>7.5704261779785149</v>
      </c>
      <c r="K14" s="21">
        <v>6.6204261779785156</v>
      </c>
      <c r="L14" s="21">
        <v>0.33518900000000001</v>
      </c>
      <c r="M14" s="21">
        <v>0.614811</v>
      </c>
      <c r="N14" s="22">
        <f t="shared" si="1"/>
        <v>0.8745117088494776</v>
      </c>
      <c r="O14" s="22">
        <f t="shared" si="2"/>
        <v>0.91878781695752854</v>
      </c>
      <c r="P14" s="23">
        <f t="shared" si="3"/>
        <v>1.0000000235097093</v>
      </c>
      <c r="Q14" s="70">
        <v>4000</v>
      </c>
      <c r="R14" s="21">
        <v>5512</v>
      </c>
      <c r="S14" s="23">
        <f t="shared" si="4"/>
        <v>1.3779999999999999</v>
      </c>
    </row>
    <row r="15" spans="1:19" ht="38.25" x14ac:dyDescent="0.25">
      <c r="A15" s="17"/>
      <c r="B15" s="19">
        <v>5004064</v>
      </c>
      <c r="C15" s="19" t="s">
        <v>559</v>
      </c>
      <c r="D15" s="68">
        <v>3000294</v>
      </c>
      <c r="E15" s="19" t="s">
        <v>548</v>
      </c>
      <c r="F15" s="69">
        <v>82</v>
      </c>
      <c r="G15" s="19" t="s">
        <v>541</v>
      </c>
      <c r="H15" s="20">
        <v>27.731023000000004</v>
      </c>
      <c r="I15" s="21">
        <v>27.707828000000003</v>
      </c>
      <c r="J15" s="21">
        <f t="shared" si="0"/>
        <v>27.055676618666169</v>
      </c>
      <c r="K15" s="21">
        <v>1.8550642486661673</v>
      </c>
      <c r="L15" s="21">
        <v>1.1913094999999998</v>
      </c>
      <c r="M15" s="21">
        <v>24.009302870000003</v>
      </c>
      <c r="N15" s="22">
        <f t="shared" si="1"/>
        <v>6.6950908193387337E-2</v>
      </c>
      <c r="O15" s="22">
        <f t="shared" si="2"/>
        <v>0.10994632089769603</v>
      </c>
      <c r="P15" s="23">
        <f t="shared" si="3"/>
        <v>0.97646328029270879</v>
      </c>
      <c r="Q15" s="70">
        <v>8006</v>
      </c>
      <c r="R15" s="21">
        <v>9295</v>
      </c>
      <c r="S15" s="23">
        <f t="shared" si="4"/>
        <v>1.1610042468148889</v>
      </c>
    </row>
    <row r="16" spans="1:19" ht="25.5" x14ac:dyDescent="0.25">
      <c r="A16" s="17"/>
      <c r="B16" s="19">
        <v>5004065</v>
      </c>
      <c r="C16" s="19" t="s">
        <v>560</v>
      </c>
      <c r="D16" s="68">
        <v>3000294</v>
      </c>
      <c r="E16" s="19" t="s">
        <v>548</v>
      </c>
      <c r="F16" s="69">
        <v>82</v>
      </c>
      <c r="G16" s="19" t="s">
        <v>541</v>
      </c>
      <c r="H16" s="20">
        <v>5.5399999999999998E-2</v>
      </c>
      <c r="I16" s="21">
        <v>1.13049</v>
      </c>
      <c r="J16" s="21">
        <f t="shared" si="0"/>
        <v>1.1124000549316406</v>
      </c>
      <c r="K16" s="21">
        <v>1.1124000549316406</v>
      </c>
      <c r="L16" s="21">
        <v>0</v>
      </c>
      <c r="M16" s="21">
        <v>0</v>
      </c>
      <c r="N16" s="22">
        <f t="shared" si="1"/>
        <v>0.98399813791509927</v>
      </c>
      <c r="O16" s="22">
        <f t="shared" si="2"/>
        <v>0.98399813791509927</v>
      </c>
      <c r="P16" s="23">
        <f t="shared" si="3"/>
        <v>0.98399813791509927</v>
      </c>
      <c r="Q16" s="70">
        <v>2500</v>
      </c>
      <c r="R16" s="21">
        <v>2429</v>
      </c>
      <c r="S16" s="23">
        <f t="shared" si="4"/>
        <v>0.97160000000000002</v>
      </c>
    </row>
    <row r="17" spans="1:19" ht="38.25" x14ac:dyDescent="0.25">
      <c r="A17" s="17"/>
      <c r="B17" s="19">
        <v>5004066</v>
      </c>
      <c r="C17" s="19" t="s">
        <v>561</v>
      </c>
      <c r="D17" s="68">
        <v>3000294</v>
      </c>
      <c r="E17" s="19" t="s">
        <v>548</v>
      </c>
      <c r="F17" s="69">
        <v>66</v>
      </c>
      <c r="G17" s="19" t="s">
        <v>575</v>
      </c>
      <c r="H17" s="20">
        <v>141.94890700000002</v>
      </c>
      <c r="I17" s="21">
        <v>141.99165700000003</v>
      </c>
      <c r="J17" s="21">
        <f t="shared" si="0"/>
        <v>124.01375535975902</v>
      </c>
      <c r="K17" s="21">
        <v>108.07121498975903</v>
      </c>
      <c r="L17" s="21">
        <v>11.797494369999999</v>
      </c>
      <c r="M17" s="21">
        <v>4.1450459999999998</v>
      </c>
      <c r="N17" s="22">
        <f t="shared" si="1"/>
        <v>0.7611096121637555</v>
      </c>
      <c r="O17" s="22">
        <f t="shared" si="2"/>
        <v>0.8441954400163032</v>
      </c>
      <c r="P17" s="23">
        <f t="shared" si="3"/>
        <v>0.87338761994839587</v>
      </c>
      <c r="Q17" s="70">
        <v>406</v>
      </c>
      <c r="R17" s="21">
        <v>371</v>
      </c>
      <c r="S17" s="23">
        <f t="shared" si="4"/>
        <v>0.91379310344827591</v>
      </c>
    </row>
    <row r="18" spans="1:19" ht="25.5" x14ac:dyDescent="0.25">
      <c r="A18" s="17"/>
      <c r="B18" s="19">
        <v>5004067</v>
      </c>
      <c r="C18" s="19" t="s">
        <v>562</v>
      </c>
      <c r="D18" s="68">
        <v>3000294</v>
      </c>
      <c r="E18" s="19" t="s">
        <v>548</v>
      </c>
      <c r="F18" s="69">
        <v>448</v>
      </c>
      <c r="G18" s="19" t="s">
        <v>577</v>
      </c>
      <c r="H18" s="20">
        <v>11.021917</v>
      </c>
      <c r="I18" s="21">
        <v>11.084298</v>
      </c>
      <c r="J18" s="21">
        <f t="shared" si="0"/>
        <v>9.4630001130379675</v>
      </c>
      <c r="K18" s="21">
        <v>9.218410533037968</v>
      </c>
      <c r="L18" s="21">
        <v>0.24458958</v>
      </c>
      <c r="M18" s="21">
        <v>0</v>
      </c>
      <c r="N18" s="22">
        <f t="shared" si="1"/>
        <v>0.8316639026700624</v>
      </c>
      <c r="O18" s="22">
        <f t="shared" si="2"/>
        <v>0.8537302148532967</v>
      </c>
      <c r="P18" s="23">
        <f t="shared" si="3"/>
        <v>0.8537302148532967</v>
      </c>
      <c r="Q18" s="70">
        <v>3000</v>
      </c>
      <c r="R18" s="21">
        <v>4698.7399999999989</v>
      </c>
      <c r="S18" s="23">
        <f t="shared" si="4"/>
        <v>1.5662466666666663</v>
      </c>
    </row>
    <row r="19" spans="1:19" ht="38.25" x14ac:dyDescent="0.25">
      <c r="A19" s="17"/>
      <c r="B19" s="19">
        <v>5004068</v>
      </c>
      <c r="C19" s="19" t="s">
        <v>563</v>
      </c>
      <c r="D19" s="68">
        <v>3000489</v>
      </c>
      <c r="E19" s="19" t="s">
        <v>549</v>
      </c>
      <c r="F19" s="69">
        <v>128</v>
      </c>
      <c r="G19" s="19" t="s">
        <v>578</v>
      </c>
      <c r="H19" s="20">
        <v>1.1654999999999998</v>
      </c>
      <c r="I19" s="21">
        <v>1.1655</v>
      </c>
      <c r="J19" s="21">
        <f t="shared" si="0"/>
        <v>0.93783162512250906</v>
      </c>
      <c r="K19" s="21">
        <v>0.651119165122509</v>
      </c>
      <c r="L19" s="21">
        <v>0.13881650000000001</v>
      </c>
      <c r="M19" s="21">
        <v>0.14789596000000002</v>
      </c>
      <c r="N19" s="22">
        <f t="shared" si="1"/>
        <v>0.55866080233591509</v>
      </c>
      <c r="O19" s="22">
        <f t="shared" si="2"/>
        <v>0.67776547844059121</v>
      </c>
      <c r="P19" s="23">
        <f t="shared" si="3"/>
        <v>0.80466033901545175</v>
      </c>
      <c r="Q19" s="70">
        <v>15830</v>
      </c>
      <c r="R19" s="21">
        <v>11386</v>
      </c>
      <c r="S19" s="23">
        <f t="shared" si="4"/>
        <v>0.71926721415034744</v>
      </c>
    </row>
    <row r="20" spans="1:19" ht="38.25" x14ac:dyDescent="0.25">
      <c r="A20" s="17"/>
      <c r="B20" s="19">
        <v>5004070</v>
      </c>
      <c r="C20" s="19" t="s">
        <v>564</v>
      </c>
      <c r="D20" s="68">
        <v>3000490</v>
      </c>
      <c r="E20" s="19" t="s">
        <v>550</v>
      </c>
      <c r="F20" s="69">
        <v>59</v>
      </c>
      <c r="G20" s="19" t="s">
        <v>579</v>
      </c>
      <c r="H20" s="20">
        <v>1.76</v>
      </c>
      <c r="I20" s="21">
        <v>1.788724</v>
      </c>
      <c r="J20" s="21">
        <f t="shared" si="0"/>
        <v>1.7614696192322299</v>
      </c>
      <c r="K20" s="21">
        <v>1.7614696192322299</v>
      </c>
      <c r="L20" s="21">
        <v>0</v>
      </c>
      <c r="M20" s="21">
        <v>0</v>
      </c>
      <c r="N20" s="22">
        <f t="shared" si="1"/>
        <v>0.98476322743599898</v>
      </c>
      <c r="O20" s="22">
        <f t="shared" si="2"/>
        <v>0.98476322743599898</v>
      </c>
      <c r="P20" s="23">
        <f t="shared" si="3"/>
        <v>0.98476322743599898</v>
      </c>
      <c r="Q20" s="70">
        <v>13000</v>
      </c>
      <c r="R20" s="21">
        <v>10995.663</v>
      </c>
      <c r="S20" s="23">
        <f t="shared" si="4"/>
        <v>0.84582023076923085</v>
      </c>
    </row>
    <row r="21" spans="1:19" ht="38.25" x14ac:dyDescent="0.25">
      <c r="A21" s="17"/>
      <c r="B21" s="19">
        <v>5004072</v>
      </c>
      <c r="C21" s="19" t="s">
        <v>565</v>
      </c>
      <c r="D21" s="68">
        <v>3000490</v>
      </c>
      <c r="E21" s="19" t="s">
        <v>550</v>
      </c>
      <c r="F21" s="69">
        <v>448</v>
      </c>
      <c r="G21" s="19" t="s">
        <v>577</v>
      </c>
      <c r="H21" s="20">
        <v>16.788896000000001</v>
      </c>
      <c r="I21" s="21">
        <v>16.788896000000001</v>
      </c>
      <c r="J21" s="21">
        <f t="shared" si="0"/>
        <v>13.151498383304473</v>
      </c>
      <c r="K21" s="21">
        <v>11.972324263304472</v>
      </c>
      <c r="L21" s="21">
        <v>0.46869</v>
      </c>
      <c r="M21" s="21">
        <v>0.71048411999999994</v>
      </c>
      <c r="N21" s="22">
        <f t="shared" si="1"/>
        <v>0.7131096805474566</v>
      </c>
      <c r="O21" s="22">
        <f t="shared" si="2"/>
        <v>0.74102634641994758</v>
      </c>
      <c r="P21" s="23">
        <f t="shared" si="3"/>
        <v>0.78334503848880066</v>
      </c>
      <c r="Q21" s="70">
        <v>296.5</v>
      </c>
      <c r="R21" s="21">
        <v>169.56999999999996</v>
      </c>
      <c r="S21" s="23">
        <f t="shared" si="4"/>
        <v>0.5719055649241146</v>
      </c>
    </row>
    <row r="22" spans="1:19" ht="63.75" x14ac:dyDescent="0.25">
      <c r="A22" s="17"/>
      <c r="B22" s="19">
        <v>5004073</v>
      </c>
      <c r="C22" s="19" t="s">
        <v>566</v>
      </c>
      <c r="D22" s="68">
        <v>3000492</v>
      </c>
      <c r="E22" s="19" t="s">
        <v>552</v>
      </c>
      <c r="F22" s="69">
        <v>60</v>
      </c>
      <c r="G22" s="19" t="s">
        <v>310</v>
      </c>
      <c r="H22" s="20">
        <v>2.014052</v>
      </c>
      <c r="I22" s="21">
        <v>1.7560519999999999</v>
      </c>
      <c r="J22" s="21">
        <f t="shared" si="0"/>
        <v>1.3856105907059431</v>
      </c>
      <c r="K22" s="21">
        <v>1.1271811407059431</v>
      </c>
      <c r="L22" s="21">
        <v>0.12973244</v>
      </c>
      <c r="M22" s="21">
        <v>0.12869701</v>
      </c>
      <c r="N22" s="22">
        <f t="shared" si="1"/>
        <v>0.64188369177333193</v>
      </c>
      <c r="O22" s="22">
        <f t="shared" si="2"/>
        <v>0.71576102570194</v>
      </c>
      <c r="P22" s="23">
        <f t="shared" si="3"/>
        <v>0.78904872447168029</v>
      </c>
      <c r="Q22" s="70">
        <v>719</v>
      </c>
      <c r="R22" s="21">
        <v>529.57299999999998</v>
      </c>
      <c r="S22" s="23">
        <f t="shared" si="4"/>
        <v>0.73654102920723219</v>
      </c>
    </row>
    <row r="23" spans="1:19" ht="51" x14ac:dyDescent="0.25">
      <c r="A23" s="17"/>
      <c r="B23" s="19">
        <v>5004074</v>
      </c>
      <c r="C23" s="19" t="s">
        <v>567</v>
      </c>
      <c r="D23" s="68">
        <v>3000492</v>
      </c>
      <c r="E23" s="19" t="s">
        <v>552</v>
      </c>
      <c r="F23" s="69">
        <v>60</v>
      </c>
      <c r="G23" s="19" t="s">
        <v>310</v>
      </c>
      <c r="H23" s="20">
        <v>2.1107049999999998</v>
      </c>
      <c r="I23" s="21">
        <v>1.7087050000000001</v>
      </c>
      <c r="J23" s="21">
        <f t="shared" si="0"/>
        <v>1.3316691724402427</v>
      </c>
      <c r="K23" s="21">
        <v>1.0976984724402428</v>
      </c>
      <c r="L23" s="21">
        <v>0.11682109</v>
      </c>
      <c r="M23" s="21">
        <v>0.11714961</v>
      </c>
      <c r="N23" s="22">
        <f t="shared" si="1"/>
        <v>0.64241543885003127</v>
      </c>
      <c r="O23" s="22">
        <f t="shared" si="2"/>
        <v>0.71078364167029573</v>
      </c>
      <c r="P23" s="23">
        <f t="shared" si="3"/>
        <v>0.77934410705197366</v>
      </c>
      <c r="Q23" s="70">
        <v>1004</v>
      </c>
      <c r="R23" s="21">
        <v>701.98500000000001</v>
      </c>
      <c r="S23" s="23">
        <f t="shared" si="4"/>
        <v>0.69918824701195226</v>
      </c>
    </row>
    <row r="24" spans="1:19" ht="51" x14ac:dyDescent="0.25">
      <c r="A24" s="17"/>
      <c r="B24" s="19">
        <v>5004075</v>
      </c>
      <c r="C24" s="19" t="s">
        <v>568</v>
      </c>
      <c r="D24" s="68">
        <v>3000492</v>
      </c>
      <c r="E24" s="19" t="s">
        <v>552</v>
      </c>
      <c r="F24" s="69">
        <v>60</v>
      </c>
      <c r="G24" s="19" t="s">
        <v>310</v>
      </c>
      <c r="H24" s="20">
        <v>8.9710339999999995</v>
      </c>
      <c r="I24" s="21">
        <v>7.7902320000000005</v>
      </c>
      <c r="J24" s="21">
        <f t="shared" si="0"/>
        <v>4.8357516039792152</v>
      </c>
      <c r="K24" s="21">
        <v>3.7811319939792156</v>
      </c>
      <c r="L24" s="21">
        <v>0.6058329400000001</v>
      </c>
      <c r="M24" s="21">
        <v>0.44878667</v>
      </c>
      <c r="N24" s="22">
        <f t="shared" si="1"/>
        <v>0.48536834255760486</v>
      </c>
      <c r="O24" s="22">
        <f t="shared" si="2"/>
        <v>0.56313662211590299</v>
      </c>
      <c r="P24" s="23">
        <f t="shared" si="3"/>
        <v>0.62074551874439876</v>
      </c>
      <c r="Q24" s="70">
        <v>564</v>
      </c>
      <c r="R24" s="21">
        <v>301.20800000000003</v>
      </c>
      <c r="S24" s="23">
        <f t="shared" si="4"/>
        <v>0.53405673758865257</v>
      </c>
    </row>
    <row r="25" spans="1:19" ht="25.5" x14ac:dyDescent="0.25">
      <c r="A25" s="17"/>
      <c r="B25" s="19">
        <v>5004076</v>
      </c>
      <c r="C25" s="19" t="s">
        <v>569</v>
      </c>
      <c r="D25" s="68">
        <v>3000001</v>
      </c>
      <c r="E25" s="19" t="s">
        <v>276</v>
      </c>
      <c r="F25" s="69">
        <v>421</v>
      </c>
      <c r="G25" s="19" t="s">
        <v>540</v>
      </c>
      <c r="H25" s="20">
        <v>0.95545000000000002</v>
      </c>
      <c r="I25" s="21">
        <v>0.95545000000000002</v>
      </c>
      <c r="J25" s="21">
        <f t="shared" si="0"/>
        <v>0.89587117700286867</v>
      </c>
      <c r="K25" s="21">
        <v>0.82006871700286865</v>
      </c>
      <c r="L25" s="21">
        <v>4.8360379999999994E-2</v>
      </c>
      <c r="M25" s="21">
        <v>2.7442080000000001E-2</v>
      </c>
      <c r="N25" s="22">
        <f t="shared" si="1"/>
        <v>0.85830626092717421</v>
      </c>
      <c r="O25" s="22">
        <f t="shared" si="2"/>
        <v>0.90892155215120474</v>
      </c>
      <c r="P25" s="23">
        <f t="shared" si="3"/>
        <v>0.93764318070319608</v>
      </c>
      <c r="Q25" s="70">
        <v>35</v>
      </c>
      <c r="R25" s="21">
        <v>34</v>
      </c>
      <c r="S25" s="23">
        <f t="shared" si="4"/>
        <v>0.97142857142857142</v>
      </c>
    </row>
    <row r="26" spans="1:19" ht="38.25" x14ac:dyDescent="0.25">
      <c r="A26" s="17"/>
      <c r="B26" s="19">
        <v>5004077</v>
      </c>
      <c r="C26" s="19" t="s">
        <v>570</v>
      </c>
      <c r="D26" s="68">
        <v>3000001</v>
      </c>
      <c r="E26" s="19" t="s">
        <v>276</v>
      </c>
      <c r="F26" s="69">
        <v>182</v>
      </c>
      <c r="G26" s="19" t="s">
        <v>580</v>
      </c>
      <c r="H26" s="20">
        <v>1.47</v>
      </c>
      <c r="I26" s="21">
        <v>1.47</v>
      </c>
      <c r="J26" s="21">
        <f t="shared" si="0"/>
        <v>1.3385514815109254</v>
      </c>
      <c r="K26" s="21">
        <v>1.0800846815109253</v>
      </c>
      <c r="L26" s="21">
        <v>0.2495</v>
      </c>
      <c r="M26" s="21">
        <v>8.9667999999999987E-3</v>
      </c>
      <c r="N26" s="22">
        <f t="shared" si="1"/>
        <v>0.73475148402103763</v>
      </c>
      <c r="O26" s="22">
        <f t="shared" si="2"/>
        <v>0.90447937517750021</v>
      </c>
      <c r="P26" s="23">
        <f t="shared" si="3"/>
        <v>0.91057923912307848</v>
      </c>
      <c r="Q26" s="70">
        <v>16</v>
      </c>
      <c r="R26" s="21">
        <v>13</v>
      </c>
      <c r="S26" s="23">
        <f t="shared" si="4"/>
        <v>0.8125</v>
      </c>
    </row>
    <row r="27" spans="1:19" ht="25.5" x14ac:dyDescent="0.25">
      <c r="A27" s="17"/>
      <c r="B27" s="19">
        <v>5004078</v>
      </c>
      <c r="C27" s="19" t="s">
        <v>571</v>
      </c>
      <c r="D27" s="68">
        <v>3000001</v>
      </c>
      <c r="E27" s="19" t="s">
        <v>276</v>
      </c>
      <c r="F27" s="69">
        <v>42</v>
      </c>
      <c r="G27" s="19" t="s">
        <v>536</v>
      </c>
      <c r="H27" s="20">
        <v>0.327482</v>
      </c>
      <c r="I27" s="21">
        <v>2.359982</v>
      </c>
      <c r="J27" s="21">
        <f t="shared" si="0"/>
        <v>1.3660949577263988</v>
      </c>
      <c r="K27" s="21">
        <v>1.1861526077263989</v>
      </c>
      <c r="L27" s="21">
        <v>8.0394999999999994E-2</v>
      </c>
      <c r="M27" s="21">
        <v>9.9547349999999993E-2</v>
      </c>
      <c r="N27" s="22">
        <f t="shared" si="1"/>
        <v>0.50261087064494514</v>
      </c>
      <c r="O27" s="22">
        <f t="shared" si="2"/>
        <v>0.53667680843599608</v>
      </c>
      <c r="P27" s="23">
        <f t="shared" si="3"/>
        <v>0.57885821066703003</v>
      </c>
      <c r="Q27" s="70">
        <v>150</v>
      </c>
      <c r="R27" s="21">
        <v>76</v>
      </c>
      <c r="S27" s="23">
        <f t="shared" si="4"/>
        <v>0.50666666666666671</v>
      </c>
    </row>
    <row r="28" spans="1:19" ht="38.25" x14ac:dyDescent="0.25">
      <c r="A28" s="17"/>
      <c r="B28" s="19">
        <v>5004968</v>
      </c>
      <c r="C28" s="19" t="s">
        <v>572</v>
      </c>
      <c r="D28" s="68">
        <v>3000489</v>
      </c>
      <c r="E28" s="19" t="s">
        <v>549</v>
      </c>
      <c r="F28" s="69">
        <v>128</v>
      </c>
      <c r="G28" s="19" t="s">
        <v>578</v>
      </c>
      <c r="H28" s="20">
        <v>1.2091869999999998</v>
      </c>
      <c r="I28" s="21">
        <v>3.4714040000000006</v>
      </c>
      <c r="J28" s="21">
        <f t="shared" si="0"/>
        <v>1.4163212523656372</v>
      </c>
      <c r="K28" s="21">
        <v>1.0452699623656372</v>
      </c>
      <c r="L28" s="21">
        <v>0.20816096000000001</v>
      </c>
      <c r="M28" s="21">
        <v>0.16289033</v>
      </c>
      <c r="N28" s="22">
        <f t="shared" si="1"/>
        <v>0.30110870482537816</v>
      </c>
      <c r="O28" s="22">
        <f t="shared" si="2"/>
        <v>0.36107319181680869</v>
      </c>
      <c r="P28" s="23">
        <f t="shared" si="3"/>
        <v>0.40799666427924752</v>
      </c>
      <c r="Q28" s="70">
        <v>19114</v>
      </c>
      <c r="R28" s="21">
        <v>11099.020000000008</v>
      </c>
      <c r="S28" s="23">
        <f t="shared" si="4"/>
        <v>0.58067489798053817</v>
      </c>
    </row>
    <row r="29" spans="1:19" ht="51" x14ac:dyDescent="0.25">
      <c r="A29" s="17"/>
      <c r="B29" s="19">
        <v>5004969</v>
      </c>
      <c r="C29" s="19" t="s">
        <v>573</v>
      </c>
      <c r="D29" s="68">
        <v>3000489</v>
      </c>
      <c r="E29" s="19" t="s">
        <v>549</v>
      </c>
      <c r="F29" s="69">
        <v>128</v>
      </c>
      <c r="G29" s="19" t="s">
        <v>578</v>
      </c>
      <c r="H29" s="20">
        <v>1.9602099999999998</v>
      </c>
      <c r="I29" s="21">
        <v>1.3426819999999999</v>
      </c>
      <c r="J29" s="21">
        <f t="shared" si="0"/>
        <v>0.8371678112029205</v>
      </c>
      <c r="K29" s="21">
        <v>0.69440333120292053</v>
      </c>
      <c r="L29" s="21">
        <v>8.1873550000000003E-2</v>
      </c>
      <c r="M29" s="21">
        <v>6.0890929999999996E-2</v>
      </c>
      <c r="N29" s="22">
        <f t="shared" si="1"/>
        <v>0.51717631665794328</v>
      </c>
      <c r="O29" s="22">
        <f t="shared" si="2"/>
        <v>0.5781539345898139</v>
      </c>
      <c r="P29" s="23">
        <f t="shared" si="3"/>
        <v>0.62350415899142209</v>
      </c>
      <c r="Q29" s="70">
        <v>22744</v>
      </c>
      <c r="R29" s="21">
        <v>16461.87</v>
      </c>
      <c r="S29" s="23">
        <f t="shared" si="4"/>
        <v>0.72378957087583529</v>
      </c>
    </row>
    <row r="30" spans="1:19" ht="25.5" x14ac:dyDescent="0.25">
      <c r="A30" s="17"/>
      <c r="B30" s="19">
        <v>5004970</v>
      </c>
      <c r="C30" s="19" t="s">
        <v>574</v>
      </c>
      <c r="D30" s="68">
        <v>3000490</v>
      </c>
      <c r="E30" s="19" t="s">
        <v>550</v>
      </c>
      <c r="F30" s="69">
        <v>86</v>
      </c>
      <c r="G30" s="19" t="s">
        <v>502</v>
      </c>
      <c r="H30" s="20">
        <v>1.612479</v>
      </c>
      <c r="I30" s="21">
        <v>1.9759979999999999</v>
      </c>
      <c r="J30" s="21">
        <f t="shared" si="0"/>
        <v>0.15074999630451202</v>
      </c>
      <c r="K30" s="21">
        <v>0.15074999630451202</v>
      </c>
      <c r="L30" s="21">
        <v>0</v>
      </c>
      <c r="M30" s="21">
        <v>0</v>
      </c>
      <c r="N30" s="22">
        <f t="shared" si="1"/>
        <v>7.6290561176940483E-2</v>
      </c>
      <c r="O30" s="22">
        <f t="shared" si="2"/>
        <v>7.6290561176940483E-2</v>
      </c>
      <c r="P30" s="23">
        <f t="shared" si="3"/>
        <v>7.6290561176940483E-2</v>
      </c>
      <c r="Q30" s="70">
        <v>24179</v>
      </c>
      <c r="R30" s="21">
        <v>0</v>
      </c>
      <c r="S30" s="23">
        <f t="shared" si="4"/>
        <v>0</v>
      </c>
    </row>
    <row r="31" spans="1:19" ht="15.75" thickBot="1" x14ac:dyDescent="0.3">
      <c r="A31" s="41" t="s">
        <v>294</v>
      </c>
      <c r="B31" s="43"/>
      <c r="C31" s="43"/>
      <c r="D31" s="65"/>
      <c r="E31" s="43"/>
      <c r="F31" s="66"/>
      <c r="G31" s="43"/>
      <c r="H31" s="44">
        <f ca="1">OFFSET(H31,-MATCH("PROYECTOS",$A$8:$A$50,0)-1,0)-(OFFSET(H31,-MATCH("PROYECTOS",$A$8:$A$50,0),0))</f>
        <v>26.120000000000005</v>
      </c>
      <c r="I31" s="45">
        <f t="shared" ref="I31:M31" ca="1" si="5">OFFSET(I31,-MATCH("PROYECTOS",$A$8:$A$50,0)-1,0)-(OFFSET(I31,-MATCH("PROYECTOS",$A$8:$A$50,0),0))</f>
        <v>21.798404000000005</v>
      </c>
      <c r="J31" s="45">
        <f t="shared" ca="1" si="5"/>
        <v>20.259726329333006</v>
      </c>
      <c r="K31" s="45">
        <f t="shared" ca="1" si="5"/>
        <v>20.188407689332962</v>
      </c>
      <c r="L31" s="45">
        <f t="shared" ca="1" si="5"/>
        <v>7.1318640000004763E-2</v>
      </c>
      <c r="M31" s="45">
        <f t="shared" ca="1" si="5"/>
        <v>0</v>
      </c>
      <c r="N31" s="46">
        <f t="shared" ca="1" si="1"/>
        <v>0.92614155097469331</v>
      </c>
      <c r="O31" s="46">
        <f t="shared" ca="1" si="2"/>
        <v>0.9294132877495509</v>
      </c>
      <c r="P31" s="47">
        <f t="shared" ca="1" si="3"/>
        <v>0.9294132877495509</v>
      </c>
      <c r="Q31" s="67"/>
      <c r="R31" s="45"/>
      <c r="S3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137</v>
      </c>
      <c r="B1" s="51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2238</v>
      </c>
      <c r="N2" s="72" t="s">
        <v>2245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62.750074000000012</v>
      </c>
      <c r="E6" s="14">
        <f ca="1">SUM(E7:OFFSET(E7,50,0))</f>
        <v>111.15426600000001</v>
      </c>
      <c r="F6" s="14">
        <f ca="1">SUM(F7:OFFSET(F7,50,0))</f>
        <v>45.930483740314898</v>
      </c>
      <c r="G6" s="14">
        <f ca="1">SUM(G7:OFFSET(G7,50,0))</f>
        <v>22.208128860314901</v>
      </c>
      <c r="H6" s="14">
        <f ca="1">SUM(H7:OFFSET(H7,50,0))</f>
        <v>3.6285163599999999</v>
      </c>
      <c r="I6" s="14">
        <f ca="1">SUM(I7:OFFSET(I7,50,0))</f>
        <v>20.093838520000002</v>
      </c>
      <c r="J6" s="15">
        <f ca="1">IFERROR(G6/E6,0)</f>
        <v>0.19979556034596907</v>
      </c>
      <c r="K6" s="15">
        <f ca="1">IFERROR(SUM(G6,H6)/E6,0)</f>
        <v>0.23243952886446029</v>
      </c>
      <c r="L6" s="16">
        <f ca="1">IFERROR(SUM(G6,H6,I6)/E6,0)</f>
        <v>0.41321386387738729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62.750074000000012</v>
      </c>
      <c r="E7" s="28">
        <v>111.15426600000001</v>
      </c>
      <c r="F7" s="28">
        <f>SUM(G7,H7,I7)</f>
        <v>45.930483740314898</v>
      </c>
      <c r="G7" s="28">
        <v>22.208128860314901</v>
      </c>
      <c r="H7" s="28">
        <v>3.6285163599999999</v>
      </c>
      <c r="I7" s="28">
        <v>20.093838520000002</v>
      </c>
      <c r="J7" s="29">
        <f>IFERROR(G7/E7,0)</f>
        <v>0.19979556034596907</v>
      </c>
      <c r="K7" s="29">
        <f>IFERROR(SUM(G7,H7)/E7,0)</f>
        <v>0.23243952886446029</v>
      </c>
      <c r="L7" s="30">
        <f>IFERROR(SUM(G7,H7,I7)/E7,0)</f>
        <v>0.41321386387738729</v>
      </c>
      <c r="M7" s="4"/>
      <c r="N7" t="s">
        <v>264</v>
      </c>
      <c r="O7" s="5">
        <v>45.930483740314898</v>
      </c>
      <c r="P7" s="71">
        <v>0.41321386387738729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4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8554687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49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62.750074000000012</v>
      </c>
      <c r="E6" s="14">
        <v>111.15426600000001</v>
      </c>
      <c r="F6" s="14">
        <v>45.930483740314898</v>
      </c>
      <c r="G6" s="14">
        <v>22.208128860314901</v>
      </c>
      <c r="H6" s="14">
        <v>3.6285163599999999</v>
      </c>
      <c r="I6" s="14">
        <v>20.093838520000002</v>
      </c>
      <c r="J6" s="15">
        <v>0.19979556034596907</v>
      </c>
      <c r="K6" s="15">
        <v>0.23243952886446029</v>
      </c>
      <c r="L6" s="16">
        <v>0.41321386387738729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62.750073999999998</v>
      </c>
      <c r="E7" s="38">
        <f ca="1">SUM(E8:OFFSET(E6,MATCH("PROYECTOS",$A$8:$A$50,0),0))</f>
        <v>111.15426600000001</v>
      </c>
      <c r="F7" s="38">
        <f ca="1">SUM(F8:OFFSET(F6,MATCH("PROYECTOS",$A$8:$A$50,0),0))</f>
        <v>45.930483740314898</v>
      </c>
      <c r="G7" s="38">
        <f ca="1">SUM(G8:OFFSET(G6,MATCH("PROYECTOS",$A$8:$A$50,0),0))</f>
        <v>22.208128860314901</v>
      </c>
      <c r="H7" s="38">
        <f ca="1">SUM(H8:OFFSET(H6,MATCH("PROYECTOS",$A$8:$A$50,0),0))</f>
        <v>3.6285163599999999</v>
      </c>
      <c r="I7" s="38">
        <f ca="1">SUM(I8:OFFSET(I6,MATCH("PROYECTOS",$A$8:$A$50,0),0))</f>
        <v>20.093838519999998</v>
      </c>
      <c r="J7" s="39">
        <f ca="1">IFERROR(G7/E7,0)</f>
        <v>0.19979556034596907</v>
      </c>
      <c r="K7" s="39">
        <f ca="1">IFERROR(SUM(G7,H7)/E7,0)</f>
        <v>0.23243952886446029</v>
      </c>
      <c r="L7" s="40">
        <f ca="1">IFERROR(SUM(G7,H7,I7)/E7,0)</f>
        <v>0.41321386387738729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0.01</v>
      </c>
      <c r="E8" s="21">
        <v>5.9922750000000011</v>
      </c>
      <c r="F8" s="21">
        <f t="shared" ref="F8:F12" si="0">SUM(G8,H8,I8)</f>
        <v>4.1613404615297354</v>
      </c>
      <c r="G8" s="21">
        <v>3.1030451615297352</v>
      </c>
      <c r="H8" s="21">
        <v>0.52931614999999999</v>
      </c>
      <c r="I8" s="21">
        <v>0.52897914999999995</v>
      </c>
      <c r="J8" s="22">
        <f t="shared" ref="J8:J13" si="1">IFERROR(G8/E8,0)</f>
        <v>0.51784091376476127</v>
      </c>
      <c r="K8" s="22">
        <f t="shared" ref="K8:K13" si="2">IFERROR(SUM(G8,H8)/E8,0)</f>
        <v>0.60617400094784279</v>
      </c>
      <c r="L8" s="23">
        <f t="shared" ref="L8:L13" si="3">IFERROR(SUM(G8,H8,I8)/E8,0)</f>
        <v>0.69445084905644927</v>
      </c>
      <c r="M8" s="4"/>
    </row>
    <row r="9" spans="1:13" ht="51" x14ac:dyDescent="0.25">
      <c r="A9" s="17"/>
      <c r="B9" s="19">
        <v>3000729</v>
      </c>
      <c r="C9" s="19" t="s">
        <v>2241</v>
      </c>
      <c r="D9" s="20">
        <v>7.4619999999999997</v>
      </c>
      <c r="E9" s="21">
        <v>41.070190000000004</v>
      </c>
      <c r="F9" s="21">
        <f t="shared" si="0"/>
        <v>16.130846419491242</v>
      </c>
      <c r="G9" s="21">
        <v>12.187225259491242</v>
      </c>
      <c r="H9" s="21">
        <v>1.1152020200000001</v>
      </c>
      <c r="I9" s="21">
        <v>2.8284191400000003</v>
      </c>
      <c r="J9" s="22">
        <f t="shared" si="1"/>
        <v>0.29674138978882836</v>
      </c>
      <c r="K9" s="22">
        <f t="shared" si="2"/>
        <v>0.32389495348064473</v>
      </c>
      <c r="L9" s="23">
        <f t="shared" si="3"/>
        <v>0.39276288761973688</v>
      </c>
      <c r="M9" s="4"/>
    </row>
    <row r="10" spans="1:13" ht="51" x14ac:dyDescent="0.25">
      <c r="A10" s="17"/>
      <c r="B10" s="19">
        <v>3000730</v>
      </c>
      <c r="C10" s="19" t="s">
        <v>2242</v>
      </c>
      <c r="D10" s="20">
        <v>1.21</v>
      </c>
      <c r="E10" s="21">
        <v>2.1907220000000001</v>
      </c>
      <c r="F10" s="21">
        <f t="shared" si="0"/>
        <v>1.3317688524390812</v>
      </c>
      <c r="G10" s="21">
        <v>0.9562011024390813</v>
      </c>
      <c r="H10" s="21">
        <v>0.14925525000000001</v>
      </c>
      <c r="I10" s="21">
        <v>0.22631249999999997</v>
      </c>
      <c r="J10" s="22">
        <f t="shared" si="1"/>
        <v>0.43647760986518658</v>
      </c>
      <c r="K10" s="22">
        <f t="shared" si="2"/>
        <v>0.50460823072899308</v>
      </c>
      <c r="L10" s="23">
        <f t="shared" si="3"/>
        <v>0.60791321420019573</v>
      </c>
      <c r="M10" s="4"/>
    </row>
    <row r="11" spans="1:13" ht="51" x14ac:dyDescent="0.25">
      <c r="A11" s="17"/>
      <c r="B11" s="19">
        <v>3000731</v>
      </c>
      <c r="C11" s="19" t="s">
        <v>2243</v>
      </c>
      <c r="D11" s="20">
        <v>11.27</v>
      </c>
      <c r="E11" s="21">
        <v>19.338799999999999</v>
      </c>
      <c r="F11" s="21">
        <f t="shared" si="0"/>
        <v>14.762433874656722</v>
      </c>
      <c r="G11" s="21">
        <v>1.428481244656723</v>
      </c>
      <c r="H11" s="21">
        <v>0.19429349000000001</v>
      </c>
      <c r="I11" s="21">
        <v>13.139659139999999</v>
      </c>
      <c r="J11" s="22">
        <f t="shared" si="1"/>
        <v>7.3866074661133221E-2</v>
      </c>
      <c r="K11" s="22">
        <f t="shared" si="2"/>
        <v>8.3912897111336954E-2</v>
      </c>
      <c r="L11" s="23">
        <f t="shared" si="3"/>
        <v>0.76335831978492574</v>
      </c>
      <c r="M11" s="4"/>
    </row>
    <row r="12" spans="1:13" ht="38.25" x14ac:dyDescent="0.25">
      <c r="A12" s="17"/>
      <c r="B12" s="19">
        <v>3000732</v>
      </c>
      <c r="C12" s="19" t="s">
        <v>2244</v>
      </c>
      <c r="D12" s="20">
        <v>42.798074</v>
      </c>
      <c r="E12" s="21">
        <v>42.562279000000004</v>
      </c>
      <c r="F12" s="21">
        <f t="shared" si="0"/>
        <v>9.5440941321981185</v>
      </c>
      <c r="G12" s="21">
        <v>4.5331760921981186</v>
      </c>
      <c r="H12" s="21">
        <v>1.64044945</v>
      </c>
      <c r="I12" s="21">
        <v>3.3704685899999998</v>
      </c>
      <c r="J12" s="22">
        <f t="shared" si="1"/>
        <v>0.10650689292737633</v>
      </c>
      <c r="K12" s="22">
        <f t="shared" si="2"/>
        <v>0.14504922403704271</v>
      </c>
      <c r="L12" s="23">
        <f t="shared" si="3"/>
        <v>0.22423832455489795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2246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90"/>
      <c r="B18" s="91"/>
      <c r="C18" s="91"/>
      <c r="D18" s="93"/>
    </row>
    <row r="19" spans="1:4" ht="51" x14ac:dyDescent="0.25">
      <c r="A19" s="17"/>
      <c r="B19" s="19">
        <v>3000729</v>
      </c>
      <c r="C19" s="19" t="s">
        <v>2241</v>
      </c>
      <c r="D19" s="23">
        <v>0.39276288761973688</v>
      </c>
    </row>
    <row r="20" spans="1:4" ht="51" x14ac:dyDescent="0.25">
      <c r="A20" s="17"/>
      <c r="B20" s="19">
        <v>3000730</v>
      </c>
      <c r="C20" s="19" t="s">
        <v>2242</v>
      </c>
      <c r="D20" s="23">
        <v>0.60791321420019573</v>
      </c>
    </row>
    <row r="21" spans="1:4" ht="39" thickBot="1" x14ac:dyDescent="0.3">
      <c r="A21" s="24"/>
      <c r="B21" s="26">
        <v>3000732</v>
      </c>
      <c r="C21" s="26" t="s">
        <v>2244</v>
      </c>
      <c r="D21" s="30">
        <v>0.22423832455489795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abSelected="1"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137</v>
      </c>
      <c r="B1" s="49" t="s">
        <v>97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2240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ht="15.75" thickBot="1" x14ac:dyDescent="0.3">
      <c r="A6" s="10" t="s">
        <v>249</v>
      </c>
      <c r="B6" s="12"/>
      <c r="C6" s="12"/>
      <c r="D6" s="59"/>
      <c r="E6" s="12"/>
      <c r="F6" s="60"/>
      <c r="G6" s="12"/>
      <c r="H6" s="13">
        <v>62.750074000000012</v>
      </c>
      <c r="I6" s="14">
        <v>111.15426600000001</v>
      </c>
      <c r="J6" s="14">
        <v>45.930483740314898</v>
      </c>
      <c r="K6" s="14">
        <v>22.208128860314901</v>
      </c>
      <c r="L6" s="14">
        <v>3.6285163599999999</v>
      </c>
      <c r="M6" s="14">
        <v>20.093838520000002</v>
      </c>
      <c r="N6" s="15">
        <v>0.19979556034596907</v>
      </c>
      <c r="O6" s="15">
        <v>0.23243952886446029</v>
      </c>
      <c r="P6" s="16">
        <v>0.41321386387738729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13">
        <f ca="1">SUM(H8:OFFSET(H6,MATCH("PROYECTOS",$A$8:$A$30,0),0))</f>
        <v>62.750074000000012</v>
      </c>
      <c r="I7" s="13">
        <f ca="1">SUM(I8:OFFSET(I6,MATCH("PROYECTOS",$A$8:$A$30,0),0))</f>
        <v>111.15426600000001</v>
      </c>
      <c r="J7" s="13">
        <f ca="1">SUM(J8:OFFSET(J6,MATCH("PROYECTOS",$A$8:$A$30,0),0))</f>
        <v>45.930483740314898</v>
      </c>
      <c r="K7" s="13">
        <f ca="1">SUM(K8:OFFSET(K6,MATCH("PROYECTOS",$A$8:$A$30,0),0))</f>
        <v>22.208128860314901</v>
      </c>
      <c r="L7" s="13">
        <f ca="1">SUM(L8:OFFSET(L6,MATCH("PROYECTOS",$A$8:$A$30,0),0))</f>
        <v>3.6285163599999999</v>
      </c>
      <c r="M7" s="13">
        <f ca="1">SUM(M8:OFFSET(M6,MATCH("PROYECTOS",$A$8:$A$30,0),0))</f>
        <v>20.093838520000002</v>
      </c>
      <c r="N7" s="39">
        <f ca="1">IFERROR(K7/I7,0)</f>
        <v>0.19979556034596907</v>
      </c>
      <c r="O7" s="39">
        <f ca="1">IFERROR(SUM(K7,L7)/I7,0)</f>
        <v>0.23243952886446029</v>
      </c>
      <c r="P7" s="40">
        <f ca="1">IFERROR(SUM(K7,L7,M7)/I7,0)</f>
        <v>0.41321386387738729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0.01</v>
      </c>
      <c r="I8" s="21">
        <v>5.9922750000000011</v>
      </c>
      <c r="J8" s="21">
        <f t="shared" ref="J8:J22" si="0">SUM(K8,L8,M8)</f>
        <v>4.1613404615297354</v>
      </c>
      <c r="K8" s="21">
        <v>3.1030451615297352</v>
      </c>
      <c r="L8" s="21">
        <v>0.52931614999999999</v>
      </c>
      <c r="M8" s="21">
        <v>0.52897914999999995</v>
      </c>
      <c r="N8" s="22">
        <f t="shared" ref="N8:N23" si="1">IFERROR(K8/I8,0)</f>
        <v>0.51784091376476127</v>
      </c>
      <c r="O8" s="22">
        <f t="shared" ref="O8:O23" si="2">IFERROR(SUM(K8,L8)/I8,0)</f>
        <v>0.60617400094784279</v>
      </c>
      <c r="P8" s="23">
        <f t="shared" ref="P8:P23" si="3">IFERROR(SUM(K8,L8,M8)/I8,0)</f>
        <v>0.69445084905644927</v>
      </c>
      <c r="Q8" s="70"/>
      <c r="R8" s="21"/>
      <c r="S8" s="23"/>
    </row>
    <row r="9" spans="1:19" ht="51" x14ac:dyDescent="0.25">
      <c r="A9" s="17"/>
      <c r="B9" s="19">
        <v>5005284</v>
      </c>
      <c r="C9" s="19" t="s">
        <v>2264</v>
      </c>
      <c r="D9" s="68">
        <v>3000729</v>
      </c>
      <c r="E9" s="19" t="s">
        <v>2241</v>
      </c>
      <c r="F9" s="69">
        <v>86</v>
      </c>
      <c r="G9" s="19" t="s">
        <v>502</v>
      </c>
      <c r="H9" s="20">
        <v>0.01</v>
      </c>
      <c r="I9" s="21">
        <v>7.0238840000000016</v>
      </c>
      <c r="J9" s="21">
        <f t="shared" si="0"/>
        <v>2.9322364242065433</v>
      </c>
      <c r="K9" s="21">
        <v>1.712916374206543</v>
      </c>
      <c r="L9" s="21">
        <v>0.44425169999999997</v>
      </c>
      <c r="M9" s="21">
        <v>0.77506835000000007</v>
      </c>
      <c r="N9" s="22">
        <f t="shared" si="1"/>
        <v>0.24387025386617184</v>
      </c>
      <c r="O9" s="22">
        <f t="shared" si="2"/>
        <v>0.30711897779156699</v>
      </c>
      <c r="P9" s="23">
        <f t="shared" si="3"/>
        <v>0.41746652197082734</v>
      </c>
      <c r="Q9" s="70"/>
      <c r="R9" s="21"/>
      <c r="S9" s="23"/>
    </row>
    <row r="10" spans="1:19" ht="51" x14ac:dyDescent="0.25">
      <c r="A10" s="17"/>
      <c r="B10" s="19">
        <v>5005285</v>
      </c>
      <c r="C10" s="19" t="s">
        <v>2265</v>
      </c>
      <c r="D10" s="68">
        <v>3000729</v>
      </c>
      <c r="E10" s="19" t="s">
        <v>2241</v>
      </c>
      <c r="F10" s="69">
        <v>96</v>
      </c>
      <c r="G10" s="19" t="s">
        <v>825</v>
      </c>
      <c r="H10" s="20">
        <v>2.2800000000000002</v>
      </c>
      <c r="I10" s="21">
        <v>25.306559000000004</v>
      </c>
      <c r="J10" s="21">
        <f t="shared" si="0"/>
        <v>6.9186323237265297</v>
      </c>
      <c r="K10" s="21">
        <v>6.4656557437265292</v>
      </c>
      <c r="L10" s="21">
        <v>0.40115526000000007</v>
      </c>
      <c r="M10" s="21">
        <v>5.1821320000000004E-2</v>
      </c>
      <c r="N10" s="22">
        <f t="shared" si="1"/>
        <v>0.25549327918214909</v>
      </c>
      <c r="O10" s="22">
        <f t="shared" si="2"/>
        <v>0.27134510874143453</v>
      </c>
      <c r="P10" s="23">
        <f t="shared" si="3"/>
        <v>0.27339285138396446</v>
      </c>
      <c r="Q10" s="70"/>
      <c r="R10" s="21"/>
      <c r="S10" s="23"/>
    </row>
    <row r="11" spans="1:19" ht="51" x14ac:dyDescent="0.25">
      <c r="A11" s="17"/>
      <c r="B11" s="19">
        <v>5005286</v>
      </c>
      <c r="C11" s="19" t="s">
        <v>2266</v>
      </c>
      <c r="D11" s="68">
        <v>3000729</v>
      </c>
      <c r="E11" s="19" t="s">
        <v>2241</v>
      </c>
      <c r="F11" s="69">
        <v>86</v>
      </c>
      <c r="G11" s="19" t="s">
        <v>502</v>
      </c>
      <c r="H11" s="20">
        <v>1.127</v>
      </c>
      <c r="I11" s="21">
        <v>1.2001600000000001</v>
      </c>
      <c r="J11" s="21">
        <f t="shared" si="0"/>
        <v>0.56259999999999999</v>
      </c>
      <c r="K11" s="21">
        <v>0</v>
      </c>
      <c r="L11" s="21">
        <v>0</v>
      </c>
      <c r="M11" s="21">
        <v>0.56259999999999999</v>
      </c>
      <c r="N11" s="22">
        <f t="shared" si="1"/>
        <v>0</v>
      </c>
      <c r="O11" s="22">
        <f t="shared" si="2"/>
        <v>0</v>
      </c>
      <c r="P11" s="23">
        <f t="shared" si="3"/>
        <v>0.46877083055592583</v>
      </c>
      <c r="Q11" s="70"/>
      <c r="R11" s="21"/>
      <c r="S11" s="23"/>
    </row>
    <row r="12" spans="1:19" ht="51" x14ac:dyDescent="0.25">
      <c r="A12" s="17"/>
      <c r="B12" s="19">
        <v>5005287</v>
      </c>
      <c r="C12" s="19" t="s">
        <v>2267</v>
      </c>
      <c r="D12" s="68">
        <v>3000729</v>
      </c>
      <c r="E12" s="19" t="s">
        <v>2241</v>
      </c>
      <c r="F12" s="69">
        <v>86</v>
      </c>
      <c r="G12" s="19" t="s">
        <v>502</v>
      </c>
      <c r="H12" s="20">
        <v>2.78</v>
      </c>
      <c r="I12" s="21">
        <v>3.2525719999999998</v>
      </c>
      <c r="J12" s="21">
        <f t="shared" si="0"/>
        <v>3.0373163627288822</v>
      </c>
      <c r="K12" s="21">
        <v>2.3165490627288818</v>
      </c>
      <c r="L12" s="21">
        <v>0.12469191</v>
      </c>
      <c r="M12" s="21">
        <v>0.59607538999999998</v>
      </c>
      <c r="N12" s="22">
        <f t="shared" si="1"/>
        <v>0.71222068649944781</v>
      </c>
      <c r="O12" s="22">
        <f t="shared" si="2"/>
        <v>0.75055708919860409</v>
      </c>
      <c r="P12" s="23">
        <f t="shared" si="3"/>
        <v>0.93381987016087031</v>
      </c>
      <c r="Q12" s="70"/>
      <c r="R12" s="21"/>
      <c r="S12" s="23"/>
    </row>
    <row r="13" spans="1:19" ht="51" x14ac:dyDescent="0.25">
      <c r="A13" s="17"/>
      <c r="B13" s="19">
        <v>5005288</v>
      </c>
      <c r="C13" s="19" t="s">
        <v>2268</v>
      </c>
      <c r="D13" s="68">
        <v>3000729</v>
      </c>
      <c r="E13" s="19" t="s">
        <v>2241</v>
      </c>
      <c r="F13" s="69">
        <v>86</v>
      </c>
      <c r="G13" s="19" t="s">
        <v>502</v>
      </c>
      <c r="H13" s="20">
        <v>0.01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/>
      <c r="R13" s="21"/>
      <c r="S13" s="23"/>
    </row>
    <row r="14" spans="1:19" ht="51" x14ac:dyDescent="0.25">
      <c r="A14" s="17"/>
      <c r="B14" s="19">
        <v>5005289</v>
      </c>
      <c r="C14" s="19" t="s">
        <v>2269</v>
      </c>
      <c r="D14" s="68">
        <v>3000729</v>
      </c>
      <c r="E14" s="19" t="s">
        <v>2241</v>
      </c>
      <c r="F14" s="69">
        <v>117</v>
      </c>
      <c r="G14" s="19" t="s">
        <v>689</v>
      </c>
      <c r="H14" s="20">
        <v>1.2549999999999999</v>
      </c>
      <c r="I14" s="21">
        <v>4.2870150000000002</v>
      </c>
      <c r="J14" s="21">
        <f t="shared" si="0"/>
        <v>2.6800613088292886</v>
      </c>
      <c r="K14" s="21">
        <v>1.6921040788292885</v>
      </c>
      <c r="L14" s="21">
        <v>0.14510314999999999</v>
      </c>
      <c r="M14" s="21">
        <v>0.84285407999999995</v>
      </c>
      <c r="N14" s="22">
        <f t="shared" si="1"/>
        <v>0.3947044922467704</v>
      </c>
      <c r="O14" s="22">
        <f t="shared" si="2"/>
        <v>0.42855162130976643</v>
      </c>
      <c r="P14" s="23">
        <f t="shared" si="3"/>
        <v>0.62515790330318144</v>
      </c>
      <c r="Q14" s="70"/>
      <c r="R14" s="21"/>
      <c r="S14" s="23"/>
    </row>
    <row r="15" spans="1:19" ht="51" x14ac:dyDescent="0.25">
      <c r="A15" s="17"/>
      <c r="B15" s="19">
        <v>5005290</v>
      </c>
      <c r="C15" s="19" t="s">
        <v>2270</v>
      </c>
      <c r="D15" s="68">
        <v>3000730</v>
      </c>
      <c r="E15" s="19" t="s">
        <v>2242</v>
      </c>
      <c r="F15" s="69">
        <v>429</v>
      </c>
      <c r="G15" s="19" t="s">
        <v>630</v>
      </c>
      <c r="H15" s="20">
        <v>0.01</v>
      </c>
      <c r="I15" s="21">
        <v>1.9907210000000002</v>
      </c>
      <c r="J15" s="21">
        <f t="shared" si="0"/>
        <v>1.2785074724390812</v>
      </c>
      <c r="K15" s="21">
        <v>0.9562011024390813</v>
      </c>
      <c r="L15" s="21">
        <v>0.12207525</v>
      </c>
      <c r="M15" s="21">
        <v>0.20023111999999998</v>
      </c>
      <c r="N15" s="22">
        <f t="shared" si="1"/>
        <v>0.48032903779036901</v>
      </c>
      <c r="O15" s="22">
        <f t="shared" si="2"/>
        <v>0.54165116680794601</v>
      </c>
      <c r="P15" s="23">
        <f t="shared" si="3"/>
        <v>0.64223337797666324</v>
      </c>
      <c r="Q15" s="70"/>
      <c r="R15" s="21"/>
      <c r="S15" s="23"/>
    </row>
    <row r="16" spans="1:19" ht="51" x14ac:dyDescent="0.25">
      <c r="A16" s="17"/>
      <c r="B16" s="19">
        <v>5005291</v>
      </c>
      <c r="C16" s="19" t="s">
        <v>2271</v>
      </c>
      <c r="D16" s="68">
        <v>3000730</v>
      </c>
      <c r="E16" s="19" t="s">
        <v>2242</v>
      </c>
      <c r="F16" s="69">
        <v>96</v>
      </c>
      <c r="G16" s="19" t="s">
        <v>825</v>
      </c>
      <c r="H16" s="20">
        <v>1.2</v>
      </c>
      <c r="I16" s="21">
        <v>0.20000099999999998</v>
      </c>
      <c r="J16" s="21">
        <f t="shared" si="0"/>
        <v>5.3261379999999997E-2</v>
      </c>
      <c r="K16" s="21">
        <v>0</v>
      </c>
      <c r="L16" s="21">
        <v>2.7179999999999999E-2</v>
      </c>
      <c r="M16" s="21">
        <v>2.6081380000000001E-2</v>
      </c>
      <c r="N16" s="22">
        <f t="shared" si="1"/>
        <v>0</v>
      </c>
      <c r="O16" s="22">
        <f t="shared" si="2"/>
        <v>0.13589932050339748</v>
      </c>
      <c r="P16" s="23">
        <f t="shared" si="3"/>
        <v>0.26630556847215764</v>
      </c>
      <c r="Q16" s="70"/>
      <c r="R16" s="21"/>
      <c r="S16" s="23"/>
    </row>
    <row r="17" spans="1:19" ht="51" x14ac:dyDescent="0.25">
      <c r="A17" s="17"/>
      <c r="B17" s="19">
        <v>5005292</v>
      </c>
      <c r="C17" s="19" t="s">
        <v>2272</v>
      </c>
      <c r="D17" s="68">
        <v>3000731</v>
      </c>
      <c r="E17" s="19" t="s">
        <v>2243</v>
      </c>
      <c r="F17" s="69">
        <v>429</v>
      </c>
      <c r="G17" s="19" t="s">
        <v>630</v>
      </c>
      <c r="H17" s="20">
        <v>10.01</v>
      </c>
      <c r="I17" s="21">
        <v>15.247176000000001</v>
      </c>
      <c r="J17" s="21">
        <f t="shared" si="0"/>
        <v>14.068581969667079</v>
      </c>
      <c r="K17" s="21">
        <v>0.79933402966707945</v>
      </c>
      <c r="L17" s="21">
        <v>0.16713221</v>
      </c>
      <c r="M17" s="21">
        <v>13.10211573</v>
      </c>
      <c r="N17" s="22">
        <f t="shared" si="1"/>
        <v>5.2425054296420491E-2</v>
      </c>
      <c r="O17" s="22">
        <f t="shared" si="2"/>
        <v>6.3386573334437757E-2</v>
      </c>
      <c r="P17" s="23">
        <f t="shared" si="3"/>
        <v>0.92270083126652946</v>
      </c>
      <c r="Q17" s="70"/>
      <c r="R17" s="21"/>
      <c r="S17" s="23"/>
    </row>
    <row r="18" spans="1:19" ht="51" x14ac:dyDescent="0.25">
      <c r="A18" s="17"/>
      <c r="B18" s="19">
        <v>5005293</v>
      </c>
      <c r="C18" s="19" t="s">
        <v>2273</v>
      </c>
      <c r="D18" s="68">
        <v>3000731</v>
      </c>
      <c r="E18" s="19" t="s">
        <v>2243</v>
      </c>
      <c r="F18" s="69">
        <v>46</v>
      </c>
      <c r="G18" s="19" t="s">
        <v>738</v>
      </c>
      <c r="H18" s="20">
        <v>0.01</v>
      </c>
      <c r="I18" s="21">
        <v>2.5664339999999992</v>
      </c>
      <c r="J18" s="21">
        <f t="shared" si="0"/>
        <v>0.69385190498964355</v>
      </c>
      <c r="K18" s="21">
        <v>0.62914721498964354</v>
      </c>
      <c r="L18" s="21">
        <v>2.7161279999999999E-2</v>
      </c>
      <c r="M18" s="21">
        <v>3.7543410000000006E-2</v>
      </c>
      <c r="N18" s="22">
        <f t="shared" si="1"/>
        <v>0.24514451374539292</v>
      </c>
      <c r="O18" s="22">
        <f t="shared" si="2"/>
        <v>0.25572778999562962</v>
      </c>
      <c r="P18" s="23">
        <f t="shared" si="3"/>
        <v>0.27035641866872234</v>
      </c>
      <c r="Q18" s="70"/>
      <c r="R18" s="21"/>
      <c r="S18" s="23"/>
    </row>
    <row r="19" spans="1:19" ht="51" x14ac:dyDescent="0.25">
      <c r="A19" s="17"/>
      <c r="B19" s="19">
        <v>5005294</v>
      </c>
      <c r="C19" s="19" t="s">
        <v>2274</v>
      </c>
      <c r="D19" s="68">
        <v>3000731</v>
      </c>
      <c r="E19" s="19" t="s">
        <v>2243</v>
      </c>
      <c r="F19" s="69">
        <v>97</v>
      </c>
      <c r="G19" s="19" t="s">
        <v>2278</v>
      </c>
      <c r="H19" s="20">
        <v>1.25</v>
      </c>
      <c r="I19" s="21">
        <v>1.52519</v>
      </c>
      <c r="J19" s="21">
        <f t="shared" si="0"/>
        <v>0</v>
      </c>
      <c r="K19" s="21">
        <v>0</v>
      </c>
      <c r="L19" s="21">
        <v>0</v>
      </c>
      <c r="M19" s="21">
        <v>0</v>
      </c>
      <c r="N19" s="22">
        <f t="shared" si="1"/>
        <v>0</v>
      </c>
      <c r="O19" s="22">
        <f t="shared" si="2"/>
        <v>0</v>
      </c>
      <c r="P19" s="23">
        <f t="shared" si="3"/>
        <v>0</v>
      </c>
      <c r="Q19" s="70"/>
      <c r="R19" s="21"/>
      <c r="S19" s="23"/>
    </row>
    <row r="20" spans="1:19" ht="38.25" x14ac:dyDescent="0.25">
      <c r="A20" s="17"/>
      <c r="B20" s="19">
        <v>5005295</v>
      </c>
      <c r="C20" s="19" t="s">
        <v>2275</v>
      </c>
      <c r="D20" s="68">
        <v>3000732</v>
      </c>
      <c r="E20" s="19" t="s">
        <v>2244</v>
      </c>
      <c r="F20" s="69">
        <v>96</v>
      </c>
      <c r="G20" s="19" t="s">
        <v>825</v>
      </c>
      <c r="H20" s="20">
        <v>0.01</v>
      </c>
      <c r="I20" s="21">
        <v>1.3926290000000001</v>
      </c>
      <c r="J20" s="21">
        <f t="shared" si="0"/>
        <v>0.56056342535859527</v>
      </c>
      <c r="K20" s="21">
        <v>0.42241209535859525</v>
      </c>
      <c r="L20" s="21">
        <v>5.6228190000000004E-2</v>
      </c>
      <c r="M20" s="21">
        <v>8.1923139999999992E-2</v>
      </c>
      <c r="N20" s="22">
        <f t="shared" si="1"/>
        <v>0.30331990455361424</v>
      </c>
      <c r="O20" s="22">
        <f t="shared" si="2"/>
        <v>0.34369547478804136</v>
      </c>
      <c r="P20" s="23">
        <f t="shared" si="3"/>
        <v>0.40252172355925031</v>
      </c>
      <c r="Q20" s="70"/>
      <c r="R20" s="21"/>
      <c r="S20" s="23"/>
    </row>
    <row r="21" spans="1:19" ht="38.25" x14ac:dyDescent="0.25">
      <c r="A21" s="17"/>
      <c r="B21" s="19">
        <v>5005296</v>
      </c>
      <c r="C21" s="19" t="s">
        <v>2276</v>
      </c>
      <c r="D21" s="68">
        <v>3000732</v>
      </c>
      <c r="E21" s="19" t="s">
        <v>2244</v>
      </c>
      <c r="F21" s="69">
        <v>96</v>
      </c>
      <c r="G21" s="19" t="s">
        <v>825</v>
      </c>
      <c r="H21" s="20">
        <v>21.558074000000001</v>
      </c>
      <c r="I21" s="21">
        <v>25.196496000000003</v>
      </c>
      <c r="J21" s="21">
        <f t="shared" si="0"/>
        <v>6.0346721418804163</v>
      </c>
      <c r="K21" s="21">
        <v>3.5884639918804169</v>
      </c>
      <c r="L21" s="21">
        <v>0.79798601000000002</v>
      </c>
      <c r="M21" s="21">
        <v>1.6482221399999999</v>
      </c>
      <c r="N21" s="22">
        <f t="shared" si="1"/>
        <v>0.14241916780334918</v>
      </c>
      <c r="O21" s="22">
        <f t="shared" si="2"/>
        <v>0.17408968302102071</v>
      </c>
      <c r="P21" s="23">
        <f t="shared" si="3"/>
        <v>0.23950441926053589</v>
      </c>
      <c r="Q21" s="70"/>
      <c r="R21" s="21"/>
      <c r="S21" s="23"/>
    </row>
    <row r="22" spans="1:19" ht="38.25" x14ac:dyDescent="0.25">
      <c r="A22" s="17"/>
      <c r="B22" s="19">
        <v>5005297</v>
      </c>
      <c r="C22" s="19" t="s">
        <v>2277</v>
      </c>
      <c r="D22" s="68">
        <v>3000732</v>
      </c>
      <c r="E22" s="19" t="s">
        <v>2244</v>
      </c>
      <c r="F22" s="69">
        <v>96</v>
      </c>
      <c r="G22" s="19" t="s">
        <v>825</v>
      </c>
      <c r="H22" s="20">
        <v>21.23</v>
      </c>
      <c r="I22" s="21">
        <v>15.973154000000001</v>
      </c>
      <c r="J22" s="21">
        <f t="shared" si="0"/>
        <v>2.9488585649591066</v>
      </c>
      <c r="K22" s="21">
        <v>0.52230000495910645</v>
      </c>
      <c r="L22" s="21">
        <v>0.78623524999999994</v>
      </c>
      <c r="M22" s="21">
        <v>1.6403233100000001</v>
      </c>
      <c r="N22" s="22">
        <f t="shared" si="1"/>
        <v>3.2698614497744555E-2</v>
      </c>
      <c r="O22" s="22">
        <f t="shared" si="2"/>
        <v>8.1920906475897379E-2</v>
      </c>
      <c r="P22" s="23">
        <f t="shared" si="3"/>
        <v>0.18461341854959304</v>
      </c>
      <c r="Q22" s="70"/>
      <c r="R22" s="21"/>
      <c r="S22" s="23"/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 ca="1">OFFSET(H23,-MATCH("PROYECTOS",$A$8:$A$30,0)-1,0)-(OFFSET(H23,-MATCH("PROYECTOS",$A$8:$A$30,0),0))</f>
        <v>0</v>
      </c>
      <c r="I23" s="44">
        <f t="shared" ref="I23:M23" ca="1" si="4">OFFSET(I23,-MATCH("PROYECTOS",$A$8:$A$30,0)-1,0)-(OFFSET(I23,-MATCH("PROYECTOS",$A$8:$A$30,0),0))</f>
        <v>0</v>
      </c>
      <c r="J23" s="44">
        <f t="shared" ca="1" si="4"/>
        <v>0</v>
      </c>
      <c r="K23" s="44">
        <f t="shared" ca="1" si="4"/>
        <v>0</v>
      </c>
      <c r="L23" s="44">
        <f t="shared" ca="1" si="4"/>
        <v>0</v>
      </c>
      <c r="M23" s="44">
        <f t="shared" ca="1" si="4"/>
        <v>0</v>
      </c>
      <c r="N23" s="46">
        <f t="shared" ca="1" si="1"/>
        <v>0</v>
      </c>
      <c r="O23" s="46">
        <f t="shared" ca="1" si="2"/>
        <v>0</v>
      </c>
      <c r="P23" s="47">
        <f t="shared" ca="1" si="3"/>
        <v>0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50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441.92581300000001</v>
      </c>
      <c r="E6" s="14">
        <v>484.44170699999995</v>
      </c>
      <c r="F6" s="14">
        <v>331.00632885095683</v>
      </c>
      <c r="G6" s="14">
        <v>228.03460730095685</v>
      </c>
      <c r="H6" s="14">
        <v>24.953499099999995</v>
      </c>
      <c r="I6" s="14">
        <v>78.018222449999996</v>
      </c>
      <c r="J6" s="15">
        <v>0.47071629879496912</v>
      </c>
      <c r="K6" s="15">
        <v>0.52222610635165001</v>
      </c>
      <c r="L6" s="16">
        <v>0.68327380584297392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441.92581300000001</v>
      </c>
      <c r="E7" s="38">
        <f ca="1">SUM(E8:OFFSET(E6,MATCH("GOBIERNOS REGIONALES",$A$8:$A$50,0),0))</f>
        <v>484.44170700000006</v>
      </c>
      <c r="F7" s="38">
        <f ca="1">SUM(F8:OFFSET(F6,MATCH("GOBIERNOS REGIONALES",$A$8:$A$50,0),0))</f>
        <v>331.00632885095683</v>
      </c>
      <c r="G7" s="38">
        <f ca="1">SUM(G8:OFFSET(G6,MATCH("GOBIERNOS REGIONALES",$A$8:$A$50,0),0))</f>
        <v>228.03460730095685</v>
      </c>
      <c r="H7" s="38">
        <f ca="1">SUM(H8:OFFSET(H6,MATCH("GOBIERNOS REGIONALES",$A$8:$A$50,0),0))</f>
        <v>24.953499100000002</v>
      </c>
      <c r="I7" s="38">
        <f ca="1">SUM(I8:OFFSET(I6,MATCH("GOBIERNOS REGIONALES",$A$8:$A$50,0),0))</f>
        <v>78.018222449999996</v>
      </c>
      <c r="J7" s="39">
        <f ca="1">IFERROR(G7/E7,0)</f>
        <v>0.47071629879496901</v>
      </c>
      <c r="K7" s="39">
        <f ca="1">IFERROR(SUM(G7,H7)/E7,0)</f>
        <v>0.5222261063516499</v>
      </c>
      <c r="L7" s="40">
        <f ca="1">IFERROR(SUM(G7,H7,I7)/E7,0)</f>
        <v>0.68327380584297381</v>
      </c>
      <c r="M7" s="4"/>
    </row>
    <row r="8" spans="1:13" x14ac:dyDescent="0.25">
      <c r="A8" s="17"/>
      <c r="B8" s="18">
        <v>7</v>
      </c>
      <c r="C8" s="19" t="s">
        <v>107</v>
      </c>
      <c r="D8" s="20">
        <v>158.92581300000001</v>
      </c>
      <c r="E8" s="21">
        <v>164.06927400000004</v>
      </c>
      <c r="F8" s="21">
        <f t="shared" ref="F8:F11" si="0">SUM(G8,H8,I8)</f>
        <v>132.58341500038097</v>
      </c>
      <c r="G8" s="21">
        <v>96.181082360380969</v>
      </c>
      <c r="H8" s="21">
        <v>12.18046462</v>
      </c>
      <c r="I8" s="21">
        <v>24.221868020000002</v>
      </c>
      <c r="J8" s="22">
        <f t="shared" ref="J8:J11" si="1">IFERROR(G8/E8,0)</f>
        <v>0.58622239262411158</v>
      </c>
      <c r="K8" s="22">
        <f t="shared" ref="K8:K11" si="2">IFERROR(SUM(G8,H8)/E8,0)</f>
        <v>0.66046215929730356</v>
      </c>
      <c r="L8" s="23">
        <f t="shared" ref="L8:L11" si="3">IFERROR(SUM(G8,H8,I8)/E8,0)</f>
        <v>0.80809411639367001</v>
      </c>
      <c r="M8" s="4"/>
    </row>
    <row r="9" spans="1:13" x14ac:dyDescent="0.25">
      <c r="A9" s="17"/>
      <c r="B9" s="18">
        <v>26</v>
      </c>
      <c r="C9" s="19" t="s">
        <v>119</v>
      </c>
      <c r="D9" s="20">
        <v>283</v>
      </c>
      <c r="E9" s="21">
        <v>320.372433</v>
      </c>
      <c r="F9" s="21">
        <f t="shared" si="0"/>
        <v>198.4229138505759</v>
      </c>
      <c r="G9" s="21">
        <v>131.85352494057588</v>
      </c>
      <c r="H9" s="21">
        <v>12.773034480000003</v>
      </c>
      <c r="I9" s="21">
        <v>53.796354430000001</v>
      </c>
      <c r="J9" s="22">
        <f t="shared" si="1"/>
        <v>0.4115632662457443</v>
      </c>
      <c r="K9" s="22">
        <f t="shared" si="2"/>
        <v>0.45143259695061183</v>
      </c>
      <c r="L9" s="23">
        <f t="shared" si="3"/>
        <v>0.61935077245106129</v>
      </c>
      <c r="M9" s="4"/>
    </row>
    <row r="10" spans="1:13" ht="15.75" thickBot="1" x14ac:dyDescent="0.3">
      <c r="A10" s="41" t="s">
        <v>206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32</v>
      </c>
      <c r="B1" s="51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584</v>
      </c>
      <c r="N2" s="72" t="s">
        <v>598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441.92581300000001</v>
      </c>
      <c r="E6" s="14">
        <f ca="1">SUM(E7:OFFSET(E7,50,0))</f>
        <v>484.44170699999995</v>
      </c>
      <c r="F6" s="14">
        <f ca="1">SUM(F7:OFFSET(F7,50,0))</f>
        <v>331.00632885095683</v>
      </c>
      <c r="G6" s="14">
        <f ca="1">SUM(G7:OFFSET(G7,50,0))</f>
        <v>228.03460730095685</v>
      </c>
      <c r="H6" s="14">
        <f ca="1">SUM(H7:OFFSET(H7,50,0))</f>
        <v>24.953499099999995</v>
      </c>
      <c r="I6" s="14">
        <f ca="1">SUM(I7:OFFSET(I7,50,0))</f>
        <v>78.018222449999996</v>
      </c>
      <c r="J6" s="15">
        <f ca="1">IFERROR(G6/E6,0)</f>
        <v>0.47071629879496912</v>
      </c>
      <c r="K6" s="15">
        <f ca="1">IFERROR(SUM(G6,H6)/E6,0)</f>
        <v>0.52222610635165001</v>
      </c>
      <c r="L6" s="16">
        <f ca="1">IFERROR(SUM(G6,H6,I6)/E6,0)</f>
        <v>0.68327380584297392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5</v>
      </c>
      <c r="C7" s="19" t="s">
        <v>254</v>
      </c>
      <c r="D7" s="20">
        <v>4.0246190000000004</v>
      </c>
      <c r="E7" s="21">
        <v>0.14802699999999999</v>
      </c>
      <c r="F7" s="21">
        <f t="shared" ref="F7:F14" si="0">SUM(G7,H7,I7)</f>
        <v>0</v>
      </c>
      <c r="G7" s="21">
        <v>0</v>
      </c>
      <c r="H7" s="21">
        <v>0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</v>
      </c>
      <c r="M7" s="4"/>
      <c r="N7" t="s">
        <v>259</v>
      </c>
      <c r="O7" s="5">
        <v>3.9938559999403953</v>
      </c>
      <c r="P7" s="71">
        <v>0.98156730047472684</v>
      </c>
    </row>
    <row r="8" spans="1:16" x14ac:dyDescent="0.25">
      <c r="A8" s="17"/>
      <c r="B8" s="55">
        <v>7</v>
      </c>
      <c r="C8" s="19" t="s">
        <v>256</v>
      </c>
      <c r="D8" s="20">
        <v>0</v>
      </c>
      <c r="E8" s="21">
        <v>0.30354499999999995</v>
      </c>
      <c r="F8" s="21">
        <f t="shared" si="0"/>
        <v>0.22018799978233874</v>
      </c>
      <c r="G8" s="21">
        <v>0.11313799978233874</v>
      </c>
      <c r="H8" s="21">
        <v>1.213E-2</v>
      </c>
      <c r="I8" s="21">
        <v>9.4920000000000004E-2</v>
      </c>
      <c r="J8" s="22">
        <f t="shared" si="1"/>
        <v>0.37272233040352748</v>
      </c>
      <c r="K8" s="22">
        <f t="shared" si="2"/>
        <v>0.41268345643096993</v>
      </c>
      <c r="L8" s="23">
        <f t="shared" si="3"/>
        <v>0.72538832720795521</v>
      </c>
      <c r="M8" s="4"/>
      <c r="N8" t="s">
        <v>271</v>
      </c>
      <c r="O8" s="5">
        <v>44.69611515122201</v>
      </c>
      <c r="P8" s="71">
        <v>0.82840103334907922</v>
      </c>
    </row>
    <row r="9" spans="1:16" x14ac:dyDescent="0.25">
      <c r="A9" s="17"/>
      <c r="B9" s="55">
        <v>8</v>
      </c>
      <c r="C9" s="19" t="s">
        <v>257</v>
      </c>
      <c r="D9" s="20">
        <v>346.101406</v>
      </c>
      <c r="E9" s="21">
        <v>390.51840599999997</v>
      </c>
      <c r="F9" s="21">
        <f t="shared" si="0"/>
        <v>253.59021481569252</v>
      </c>
      <c r="G9" s="21">
        <v>171.30054234569252</v>
      </c>
      <c r="H9" s="21">
        <v>17.412631069999996</v>
      </c>
      <c r="I9" s="21">
        <v>64.877041399999996</v>
      </c>
      <c r="J9" s="22">
        <f t="shared" si="1"/>
        <v>0.43864908724863672</v>
      </c>
      <c r="K9" s="22">
        <f t="shared" si="2"/>
        <v>0.48323759012703882</v>
      </c>
      <c r="L9" s="23">
        <f t="shared" si="3"/>
        <v>0.64936814992451997</v>
      </c>
      <c r="M9" s="4"/>
      <c r="N9" t="s">
        <v>264</v>
      </c>
      <c r="O9" s="5">
        <v>28.505954884319582</v>
      </c>
      <c r="P9" s="71">
        <v>0.80480872660456848</v>
      </c>
    </row>
    <row r="10" spans="1:16" x14ac:dyDescent="0.25">
      <c r="A10" s="17"/>
      <c r="B10" s="55">
        <v>9</v>
      </c>
      <c r="C10" s="19" t="s">
        <v>258</v>
      </c>
      <c r="D10" s="20">
        <v>0</v>
      </c>
      <c r="E10" s="21">
        <v>1.146E-2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256</v>
      </c>
      <c r="O10" s="5">
        <v>0.22018799978233874</v>
      </c>
      <c r="P10" s="71">
        <v>0.72538832720795521</v>
      </c>
    </row>
    <row r="11" spans="1:16" x14ac:dyDescent="0.25">
      <c r="A11" s="17"/>
      <c r="B11" s="55">
        <v>10</v>
      </c>
      <c r="C11" s="19" t="s">
        <v>259</v>
      </c>
      <c r="D11" s="20">
        <v>4.3803479999999997</v>
      </c>
      <c r="E11" s="21">
        <v>4.0688560000000003</v>
      </c>
      <c r="F11" s="21">
        <f t="shared" si="0"/>
        <v>3.9938559999403953</v>
      </c>
      <c r="G11" s="21">
        <v>0.13599999994039536</v>
      </c>
      <c r="H11" s="21">
        <v>0</v>
      </c>
      <c r="I11" s="21">
        <v>3.857856</v>
      </c>
      <c r="J11" s="22">
        <f t="shared" si="1"/>
        <v>3.3424628431282737E-2</v>
      </c>
      <c r="K11" s="22">
        <f t="shared" si="2"/>
        <v>3.3424628431282737E-2</v>
      </c>
      <c r="L11" s="23">
        <f t="shared" si="3"/>
        <v>0.98156730047472684</v>
      </c>
      <c r="M11" s="4"/>
      <c r="N11" t="s">
        <v>257</v>
      </c>
      <c r="O11" s="5">
        <v>253.59021481569252</v>
      </c>
      <c r="P11" s="71">
        <v>0.64936814992451997</v>
      </c>
    </row>
    <row r="12" spans="1:16" x14ac:dyDescent="0.25">
      <c r="A12" s="17"/>
      <c r="B12" s="55">
        <v>12</v>
      </c>
      <c r="C12" s="19" t="s">
        <v>261</v>
      </c>
      <c r="D12" s="20">
        <v>0</v>
      </c>
      <c r="E12" s="21">
        <v>1.719E-2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254</v>
      </c>
      <c r="O12" s="5">
        <v>0</v>
      </c>
      <c r="P12" s="71">
        <v>0</v>
      </c>
    </row>
    <row r="13" spans="1:16" x14ac:dyDescent="0.25">
      <c r="A13" s="17"/>
      <c r="B13" s="55">
        <v>15</v>
      </c>
      <c r="C13" s="19" t="s">
        <v>264</v>
      </c>
      <c r="D13" s="20">
        <v>34.918004000000003</v>
      </c>
      <c r="E13" s="21">
        <v>35.419540000000005</v>
      </c>
      <c r="F13" s="21">
        <f t="shared" si="0"/>
        <v>28.505954884319582</v>
      </c>
      <c r="G13" s="21">
        <v>22.135917704319581</v>
      </c>
      <c r="H13" s="21">
        <v>3.2258668700000008</v>
      </c>
      <c r="I13" s="21">
        <v>3.1441703100000002</v>
      </c>
      <c r="J13" s="22">
        <f t="shared" si="1"/>
        <v>0.62496344402890547</v>
      </c>
      <c r="K13" s="22">
        <f t="shared" si="2"/>
        <v>0.71603935495264981</v>
      </c>
      <c r="L13" s="23">
        <f t="shared" si="3"/>
        <v>0.80480872660456848</v>
      </c>
      <c r="M13" s="4"/>
      <c r="N13" t="s">
        <v>258</v>
      </c>
      <c r="O13" s="5">
        <v>0</v>
      </c>
      <c r="P13" s="71">
        <v>0</v>
      </c>
    </row>
    <row r="14" spans="1:16" ht="15.75" thickBot="1" x14ac:dyDescent="0.3">
      <c r="A14" s="24"/>
      <c r="B14" s="56">
        <v>22</v>
      </c>
      <c r="C14" s="26" t="s">
        <v>271</v>
      </c>
      <c r="D14" s="27">
        <v>52.501435999999991</v>
      </c>
      <c r="E14" s="28">
        <v>53.954683000000017</v>
      </c>
      <c r="F14" s="28">
        <f t="shared" si="0"/>
        <v>44.69611515122201</v>
      </c>
      <c r="G14" s="28">
        <v>34.349009251222014</v>
      </c>
      <c r="H14" s="28">
        <v>4.3028711599999987</v>
      </c>
      <c r="I14" s="28">
        <v>6.0442347399999994</v>
      </c>
      <c r="J14" s="29">
        <f t="shared" si="1"/>
        <v>0.63662702366765833</v>
      </c>
      <c r="K14" s="29">
        <f t="shared" si="2"/>
        <v>0.71637674919194683</v>
      </c>
      <c r="L14" s="30">
        <f t="shared" si="3"/>
        <v>0.82840103334907922</v>
      </c>
      <c r="M14" s="4"/>
      <c r="N14" t="s">
        <v>261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49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441.92581300000001</v>
      </c>
      <c r="E6" s="14">
        <v>484.44170699999995</v>
      </c>
      <c r="F6" s="14">
        <v>331.00632885095683</v>
      </c>
      <c r="G6" s="14">
        <v>228.03460730095685</v>
      </c>
      <c r="H6" s="14">
        <v>24.953499099999995</v>
      </c>
      <c r="I6" s="14">
        <v>78.018222449999996</v>
      </c>
      <c r="J6" s="15">
        <v>0.47071629879496912</v>
      </c>
      <c r="K6" s="15">
        <v>0.52222610635165001</v>
      </c>
      <c r="L6" s="16">
        <v>0.68327380584297392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435.19023299999998</v>
      </c>
      <c r="E7" s="38">
        <f ca="1">SUM(E8:OFFSET(E6,MATCH("PROYECTOS",$A$8:$A$50,0),0))</f>
        <v>436.28421500000002</v>
      </c>
      <c r="F7" s="38">
        <f ca="1">SUM(F8:OFFSET(F6,MATCH("PROYECTOS",$A$8:$A$50,0),0))</f>
        <v>322.55509467193173</v>
      </c>
      <c r="G7" s="38">
        <f ca="1">SUM(G8:OFFSET(G6,MATCH("PROYECTOS",$A$8:$A$50,0),0))</f>
        <v>222.02392014193174</v>
      </c>
      <c r="H7" s="38">
        <f ca="1">SUM(H8:OFFSET(H6,MATCH("PROYECTOS",$A$8:$A$50,0),0))</f>
        <v>24.959016869999999</v>
      </c>
      <c r="I7" s="38">
        <f ca="1">SUM(I8:OFFSET(I6,MATCH("PROYECTOS",$A$8:$A$50,0),0))</f>
        <v>75.572157659999988</v>
      </c>
      <c r="J7" s="39">
        <f ca="1">IFERROR(G7/E7,0)</f>
        <v>0.5088974400367241</v>
      </c>
      <c r="K7" s="39">
        <f ca="1">IFERROR(SUM(G7,H7)/E7,0)</f>
        <v>0.56610559933260873</v>
      </c>
      <c r="L7" s="40">
        <f ca="1">IFERROR(SUM(G7,H7,I7)/E7,0)</f>
        <v>0.7393233208584723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19.487345999999999</v>
      </c>
      <c r="E8" s="21">
        <v>25.910120999999997</v>
      </c>
      <c r="F8" s="21">
        <f t="shared" ref="F8:F10" si="0">SUM(G8,H8,I8)</f>
        <v>24.429181402436974</v>
      </c>
      <c r="G8" s="21">
        <v>23.168967612436973</v>
      </c>
      <c r="H8" s="21">
        <v>0.58771678000000016</v>
      </c>
      <c r="I8" s="21">
        <v>0.67249700999999995</v>
      </c>
      <c r="J8" s="22">
        <f t="shared" ref="J8:J11" si="1">IFERROR(G8/E8,0)</f>
        <v>0.89420530349653615</v>
      </c>
      <c r="K8" s="22">
        <f t="shared" ref="K8:K11" si="2">IFERROR(SUM(G8,H8)/E8,0)</f>
        <v>0.91688820721589748</v>
      </c>
      <c r="L8" s="23">
        <f t="shared" ref="L8:L11" si="3">IFERROR(SUM(G8,H8,I8)/E8,0)</f>
        <v>0.9428432002473851</v>
      </c>
      <c r="M8" s="4"/>
    </row>
    <row r="9" spans="1:13" ht="25.5" x14ac:dyDescent="0.25">
      <c r="A9" s="17"/>
      <c r="B9" s="19">
        <v>3000595</v>
      </c>
      <c r="C9" s="19" t="s">
        <v>587</v>
      </c>
      <c r="D9" s="20">
        <v>80.866489999999999</v>
      </c>
      <c r="E9" s="21">
        <v>72.606088</v>
      </c>
      <c r="F9" s="21">
        <f t="shared" si="0"/>
        <v>44.103842299820386</v>
      </c>
      <c r="G9" s="21">
        <v>27.325293459820386</v>
      </c>
      <c r="H9" s="21">
        <v>5.9182971399999991</v>
      </c>
      <c r="I9" s="21">
        <v>10.860251699999999</v>
      </c>
      <c r="J9" s="22">
        <f t="shared" si="1"/>
        <v>0.37634989313596384</v>
      </c>
      <c r="K9" s="22">
        <f t="shared" si="2"/>
        <v>0.45786230212293472</v>
      </c>
      <c r="L9" s="23">
        <f t="shared" si="3"/>
        <v>0.60744000282483734</v>
      </c>
      <c r="M9" s="4"/>
    </row>
    <row r="10" spans="1:13" ht="25.5" x14ac:dyDescent="0.25">
      <c r="A10" s="17"/>
      <c r="B10" s="19">
        <v>3000596</v>
      </c>
      <c r="C10" s="19" t="s">
        <v>588</v>
      </c>
      <c r="D10" s="20">
        <v>334.83639699999998</v>
      </c>
      <c r="E10" s="21">
        <v>337.76800600000001</v>
      </c>
      <c r="F10" s="21">
        <f t="shared" si="0"/>
        <v>254.02207096967436</v>
      </c>
      <c r="G10" s="21">
        <v>171.52965906967438</v>
      </c>
      <c r="H10" s="21">
        <v>18.453002949999998</v>
      </c>
      <c r="I10" s="21">
        <v>64.039408949999995</v>
      </c>
      <c r="J10" s="22">
        <f t="shared" si="1"/>
        <v>0.50783276101548347</v>
      </c>
      <c r="K10" s="22">
        <f t="shared" si="2"/>
        <v>0.5624649423417396</v>
      </c>
      <c r="L10" s="23">
        <f t="shared" si="3"/>
        <v>0.75206078271864019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6.7355800000000272</v>
      </c>
      <c r="E11" s="45">
        <f t="shared" ref="E11:I11" ca="1" si="4">OFFSET(E11,-MATCH("PROYECTOS",$A$8:$A$50,0)-1,0)-(OFFSET(E11,-MATCH("PROYECTOS",$A$8:$A$50,0),0))</f>
        <v>48.157491999999934</v>
      </c>
      <c r="F11" s="45">
        <f t="shared" ca="1" si="4"/>
        <v>8.4512341790251071</v>
      </c>
      <c r="G11" s="45">
        <f t="shared" ca="1" si="4"/>
        <v>6.0106871590251103</v>
      </c>
      <c r="H11" s="45">
        <f t="shared" ca="1" si="4"/>
        <v>-5.5177700000044183E-3</v>
      </c>
      <c r="I11" s="45">
        <f t="shared" ca="1" si="4"/>
        <v>2.4460647900000083</v>
      </c>
      <c r="J11" s="46">
        <f t="shared" ca="1" si="1"/>
        <v>0.12481312687598263</v>
      </c>
      <c r="K11" s="46">
        <f t="shared" ca="1" si="2"/>
        <v>0.12469854927297946</v>
      </c>
      <c r="L11" s="47">
        <f t="shared" ca="1" si="3"/>
        <v>0.1754915762437364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599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3000595</v>
      </c>
      <c r="C17" s="74" t="s">
        <v>587</v>
      </c>
      <c r="D17" s="75">
        <v>0.60744000282483734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32</v>
      </c>
      <c r="B1" s="49" t="s">
        <v>21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586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441.92581300000001</v>
      </c>
      <c r="I6" s="14">
        <v>484.44170699999995</v>
      </c>
      <c r="J6" s="14">
        <v>331.00632885095683</v>
      </c>
      <c r="K6" s="14">
        <v>228.03460730095685</v>
      </c>
      <c r="L6" s="14">
        <v>24.953499099999995</v>
      </c>
      <c r="M6" s="14">
        <v>78.018222449999996</v>
      </c>
      <c r="N6" s="15">
        <v>0.47071629879496912</v>
      </c>
      <c r="O6" s="15">
        <v>0.52222610635165001</v>
      </c>
      <c r="P6" s="16">
        <v>0.68327380584297392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SUM(H8:OFFSET(H6,MATCH("PROYECTOS",$A$8:$A$37,0),0))</f>
        <v>435.19023300000003</v>
      </c>
      <c r="I7" s="38">
        <f ca="1">SUM(I8:OFFSET(I6,MATCH("PROYECTOS",$A$8:$A$37,0),0))</f>
        <v>436.28421499999996</v>
      </c>
      <c r="J7" s="38">
        <f ca="1">SUM(J8:OFFSET(J6,MATCH("PROYECTOS",$A$8:$A$37,0),0))</f>
        <v>322.55509467193178</v>
      </c>
      <c r="K7" s="38">
        <f ca="1">SUM(K8:OFFSET(K6,MATCH("PROYECTOS",$A$8:$A$37,0),0))</f>
        <v>222.02392014193174</v>
      </c>
      <c r="L7" s="38">
        <f ca="1">SUM(L8:OFFSET(L6,MATCH("PROYECTOS",$A$8:$A$37,0),0))</f>
        <v>24.959016869999996</v>
      </c>
      <c r="M7" s="38">
        <f ca="1">SUM(M8:OFFSET(M6,MATCH("PROYECTOS",$A$8:$A$37,0),0))</f>
        <v>75.572157660000002</v>
      </c>
      <c r="N7" s="39">
        <f ca="1">IFERROR(K7/I7,0)</f>
        <v>0.5088974400367241</v>
      </c>
      <c r="O7" s="39">
        <f ca="1">IFERROR(SUM(K7,L7)/I7,0)</f>
        <v>0.56610559933260884</v>
      </c>
      <c r="P7" s="40">
        <f ca="1">IFERROR(SUM(K7,L7,M7)/I7,0)</f>
        <v>0.73932332085847241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19.304345999999999</v>
      </c>
      <c r="I8" s="21">
        <v>25.771698999999998</v>
      </c>
      <c r="J8" s="21">
        <f t="shared" ref="J8:J17" si="0">SUM(K8,L8,M8)</f>
        <v>24.317446256887241</v>
      </c>
      <c r="K8" s="21">
        <v>23.062854106887244</v>
      </c>
      <c r="L8" s="21">
        <v>0.58654514000000002</v>
      </c>
      <c r="M8" s="21">
        <v>0.66804701</v>
      </c>
      <c r="N8" s="22">
        <f t="shared" ref="N8:N18" si="1">IFERROR(K8/I8,0)</f>
        <v>0.89489071352599781</v>
      </c>
      <c r="O8" s="22">
        <f t="shared" ref="O8:O18" si="2">IFERROR(SUM(K8,L8)/I8,0)</f>
        <v>0.91764998678927778</v>
      </c>
      <c r="P8" s="23">
        <f t="shared" ref="P8:P18" si="3">IFERROR(SUM(K8,L8,M8)/I8,0)</f>
        <v>0.94357171628022052</v>
      </c>
      <c r="Q8" s="70">
        <v>6.4600000000000009</v>
      </c>
      <c r="R8" s="21">
        <v>6.9160000000000004</v>
      </c>
      <c r="S8" s="23">
        <f>IFERROR(R8/Q8,0)</f>
        <v>1.0705882352941176</v>
      </c>
    </row>
    <row r="9" spans="1:19" ht="25.5" x14ac:dyDescent="0.25">
      <c r="A9" s="17"/>
      <c r="B9" s="19">
        <v>5003032</v>
      </c>
      <c r="C9" s="19" t="s">
        <v>515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0.183</v>
      </c>
      <c r="I9" s="21">
        <v>0.13842200000000002</v>
      </c>
      <c r="J9" s="21">
        <f t="shared" si="0"/>
        <v>0.11173514554972887</v>
      </c>
      <c r="K9" s="21">
        <v>0.10611350554972887</v>
      </c>
      <c r="L9" s="21">
        <v>1.1716400000000001E-3</v>
      </c>
      <c r="M9" s="21">
        <v>4.45E-3</v>
      </c>
      <c r="N9" s="22">
        <f t="shared" si="1"/>
        <v>0.76659422309841541</v>
      </c>
      <c r="O9" s="22">
        <f t="shared" si="2"/>
        <v>0.7750584845597438</v>
      </c>
      <c r="P9" s="23">
        <f t="shared" si="3"/>
        <v>0.80720655350832127</v>
      </c>
      <c r="Q9" s="70">
        <v>6</v>
      </c>
      <c r="R9" s="21">
        <v>6</v>
      </c>
      <c r="S9" s="23">
        <f t="shared" ref="S9:S17" si="4">IFERROR(R9/Q9,0)</f>
        <v>1</v>
      </c>
    </row>
    <row r="10" spans="1:19" ht="25.5" x14ac:dyDescent="0.25">
      <c r="A10" s="17"/>
      <c r="B10" s="19">
        <v>5004379</v>
      </c>
      <c r="C10" s="19" t="s">
        <v>589</v>
      </c>
      <c r="D10" s="68">
        <v>3000595</v>
      </c>
      <c r="E10" s="19" t="s">
        <v>587</v>
      </c>
      <c r="F10" s="69">
        <v>1</v>
      </c>
      <c r="G10" s="19" t="s">
        <v>533</v>
      </c>
      <c r="H10" s="20">
        <v>55.568634000000003</v>
      </c>
      <c r="I10" s="21">
        <v>48.91885700000001</v>
      </c>
      <c r="J10" s="21">
        <f t="shared" si="0"/>
        <v>31.619903096883704</v>
      </c>
      <c r="K10" s="21">
        <v>17.651390976883704</v>
      </c>
      <c r="L10" s="21">
        <v>4.9068128900000003</v>
      </c>
      <c r="M10" s="21">
        <v>9.0616992300000003</v>
      </c>
      <c r="N10" s="22">
        <f t="shared" si="1"/>
        <v>0.36082999602553467</v>
      </c>
      <c r="O10" s="22">
        <f t="shared" si="2"/>
        <v>0.46113513786480542</v>
      </c>
      <c r="P10" s="23">
        <f t="shared" si="3"/>
        <v>0.64637452786118244</v>
      </c>
      <c r="Q10" s="70">
        <v>3</v>
      </c>
      <c r="R10" s="21">
        <v>3.9930000000000003</v>
      </c>
      <c r="S10" s="23">
        <f t="shared" si="4"/>
        <v>1.3310000000000002</v>
      </c>
    </row>
    <row r="11" spans="1:19" ht="25.5" x14ac:dyDescent="0.25">
      <c r="A11" s="17"/>
      <c r="B11" s="19">
        <v>5004380</v>
      </c>
      <c r="C11" s="19" t="s">
        <v>590</v>
      </c>
      <c r="D11" s="68">
        <v>3000595</v>
      </c>
      <c r="E11" s="19" t="s">
        <v>587</v>
      </c>
      <c r="F11" s="69">
        <v>1</v>
      </c>
      <c r="G11" s="19" t="s">
        <v>533</v>
      </c>
      <c r="H11" s="20">
        <v>10.697512</v>
      </c>
      <c r="I11" s="21">
        <v>9.1380799999999986</v>
      </c>
      <c r="J11" s="21">
        <f t="shared" si="0"/>
        <v>2.8327738785963534</v>
      </c>
      <c r="K11" s="21">
        <v>2.2025920785963535</v>
      </c>
      <c r="L11" s="21">
        <v>0.3300768</v>
      </c>
      <c r="M11" s="21">
        <v>0.30010499999999996</v>
      </c>
      <c r="N11" s="22">
        <f t="shared" si="1"/>
        <v>0.24103444909612892</v>
      </c>
      <c r="O11" s="22">
        <f t="shared" si="2"/>
        <v>0.27715547233076904</v>
      </c>
      <c r="P11" s="23">
        <f t="shared" si="3"/>
        <v>0.30999661620344249</v>
      </c>
      <c r="Q11" s="70">
        <v>34</v>
      </c>
      <c r="R11" s="21">
        <v>31.443000000000001</v>
      </c>
      <c r="S11" s="23">
        <f t="shared" si="4"/>
        <v>0.92479411764705888</v>
      </c>
    </row>
    <row r="12" spans="1:19" ht="25.5" x14ac:dyDescent="0.25">
      <c r="A12" s="17"/>
      <c r="B12" s="19">
        <v>5004381</v>
      </c>
      <c r="C12" s="19" t="s">
        <v>591</v>
      </c>
      <c r="D12" s="68">
        <v>3000595</v>
      </c>
      <c r="E12" s="19" t="s">
        <v>587</v>
      </c>
      <c r="F12" s="69">
        <v>86</v>
      </c>
      <c r="G12" s="19" t="s">
        <v>502</v>
      </c>
      <c r="H12" s="20">
        <v>7.7960519999999995</v>
      </c>
      <c r="I12" s="21">
        <v>7.5620789999999998</v>
      </c>
      <c r="J12" s="21">
        <f t="shared" si="0"/>
        <v>4.103333950079902</v>
      </c>
      <c r="K12" s="21">
        <v>3.2843883600799018</v>
      </c>
      <c r="L12" s="21">
        <v>0.22492931999999999</v>
      </c>
      <c r="M12" s="21">
        <v>0.59401627000000012</v>
      </c>
      <c r="N12" s="22">
        <f t="shared" si="1"/>
        <v>0.43432346581937348</v>
      </c>
      <c r="O12" s="22">
        <f t="shared" si="2"/>
        <v>0.46406784167156967</v>
      </c>
      <c r="P12" s="23">
        <f t="shared" si="3"/>
        <v>0.54261982056520464</v>
      </c>
      <c r="Q12" s="70">
        <v>282</v>
      </c>
      <c r="R12" s="21">
        <v>284</v>
      </c>
      <c r="S12" s="23">
        <f t="shared" si="4"/>
        <v>1.0070921985815602</v>
      </c>
    </row>
    <row r="13" spans="1:19" ht="25.5" x14ac:dyDescent="0.25">
      <c r="A13" s="17"/>
      <c r="B13" s="19">
        <v>5004382</v>
      </c>
      <c r="C13" s="19" t="s">
        <v>592</v>
      </c>
      <c r="D13" s="68">
        <v>3000595</v>
      </c>
      <c r="E13" s="19" t="s">
        <v>587</v>
      </c>
      <c r="F13" s="69">
        <v>64</v>
      </c>
      <c r="G13" s="19" t="s">
        <v>597</v>
      </c>
      <c r="H13" s="20">
        <v>6.8042919999999993</v>
      </c>
      <c r="I13" s="21">
        <v>6.9870720000000013</v>
      </c>
      <c r="J13" s="21">
        <f t="shared" si="0"/>
        <v>5.5478313742604275</v>
      </c>
      <c r="K13" s="21">
        <v>4.1869220442604274</v>
      </c>
      <c r="L13" s="21">
        <v>0.45647813000000004</v>
      </c>
      <c r="M13" s="21">
        <v>0.90443119999999999</v>
      </c>
      <c r="N13" s="22">
        <f t="shared" si="1"/>
        <v>0.59923842838036112</v>
      </c>
      <c r="O13" s="22">
        <f t="shared" si="2"/>
        <v>0.66457024834729428</v>
      </c>
      <c r="P13" s="23">
        <f t="shared" si="3"/>
        <v>0.79401376918120015</v>
      </c>
      <c r="Q13" s="70">
        <v>18</v>
      </c>
      <c r="R13" s="21">
        <v>14.82</v>
      </c>
      <c r="S13" s="23">
        <f t="shared" si="4"/>
        <v>0.82333333333333336</v>
      </c>
    </row>
    <row r="14" spans="1:19" ht="25.5" x14ac:dyDescent="0.25">
      <c r="A14" s="17"/>
      <c r="B14" s="19">
        <v>5004383</v>
      </c>
      <c r="C14" s="19" t="s">
        <v>593</v>
      </c>
      <c r="D14" s="68">
        <v>3000596</v>
      </c>
      <c r="E14" s="19" t="s">
        <v>588</v>
      </c>
      <c r="F14" s="69">
        <v>82</v>
      </c>
      <c r="G14" s="19" t="s">
        <v>541</v>
      </c>
      <c r="H14" s="20">
        <v>150.394678</v>
      </c>
      <c r="I14" s="21">
        <v>152.42969400000001</v>
      </c>
      <c r="J14" s="21">
        <f t="shared" si="0"/>
        <v>131.85296062112195</v>
      </c>
      <c r="K14" s="21">
        <v>95.555062071121938</v>
      </c>
      <c r="L14" s="21">
        <v>12.096212979999999</v>
      </c>
      <c r="M14" s="21">
        <v>24.201685569999995</v>
      </c>
      <c r="N14" s="22">
        <f t="shared" si="1"/>
        <v>0.62687957683049556</v>
      </c>
      <c r="O14" s="22">
        <f t="shared" si="2"/>
        <v>0.70623559115143231</v>
      </c>
      <c r="P14" s="23">
        <f t="shared" si="3"/>
        <v>0.86500836655305458</v>
      </c>
      <c r="Q14" s="70">
        <v>203</v>
      </c>
      <c r="R14" s="21">
        <v>155</v>
      </c>
      <c r="S14" s="23">
        <f t="shared" si="4"/>
        <v>0.76354679802955661</v>
      </c>
    </row>
    <row r="15" spans="1:19" ht="25.5" x14ac:dyDescent="0.25">
      <c r="A15" s="17"/>
      <c r="B15" s="19">
        <v>5004384</v>
      </c>
      <c r="C15" s="19" t="s">
        <v>594</v>
      </c>
      <c r="D15" s="68">
        <v>3000596</v>
      </c>
      <c r="E15" s="19" t="s">
        <v>588</v>
      </c>
      <c r="F15" s="69">
        <v>82</v>
      </c>
      <c r="G15" s="19" t="s">
        <v>541</v>
      </c>
      <c r="H15" s="20">
        <v>180.51986099999999</v>
      </c>
      <c r="I15" s="21">
        <v>182.44454699999997</v>
      </c>
      <c r="J15" s="21">
        <f t="shared" si="0"/>
        <v>119.91584934628099</v>
      </c>
      <c r="K15" s="21">
        <v>74.284302436280996</v>
      </c>
      <c r="L15" s="21">
        <v>6.1313156199999996</v>
      </c>
      <c r="M15" s="21">
        <v>39.500231290000002</v>
      </c>
      <c r="N15" s="22">
        <f t="shared" si="1"/>
        <v>0.40716099032700059</v>
      </c>
      <c r="O15" s="22">
        <f t="shared" si="2"/>
        <v>0.44076745169194342</v>
      </c>
      <c r="P15" s="23">
        <f t="shared" si="3"/>
        <v>0.65727286081222813</v>
      </c>
      <c r="Q15" s="70">
        <v>2325</v>
      </c>
      <c r="R15" s="21">
        <v>1552.0550000000001</v>
      </c>
      <c r="S15" s="23">
        <f t="shared" si="4"/>
        <v>0.66755053763440864</v>
      </c>
    </row>
    <row r="16" spans="1:19" ht="25.5" x14ac:dyDescent="0.25">
      <c r="A16" s="17"/>
      <c r="B16" s="19">
        <v>5004385</v>
      </c>
      <c r="C16" s="19" t="s">
        <v>595</v>
      </c>
      <c r="D16" s="68">
        <v>3000596</v>
      </c>
      <c r="E16" s="19" t="s">
        <v>588</v>
      </c>
      <c r="F16" s="69">
        <v>524</v>
      </c>
      <c r="G16" s="19" t="s">
        <v>539</v>
      </c>
      <c r="H16" s="20">
        <v>0.48880299999999999</v>
      </c>
      <c r="I16" s="21">
        <v>0.345304</v>
      </c>
      <c r="J16" s="21">
        <f t="shared" si="0"/>
        <v>0.27956399901295081</v>
      </c>
      <c r="K16" s="21">
        <v>0.22821399901295081</v>
      </c>
      <c r="L16" s="21">
        <v>0</v>
      </c>
      <c r="M16" s="21">
        <v>5.135E-2</v>
      </c>
      <c r="N16" s="22">
        <f t="shared" si="1"/>
        <v>0.6609074873530304</v>
      </c>
      <c r="O16" s="22">
        <f t="shared" si="2"/>
        <v>0.6609074873530304</v>
      </c>
      <c r="P16" s="23">
        <f t="shared" si="3"/>
        <v>0.80961703024856591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5004386</v>
      </c>
      <c r="C17" s="19" t="s">
        <v>596</v>
      </c>
      <c r="D17" s="68">
        <v>3000596</v>
      </c>
      <c r="E17" s="19" t="s">
        <v>588</v>
      </c>
      <c r="F17" s="69">
        <v>82</v>
      </c>
      <c r="G17" s="19" t="s">
        <v>541</v>
      </c>
      <c r="H17" s="20">
        <v>3.433055</v>
      </c>
      <c r="I17" s="21">
        <v>2.5484610000000001</v>
      </c>
      <c r="J17" s="21">
        <f t="shared" si="0"/>
        <v>1.9736970032584962</v>
      </c>
      <c r="K17" s="21">
        <v>1.4620805632584961</v>
      </c>
      <c r="L17" s="21">
        <v>0.22547434999999999</v>
      </c>
      <c r="M17" s="21">
        <v>0.28614209000000002</v>
      </c>
      <c r="N17" s="22">
        <f t="shared" si="1"/>
        <v>0.57371117833802288</v>
      </c>
      <c r="O17" s="22">
        <f t="shared" si="2"/>
        <v>0.6621858891536877</v>
      </c>
      <c r="P17" s="23">
        <f t="shared" si="3"/>
        <v>0.77446623796028113</v>
      </c>
      <c r="Q17" s="70">
        <v>58</v>
      </c>
      <c r="R17" s="21">
        <v>60</v>
      </c>
      <c r="S17" s="23">
        <f t="shared" si="4"/>
        <v>1.0344827586206897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6.7355799999999704</v>
      </c>
      <c r="I18" s="45">
        <f t="shared" ca="1" si="5"/>
        <v>48.157491999999991</v>
      </c>
      <c r="J18" s="45">
        <f t="shared" ca="1" si="5"/>
        <v>8.4512341790250503</v>
      </c>
      <c r="K18" s="45">
        <f t="shared" ca="1" si="5"/>
        <v>6.0106871590251103</v>
      </c>
      <c r="L18" s="45">
        <f t="shared" ca="1" si="5"/>
        <v>-5.5177700000008656E-3</v>
      </c>
      <c r="M18" s="45">
        <f t="shared" ca="1" si="5"/>
        <v>2.4460647899999941</v>
      </c>
      <c r="N18" s="46">
        <f t="shared" ca="1" si="1"/>
        <v>0.12481312687598248</v>
      </c>
      <c r="O18" s="46">
        <f t="shared" ca="1" si="2"/>
        <v>0.12469854927297938</v>
      </c>
      <c r="P18" s="47">
        <f t="shared" ca="1" si="3"/>
        <v>0.17549157624373599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50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600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40.579332999999998</v>
      </c>
      <c r="E6" s="14">
        <v>65.336284000000006</v>
      </c>
      <c r="F6" s="14">
        <v>43.681219684875494</v>
      </c>
      <c r="G6" s="14">
        <v>34.966779364875492</v>
      </c>
      <c r="H6" s="14">
        <v>4.1180786099999995</v>
      </c>
      <c r="I6" s="14">
        <v>4.59636171</v>
      </c>
      <c r="J6" s="15">
        <v>0.535181636055021</v>
      </c>
      <c r="K6" s="15">
        <v>0.59821060492016176</v>
      </c>
      <c r="L6" s="16">
        <v>0.66855990286921552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40.579333000000005</v>
      </c>
      <c r="E7" s="38">
        <f ca="1">SUM(E8:OFFSET(E6,MATCH("GOBIERNOS REGIONALES",$A$8:$A$50,0),0))</f>
        <v>65.336283999999992</v>
      </c>
      <c r="F7" s="38">
        <f ca="1">SUM(F8:OFFSET(F6,MATCH("GOBIERNOS REGIONALES",$A$8:$A$50,0),0))</f>
        <v>43.681219684875487</v>
      </c>
      <c r="G7" s="38">
        <f ca="1">SUM(G8:OFFSET(G6,MATCH("GOBIERNOS REGIONALES",$A$8:$A$50,0),0))</f>
        <v>34.966779364875492</v>
      </c>
      <c r="H7" s="38">
        <f ca="1">SUM(H8:OFFSET(H6,MATCH("GOBIERNOS REGIONALES",$A$8:$A$50,0),0))</f>
        <v>4.1180786099999995</v>
      </c>
      <c r="I7" s="38">
        <f ca="1">SUM(I8:OFFSET(I6,MATCH("GOBIERNOS REGIONALES",$A$8:$A$50,0),0))</f>
        <v>4.59636171</v>
      </c>
      <c r="J7" s="39">
        <f ca="1">IFERROR(G7/E7,0)</f>
        <v>0.53518163605502111</v>
      </c>
      <c r="K7" s="39">
        <f ca="1">IFERROR(SUM(G7,H7)/E7,0)</f>
        <v>0.59821060492016187</v>
      </c>
      <c r="L7" s="40">
        <f ca="1">IFERROR(SUM(G7,H7,I7)/E7,0)</f>
        <v>0.66855990286921574</v>
      </c>
      <c r="M7" s="4"/>
    </row>
    <row r="8" spans="1:13" ht="25.5" x14ac:dyDescent="0.25">
      <c r="A8" s="17"/>
      <c r="B8" s="18">
        <v>59</v>
      </c>
      <c r="C8" s="19" t="s">
        <v>133</v>
      </c>
      <c r="D8" s="20">
        <v>40.579333000000005</v>
      </c>
      <c r="E8" s="21">
        <v>65.336283999999992</v>
      </c>
      <c r="F8" s="21">
        <f t="shared" ref="F8:F10" si="0">SUM(G8,H8,I8)</f>
        <v>43.681219684875487</v>
      </c>
      <c r="G8" s="21">
        <v>34.966779364875492</v>
      </c>
      <c r="H8" s="21">
        <v>4.1180786099999995</v>
      </c>
      <c r="I8" s="21">
        <v>4.59636171</v>
      </c>
      <c r="J8" s="22">
        <f t="shared" ref="J8:J10" si="1">IFERROR(G8/E8,0)</f>
        <v>0.53518163605502111</v>
      </c>
      <c r="K8" s="22">
        <f t="shared" ref="K8:K10" si="2">IFERROR(SUM(G8,H8)/E8,0)</f>
        <v>0.59821060492016187</v>
      </c>
      <c r="L8" s="23">
        <f t="shared" ref="L8:L10" si="3">IFERROR(SUM(G8,H8,I8)/E8,0)</f>
        <v>0.66855990286921574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J6" sqref="J6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</v>
      </c>
      <c r="B1" s="51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242</v>
      </c>
      <c r="N2" s="72" t="s">
        <v>315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1626.886438</v>
      </c>
      <c r="E6" s="14">
        <f ca="1">SUM(E7:OFFSET(E7,50,0))</f>
        <v>2193.1642020000004</v>
      </c>
      <c r="F6" s="14">
        <f ca="1">SUM(F7:OFFSET(F7,50,0))</f>
        <v>1809.8704105569564</v>
      </c>
      <c r="G6" s="14">
        <f ca="1">SUM(G7:OFFSET(G7,50,0))</f>
        <v>1508.6628894369564</v>
      </c>
      <c r="H6" s="14">
        <f ca="1">SUM(H7:OFFSET(H7,50,0))</f>
        <v>142.31356473000005</v>
      </c>
      <c r="I6" s="14">
        <f ca="1">SUM(I7:OFFSET(I7,50,0))</f>
        <v>158.89395639</v>
      </c>
      <c r="J6" s="15">
        <f ca="1">IFERROR(G6/E6,0)</f>
        <v>0.68789326766375702</v>
      </c>
      <c r="K6" s="15">
        <f ca="1">IFERROR(SUM(G6,H6)/E6,0)</f>
        <v>0.7527828753822402</v>
      </c>
      <c r="L6" s="16">
        <f ca="1">IFERROR(SUM(G6,H6,I6)/E6,0)</f>
        <v>0.82523251515162033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109.10121900000007</v>
      </c>
      <c r="E7" s="21">
        <v>94.826142000000019</v>
      </c>
      <c r="F7" s="21">
        <f t="shared" ref="F7:F31" si="0">SUM(G7,H7,I7)</f>
        <v>82.904844269717273</v>
      </c>
      <c r="G7" s="21">
        <v>73.728300059717284</v>
      </c>
      <c r="H7" s="21">
        <v>4.4770548800000007</v>
      </c>
      <c r="I7" s="21">
        <v>4.6994893299999987</v>
      </c>
      <c r="J7" s="22">
        <f t="shared" ref="J7:J31" si="1">IFERROR(G7/E7,0)</f>
        <v>0.77751027833355568</v>
      </c>
      <c r="K7" s="22">
        <f t="shared" ref="K7:K31" si="2">IFERROR(SUM(G7,H7)/E7,0)</f>
        <v>0.82472357611804203</v>
      </c>
      <c r="L7" s="23">
        <f t="shared" ref="L7:L31" si="3">IFERROR(SUM(G7,H7,I7)/E7,0)</f>
        <v>0.87428258200905462</v>
      </c>
      <c r="M7" s="4"/>
      <c r="N7" t="s">
        <v>256</v>
      </c>
      <c r="O7" s="5">
        <v>73.548243509721772</v>
      </c>
      <c r="P7" s="71">
        <v>0.93478610540558948</v>
      </c>
    </row>
    <row r="8" spans="1:16" x14ac:dyDescent="0.25">
      <c r="A8" s="17"/>
      <c r="B8" s="55">
        <v>2</v>
      </c>
      <c r="C8" s="19" t="s">
        <v>251</v>
      </c>
      <c r="D8" s="20">
        <v>49.973642999999996</v>
      </c>
      <c r="E8" s="21">
        <v>89.255915000000002</v>
      </c>
      <c r="F8" s="21">
        <f t="shared" si="0"/>
        <v>67.964136234105453</v>
      </c>
      <c r="G8" s="21">
        <v>57.225326264105455</v>
      </c>
      <c r="H8" s="21">
        <v>5.0266253499999989</v>
      </c>
      <c r="I8" s="21">
        <v>5.712184620000003</v>
      </c>
      <c r="J8" s="22">
        <f t="shared" si="1"/>
        <v>0.64113763512597965</v>
      </c>
      <c r="K8" s="22">
        <f t="shared" si="2"/>
        <v>0.69745463495730731</v>
      </c>
      <c r="L8" s="23">
        <f t="shared" si="3"/>
        <v>0.76145246210411321</v>
      </c>
      <c r="M8" s="4"/>
      <c r="N8" t="s">
        <v>272</v>
      </c>
      <c r="O8" s="5">
        <v>22.705247259873005</v>
      </c>
      <c r="P8" s="71">
        <v>0.89475640467474327</v>
      </c>
    </row>
    <row r="9" spans="1:16" x14ac:dyDescent="0.25">
      <c r="A9" s="17"/>
      <c r="B9" s="55">
        <v>3</v>
      </c>
      <c r="C9" s="19" t="s">
        <v>252</v>
      </c>
      <c r="D9" s="20">
        <v>48.306998</v>
      </c>
      <c r="E9" s="21">
        <v>77.592112000000014</v>
      </c>
      <c r="F9" s="21">
        <f t="shared" si="0"/>
        <v>66.583686227895001</v>
      </c>
      <c r="G9" s="21">
        <v>57.864388327894993</v>
      </c>
      <c r="H9" s="21">
        <v>4.3127108000000032</v>
      </c>
      <c r="I9" s="21">
        <v>4.4065870999999985</v>
      </c>
      <c r="J9" s="22">
        <f t="shared" si="1"/>
        <v>0.74575091251408365</v>
      </c>
      <c r="K9" s="22">
        <f t="shared" si="2"/>
        <v>0.80133273248052572</v>
      </c>
      <c r="L9" s="23">
        <f t="shared" si="3"/>
        <v>0.85812442156356028</v>
      </c>
      <c r="M9" s="4"/>
      <c r="N9" t="s">
        <v>265</v>
      </c>
      <c r="O9" s="5">
        <v>70.613211943701785</v>
      </c>
      <c r="P9" s="71">
        <v>0.89137262304389731</v>
      </c>
    </row>
    <row r="10" spans="1:16" x14ac:dyDescent="0.25">
      <c r="A10" s="17"/>
      <c r="B10" s="55">
        <v>4</v>
      </c>
      <c r="C10" s="19" t="s">
        <v>253</v>
      </c>
      <c r="D10" s="20">
        <v>36.566258999999995</v>
      </c>
      <c r="E10" s="21">
        <v>51.423808999999999</v>
      </c>
      <c r="F10" s="21">
        <f t="shared" si="0"/>
        <v>44.914488197198864</v>
      </c>
      <c r="G10" s="21">
        <v>37.178849407198868</v>
      </c>
      <c r="H10" s="21">
        <v>3.2569637900000012</v>
      </c>
      <c r="I10" s="21">
        <v>4.4786749999999991</v>
      </c>
      <c r="J10" s="22">
        <f t="shared" si="1"/>
        <v>0.72298902259844011</v>
      </c>
      <c r="K10" s="22">
        <f t="shared" si="2"/>
        <v>0.78632473913394607</v>
      </c>
      <c r="L10" s="23">
        <f t="shared" si="3"/>
        <v>0.87341815144807466</v>
      </c>
      <c r="M10" s="4"/>
      <c r="N10" t="s">
        <v>273</v>
      </c>
      <c r="O10" s="5">
        <v>19.938918138428097</v>
      </c>
      <c r="P10" s="71">
        <v>0.87816469205105985</v>
      </c>
    </row>
    <row r="11" spans="1:16" x14ac:dyDescent="0.25">
      <c r="A11" s="17"/>
      <c r="B11" s="55">
        <v>5</v>
      </c>
      <c r="C11" s="19" t="s">
        <v>254</v>
      </c>
      <c r="D11" s="20">
        <v>70.465862999999999</v>
      </c>
      <c r="E11" s="21">
        <v>121.28693199999991</v>
      </c>
      <c r="F11" s="21">
        <f t="shared" si="0"/>
        <v>94.192913983133593</v>
      </c>
      <c r="G11" s="21">
        <v>78.009903373133596</v>
      </c>
      <c r="H11" s="21">
        <v>8.1679293899999994</v>
      </c>
      <c r="I11" s="21">
        <v>8.0150812200000008</v>
      </c>
      <c r="J11" s="22">
        <f t="shared" si="1"/>
        <v>0.64318473628415018</v>
      </c>
      <c r="K11" s="22">
        <f t="shared" si="2"/>
        <v>0.71052858986600187</v>
      </c>
      <c r="L11" s="23">
        <f t="shared" si="3"/>
        <v>0.77661222383903372</v>
      </c>
      <c r="M11" s="4"/>
      <c r="N11" t="s">
        <v>274</v>
      </c>
      <c r="O11" s="5">
        <v>39.397915861833305</v>
      </c>
      <c r="P11" s="71">
        <v>0.87810161197969827</v>
      </c>
    </row>
    <row r="12" spans="1:16" x14ac:dyDescent="0.25">
      <c r="A12" s="17"/>
      <c r="B12" s="55">
        <v>6</v>
      </c>
      <c r="C12" s="19" t="s">
        <v>255</v>
      </c>
      <c r="D12" s="20">
        <v>89.63936900000003</v>
      </c>
      <c r="E12" s="21">
        <v>130.21058299999996</v>
      </c>
      <c r="F12" s="21">
        <f t="shared" si="0"/>
        <v>107.19817121148981</v>
      </c>
      <c r="G12" s="21">
        <v>90.497886571489815</v>
      </c>
      <c r="H12" s="21">
        <v>8.3288664600000022</v>
      </c>
      <c r="I12" s="21">
        <v>8.3714181799999956</v>
      </c>
      <c r="J12" s="22">
        <f t="shared" si="1"/>
        <v>0.69501176084504468</v>
      </c>
      <c r="K12" s="22">
        <f t="shared" si="2"/>
        <v>0.75897635011349152</v>
      </c>
      <c r="L12" s="23">
        <f t="shared" si="3"/>
        <v>0.82326773094541661</v>
      </c>
      <c r="M12" s="4"/>
      <c r="N12" t="s">
        <v>271</v>
      </c>
      <c r="O12" s="5">
        <v>59.917197363904648</v>
      </c>
      <c r="P12" s="71">
        <v>0.87742407410047429</v>
      </c>
    </row>
    <row r="13" spans="1:16" x14ac:dyDescent="0.25">
      <c r="A13" s="17"/>
      <c r="B13" s="55">
        <v>7</v>
      </c>
      <c r="C13" s="19" t="s">
        <v>256</v>
      </c>
      <c r="D13" s="20">
        <v>71.329881</v>
      </c>
      <c r="E13" s="21">
        <v>78.679221999999996</v>
      </c>
      <c r="F13" s="21">
        <f t="shared" si="0"/>
        <v>73.548243509721772</v>
      </c>
      <c r="G13" s="21">
        <v>67.332611919721785</v>
      </c>
      <c r="H13" s="21">
        <v>3.655238639999999</v>
      </c>
      <c r="I13" s="21">
        <v>2.5603929499999998</v>
      </c>
      <c r="J13" s="22">
        <f t="shared" si="1"/>
        <v>0.85578644791024738</v>
      </c>
      <c r="K13" s="22">
        <f t="shared" si="2"/>
        <v>0.90224393118327706</v>
      </c>
      <c r="L13" s="23">
        <f t="shared" si="3"/>
        <v>0.93478610540558948</v>
      </c>
      <c r="M13" s="4"/>
      <c r="N13" t="s">
        <v>260</v>
      </c>
      <c r="O13" s="5">
        <v>36.068655930282631</v>
      </c>
      <c r="P13" s="71">
        <v>0.87468358058512841</v>
      </c>
    </row>
    <row r="14" spans="1:16" x14ac:dyDescent="0.25">
      <c r="A14" s="17"/>
      <c r="B14" s="55">
        <v>8</v>
      </c>
      <c r="C14" s="19" t="s">
        <v>257</v>
      </c>
      <c r="D14" s="20">
        <v>86.118876999999983</v>
      </c>
      <c r="E14" s="21">
        <v>98.717923000000056</v>
      </c>
      <c r="F14" s="21">
        <f t="shared" si="0"/>
        <v>81.057146257197374</v>
      </c>
      <c r="G14" s="21">
        <v>66.583587307197377</v>
      </c>
      <c r="H14" s="21">
        <v>10.649050559999997</v>
      </c>
      <c r="I14" s="21">
        <v>3.8245083899999992</v>
      </c>
      <c r="J14" s="22">
        <f t="shared" si="1"/>
        <v>0.67448326791880886</v>
      </c>
      <c r="K14" s="22">
        <f t="shared" si="2"/>
        <v>0.78235679520118473</v>
      </c>
      <c r="L14" s="23">
        <f t="shared" si="3"/>
        <v>0.82109857859547275</v>
      </c>
      <c r="M14" s="4"/>
      <c r="N14" t="s">
        <v>269</v>
      </c>
      <c r="O14" s="5">
        <v>92.870971009463261</v>
      </c>
      <c r="P14" s="71">
        <v>0.87445385348456417</v>
      </c>
    </row>
    <row r="15" spans="1:16" x14ac:dyDescent="0.25">
      <c r="A15" s="17"/>
      <c r="B15" s="55">
        <v>9</v>
      </c>
      <c r="C15" s="19" t="s">
        <v>258</v>
      </c>
      <c r="D15" s="20">
        <v>74.061568000000022</v>
      </c>
      <c r="E15" s="21">
        <v>94.201167000000112</v>
      </c>
      <c r="F15" s="21">
        <f t="shared" si="0"/>
        <v>79.102373327912289</v>
      </c>
      <c r="G15" s="21">
        <v>62.564502557912292</v>
      </c>
      <c r="H15" s="21">
        <v>7.8446511399999972</v>
      </c>
      <c r="I15" s="21">
        <v>8.6932196299999944</v>
      </c>
      <c r="J15" s="22">
        <f t="shared" si="1"/>
        <v>0.66415846587030303</v>
      </c>
      <c r="K15" s="22">
        <f t="shared" si="2"/>
        <v>0.74743398558865204</v>
      </c>
      <c r="L15" s="23">
        <f t="shared" si="3"/>
        <v>0.83971755177844232</v>
      </c>
      <c r="M15" s="4"/>
      <c r="N15" t="s">
        <v>250</v>
      </c>
      <c r="O15" s="5">
        <v>82.904844269717273</v>
      </c>
      <c r="P15" s="71">
        <v>0.87428258200905462</v>
      </c>
    </row>
    <row r="16" spans="1:16" x14ac:dyDescent="0.25">
      <c r="A16" s="17"/>
      <c r="B16" s="55">
        <v>10</v>
      </c>
      <c r="C16" s="19" t="s">
        <v>259</v>
      </c>
      <c r="D16" s="20">
        <v>59.264476999999978</v>
      </c>
      <c r="E16" s="21">
        <v>79.541030000000006</v>
      </c>
      <c r="F16" s="21">
        <f t="shared" si="0"/>
        <v>64.60596219353711</v>
      </c>
      <c r="G16" s="21">
        <v>52.47852211353711</v>
      </c>
      <c r="H16" s="21">
        <v>5.6351183600000017</v>
      </c>
      <c r="I16" s="21">
        <v>6.4923217199999996</v>
      </c>
      <c r="J16" s="22">
        <f t="shared" si="1"/>
        <v>0.65976669039283387</v>
      </c>
      <c r="K16" s="22">
        <f t="shared" si="2"/>
        <v>0.73061211897227263</v>
      </c>
      <c r="L16" s="23">
        <f t="shared" si="3"/>
        <v>0.8122344178034544</v>
      </c>
      <c r="M16" s="4"/>
      <c r="N16" t="s">
        <v>253</v>
      </c>
      <c r="O16" s="5">
        <v>44.914488197198864</v>
      </c>
      <c r="P16" s="71">
        <v>0.87341815144807466</v>
      </c>
    </row>
    <row r="17" spans="1:16" x14ac:dyDescent="0.25">
      <c r="A17" s="17"/>
      <c r="B17" s="55">
        <v>11</v>
      </c>
      <c r="C17" s="19" t="s">
        <v>260</v>
      </c>
      <c r="D17" s="20">
        <v>33.926717000000011</v>
      </c>
      <c r="E17" s="21">
        <v>41.236232999999999</v>
      </c>
      <c r="F17" s="21">
        <f t="shared" si="0"/>
        <v>36.068655930282631</v>
      </c>
      <c r="G17" s="21">
        <v>29.490252420282637</v>
      </c>
      <c r="H17" s="21">
        <v>3.1985808500000004</v>
      </c>
      <c r="I17" s="21">
        <v>3.3798226599999985</v>
      </c>
      <c r="J17" s="22">
        <f t="shared" si="1"/>
        <v>0.71515388954860737</v>
      </c>
      <c r="K17" s="22">
        <f t="shared" si="2"/>
        <v>0.79272113120232479</v>
      </c>
      <c r="L17" s="23">
        <f t="shared" si="3"/>
        <v>0.87468358058512841</v>
      </c>
      <c r="M17" s="4"/>
      <c r="N17" t="s">
        <v>263</v>
      </c>
      <c r="O17" s="5">
        <v>41.198751906223698</v>
      </c>
      <c r="P17" s="71">
        <v>0.8649593553620315</v>
      </c>
    </row>
    <row r="18" spans="1:16" x14ac:dyDescent="0.25">
      <c r="A18" s="17"/>
      <c r="B18" s="55">
        <v>12</v>
      </c>
      <c r="C18" s="19" t="s">
        <v>261</v>
      </c>
      <c r="D18" s="20">
        <v>54.537197999999982</v>
      </c>
      <c r="E18" s="21">
        <v>82.186460000000011</v>
      </c>
      <c r="F18" s="21">
        <f t="shared" si="0"/>
        <v>70.501310956491395</v>
      </c>
      <c r="G18" s="21">
        <v>55.722080276491397</v>
      </c>
      <c r="H18" s="21">
        <v>7.0053926900000025</v>
      </c>
      <c r="I18" s="21">
        <v>7.773837989999997</v>
      </c>
      <c r="J18" s="22">
        <f t="shared" si="1"/>
        <v>0.67799586788981292</v>
      </c>
      <c r="K18" s="22">
        <f t="shared" si="2"/>
        <v>0.76323366362891631</v>
      </c>
      <c r="L18" s="23">
        <f t="shared" si="3"/>
        <v>0.85782148247401557</v>
      </c>
      <c r="M18" s="4"/>
      <c r="N18" t="s">
        <v>252</v>
      </c>
      <c r="O18" s="5">
        <v>66.583686227895001</v>
      </c>
      <c r="P18" s="71">
        <v>0.85812442156356028</v>
      </c>
    </row>
    <row r="19" spans="1:16" x14ac:dyDescent="0.25">
      <c r="A19" s="17"/>
      <c r="B19" s="55">
        <v>13</v>
      </c>
      <c r="C19" s="19" t="s">
        <v>262</v>
      </c>
      <c r="D19" s="20">
        <v>83.009994999999961</v>
      </c>
      <c r="E19" s="21">
        <v>148.62779399999994</v>
      </c>
      <c r="F19" s="21">
        <f t="shared" si="0"/>
        <v>95.159254750577048</v>
      </c>
      <c r="G19" s="21">
        <v>76.781235660577053</v>
      </c>
      <c r="H19" s="21">
        <v>7.0034640199999991</v>
      </c>
      <c r="I19" s="21">
        <v>11.374555070000005</v>
      </c>
      <c r="J19" s="22">
        <f t="shared" si="1"/>
        <v>0.51660078908644158</v>
      </c>
      <c r="K19" s="22">
        <f t="shared" si="2"/>
        <v>0.56372161239624596</v>
      </c>
      <c r="L19" s="23">
        <f t="shared" si="3"/>
        <v>0.64025208333898231</v>
      </c>
      <c r="M19" s="4"/>
      <c r="N19" t="s">
        <v>261</v>
      </c>
      <c r="O19" s="5">
        <v>70.501310956491395</v>
      </c>
      <c r="P19" s="71">
        <v>0.85782148247401557</v>
      </c>
    </row>
    <row r="20" spans="1:16" x14ac:dyDescent="0.25">
      <c r="A20" s="17"/>
      <c r="B20" s="55">
        <v>14</v>
      </c>
      <c r="C20" s="19" t="s">
        <v>263</v>
      </c>
      <c r="D20" s="20">
        <v>36.319654</v>
      </c>
      <c r="E20" s="21">
        <v>47.630853000000016</v>
      </c>
      <c r="F20" s="21">
        <f t="shared" si="0"/>
        <v>41.198751906223698</v>
      </c>
      <c r="G20" s="21">
        <v>35.321220796223699</v>
      </c>
      <c r="H20" s="21">
        <v>2.7516594400000005</v>
      </c>
      <c r="I20" s="21">
        <v>3.12587167</v>
      </c>
      <c r="J20" s="22">
        <f t="shared" si="1"/>
        <v>0.74156179391168342</v>
      </c>
      <c r="K20" s="22">
        <f t="shared" si="2"/>
        <v>0.79933232008722754</v>
      </c>
      <c r="L20" s="23">
        <f t="shared" si="3"/>
        <v>0.8649593553620315</v>
      </c>
      <c r="M20" s="4"/>
      <c r="N20" t="s">
        <v>267</v>
      </c>
      <c r="O20" s="5">
        <v>24.291099381135968</v>
      </c>
      <c r="P20" s="71">
        <v>0.84518249622193609</v>
      </c>
    </row>
    <row r="21" spans="1:16" x14ac:dyDescent="0.25">
      <c r="A21" s="17"/>
      <c r="B21" s="55">
        <v>15</v>
      </c>
      <c r="C21" s="19" t="s">
        <v>264</v>
      </c>
      <c r="D21" s="20">
        <v>357.16294099999993</v>
      </c>
      <c r="E21" s="21">
        <v>418.538858</v>
      </c>
      <c r="F21" s="21">
        <f t="shared" si="0"/>
        <v>351.06199753619507</v>
      </c>
      <c r="G21" s="21">
        <v>284.49913015619506</v>
      </c>
      <c r="H21" s="21">
        <v>30.487206990000015</v>
      </c>
      <c r="I21" s="21">
        <v>36.07566039000001</v>
      </c>
      <c r="J21" s="22">
        <f t="shared" si="1"/>
        <v>0.67974364797496312</v>
      </c>
      <c r="K21" s="22">
        <f t="shared" si="2"/>
        <v>0.75258564676973216</v>
      </c>
      <c r="L21" s="23">
        <f t="shared" si="3"/>
        <v>0.83877993841182374</v>
      </c>
      <c r="M21" s="4"/>
      <c r="N21" t="s">
        <v>258</v>
      </c>
      <c r="O21" s="5">
        <v>79.102373327912289</v>
      </c>
      <c r="P21" s="71">
        <v>0.83971755177844232</v>
      </c>
    </row>
    <row r="22" spans="1:16" x14ac:dyDescent="0.25">
      <c r="A22" s="17"/>
      <c r="B22" s="55">
        <v>16</v>
      </c>
      <c r="C22" s="19" t="s">
        <v>265</v>
      </c>
      <c r="D22" s="20">
        <v>46.284755999999994</v>
      </c>
      <c r="E22" s="21">
        <v>79.21851099999995</v>
      </c>
      <c r="F22" s="21">
        <f t="shared" si="0"/>
        <v>70.613211943701785</v>
      </c>
      <c r="G22" s="21">
        <v>61.201123833701786</v>
      </c>
      <c r="H22" s="21">
        <v>1.96748071</v>
      </c>
      <c r="I22" s="21">
        <v>7.4446073999999998</v>
      </c>
      <c r="J22" s="22">
        <f t="shared" si="1"/>
        <v>0.7725608959464263</v>
      </c>
      <c r="K22" s="22">
        <f t="shared" si="2"/>
        <v>0.797397019286336</v>
      </c>
      <c r="L22" s="23">
        <f t="shared" si="3"/>
        <v>0.89137262304389731</v>
      </c>
      <c r="M22" s="4"/>
      <c r="N22" t="s">
        <v>264</v>
      </c>
      <c r="O22" s="5">
        <v>351.06199753619507</v>
      </c>
      <c r="P22" s="71">
        <v>0.83877993841182374</v>
      </c>
    </row>
    <row r="23" spans="1:16" x14ac:dyDescent="0.25">
      <c r="A23" s="17"/>
      <c r="B23" s="55">
        <v>17</v>
      </c>
      <c r="C23" s="19" t="s">
        <v>266</v>
      </c>
      <c r="D23" s="20">
        <v>7.978154</v>
      </c>
      <c r="E23" s="21">
        <v>13.516259999999996</v>
      </c>
      <c r="F23" s="21">
        <f t="shared" si="0"/>
        <v>10.139380591283754</v>
      </c>
      <c r="G23" s="21">
        <v>9.0146608012837532</v>
      </c>
      <c r="H23" s="21">
        <v>0.22538565000000005</v>
      </c>
      <c r="I23" s="21">
        <v>0.89933414</v>
      </c>
      <c r="J23" s="22">
        <f t="shared" si="1"/>
        <v>0.6669493485094069</v>
      </c>
      <c r="K23" s="22">
        <f t="shared" si="2"/>
        <v>0.68362449755211541</v>
      </c>
      <c r="L23" s="23">
        <f t="shared" si="3"/>
        <v>0.75016170089090894</v>
      </c>
      <c r="M23" s="4"/>
      <c r="N23" t="s">
        <v>255</v>
      </c>
      <c r="O23" s="5">
        <v>107.19817121148981</v>
      </c>
      <c r="P23" s="71">
        <v>0.82326773094541661</v>
      </c>
    </row>
    <row r="24" spans="1:16" x14ac:dyDescent="0.25">
      <c r="A24" s="17"/>
      <c r="B24" s="55">
        <v>18</v>
      </c>
      <c r="C24" s="19" t="s">
        <v>267</v>
      </c>
      <c r="D24" s="20">
        <v>20.342214000000002</v>
      </c>
      <c r="E24" s="21">
        <v>28.740656000000005</v>
      </c>
      <c r="F24" s="21">
        <f t="shared" si="0"/>
        <v>24.291099381135968</v>
      </c>
      <c r="G24" s="21">
        <v>20.216513631135967</v>
      </c>
      <c r="H24" s="21">
        <v>1.9823627599999998</v>
      </c>
      <c r="I24" s="21">
        <v>2.0922229900000002</v>
      </c>
      <c r="J24" s="22">
        <f t="shared" si="1"/>
        <v>0.7034116977405096</v>
      </c>
      <c r="K24" s="22">
        <f t="shared" si="2"/>
        <v>0.77238586311794566</v>
      </c>
      <c r="L24" s="23">
        <f t="shared" si="3"/>
        <v>0.84518249622193609</v>
      </c>
      <c r="M24" s="4"/>
      <c r="N24" t="s">
        <v>257</v>
      </c>
      <c r="O24" s="5">
        <v>81.057146257197374</v>
      </c>
      <c r="P24" s="71">
        <v>0.82109857859547275</v>
      </c>
    </row>
    <row r="25" spans="1:16" x14ac:dyDescent="0.25">
      <c r="A25" s="17"/>
      <c r="B25" s="55">
        <v>19</v>
      </c>
      <c r="C25" s="19" t="s">
        <v>268</v>
      </c>
      <c r="D25" s="20">
        <v>18.348524000000001</v>
      </c>
      <c r="E25" s="21">
        <v>34.397825999999988</v>
      </c>
      <c r="F25" s="21">
        <f t="shared" si="0"/>
        <v>20.076209094778886</v>
      </c>
      <c r="G25" s="21">
        <v>16.543131344778885</v>
      </c>
      <c r="H25" s="21">
        <v>1.5930344599999997</v>
      </c>
      <c r="I25" s="21">
        <v>1.9400432900000004</v>
      </c>
      <c r="J25" s="22">
        <f t="shared" si="1"/>
        <v>0.48093537495011723</v>
      </c>
      <c r="K25" s="22">
        <f t="shared" si="2"/>
        <v>0.52724744304418802</v>
      </c>
      <c r="L25" s="23">
        <f t="shared" si="3"/>
        <v>0.58364761467131365</v>
      </c>
      <c r="M25" s="4"/>
      <c r="N25" t="s">
        <v>259</v>
      </c>
      <c r="O25" s="5">
        <v>64.60596219353711</v>
      </c>
      <c r="P25" s="71">
        <v>0.8122344178034544</v>
      </c>
    </row>
    <row r="26" spans="1:16" x14ac:dyDescent="0.25">
      <c r="A26" s="17"/>
      <c r="B26" s="55">
        <v>20</v>
      </c>
      <c r="C26" s="19" t="s">
        <v>269</v>
      </c>
      <c r="D26" s="20">
        <v>84.084324999999993</v>
      </c>
      <c r="E26" s="21">
        <v>106.20454200000002</v>
      </c>
      <c r="F26" s="21">
        <f t="shared" si="0"/>
        <v>92.870971009463261</v>
      </c>
      <c r="G26" s="21">
        <v>79.304254239463262</v>
      </c>
      <c r="H26" s="21">
        <v>6.4197523199999997</v>
      </c>
      <c r="I26" s="21">
        <v>7.1469644499999996</v>
      </c>
      <c r="J26" s="22">
        <f t="shared" si="1"/>
        <v>0.74671245453384893</v>
      </c>
      <c r="K26" s="22">
        <f t="shared" si="2"/>
        <v>0.80715951450987145</v>
      </c>
      <c r="L26" s="23">
        <f t="shared" si="3"/>
        <v>0.87445385348456417</v>
      </c>
      <c r="M26" s="4"/>
      <c r="N26" t="s">
        <v>270</v>
      </c>
      <c r="O26" s="5">
        <v>93.85832342087518</v>
      </c>
      <c r="P26" s="71">
        <v>0.80985306461799034</v>
      </c>
    </row>
    <row r="27" spans="1:16" x14ac:dyDescent="0.25">
      <c r="A27" s="17"/>
      <c r="B27" s="55">
        <v>21</v>
      </c>
      <c r="C27" s="19" t="s">
        <v>270</v>
      </c>
      <c r="D27" s="20">
        <v>79.466565000000017</v>
      </c>
      <c r="E27" s="21">
        <v>115.89549700000009</v>
      </c>
      <c r="F27" s="21">
        <f t="shared" si="0"/>
        <v>93.85832342087518</v>
      </c>
      <c r="G27" s="21">
        <v>75.679265480875188</v>
      </c>
      <c r="H27" s="21">
        <v>8.829822069999997</v>
      </c>
      <c r="I27" s="21">
        <v>9.3492358699999993</v>
      </c>
      <c r="J27" s="22">
        <f t="shared" si="1"/>
        <v>0.65299573702052571</v>
      </c>
      <c r="K27" s="22">
        <f t="shared" si="2"/>
        <v>0.72918352945908771</v>
      </c>
      <c r="L27" s="23">
        <f t="shared" si="3"/>
        <v>0.80985306461799034</v>
      </c>
      <c r="M27" s="4"/>
      <c r="N27" t="s">
        <v>254</v>
      </c>
      <c r="O27" s="5">
        <v>94.192913983133593</v>
      </c>
      <c r="P27" s="71">
        <v>0.77661222383903372</v>
      </c>
    </row>
    <row r="28" spans="1:16" x14ac:dyDescent="0.25">
      <c r="A28" s="17"/>
      <c r="B28" s="55">
        <v>22</v>
      </c>
      <c r="C28" s="19" t="s">
        <v>271</v>
      </c>
      <c r="D28" s="20">
        <v>43.756998000000024</v>
      </c>
      <c r="E28" s="21">
        <v>68.287614999999988</v>
      </c>
      <c r="F28" s="21">
        <f t="shared" si="0"/>
        <v>59.917197363904648</v>
      </c>
      <c r="G28" s="21">
        <v>51.504513123904644</v>
      </c>
      <c r="H28" s="21">
        <v>3.8608476400000011</v>
      </c>
      <c r="I28" s="21">
        <v>4.5518365999999988</v>
      </c>
      <c r="J28" s="22">
        <f t="shared" si="1"/>
        <v>0.75422919842645919</v>
      </c>
      <c r="K28" s="22">
        <f t="shared" si="2"/>
        <v>0.81076723449639665</v>
      </c>
      <c r="L28" s="23">
        <f t="shared" si="3"/>
        <v>0.87742407410047429</v>
      </c>
      <c r="M28" s="4"/>
      <c r="N28" t="s">
        <v>251</v>
      </c>
      <c r="O28" s="5">
        <v>67.964136234105453</v>
      </c>
      <c r="P28" s="71">
        <v>0.76145246210411321</v>
      </c>
    </row>
    <row r="29" spans="1:16" x14ac:dyDescent="0.25">
      <c r="A29" s="17"/>
      <c r="B29" s="55">
        <v>23</v>
      </c>
      <c r="C29" s="19" t="s">
        <v>272</v>
      </c>
      <c r="D29" s="20">
        <v>18.474927000000001</v>
      </c>
      <c r="E29" s="21">
        <v>25.375897999999996</v>
      </c>
      <c r="F29" s="21">
        <f t="shared" si="0"/>
        <v>22.705247259873005</v>
      </c>
      <c r="G29" s="21">
        <v>18.816230199873004</v>
      </c>
      <c r="H29" s="21">
        <v>1.8082054400000005</v>
      </c>
      <c r="I29" s="21">
        <v>2.0808116199999995</v>
      </c>
      <c r="J29" s="22">
        <f t="shared" si="1"/>
        <v>0.74150007222889247</v>
      </c>
      <c r="K29" s="22">
        <f t="shared" si="2"/>
        <v>0.8127568781949317</v>
      </c>
      <c r="L29" s="23">
        <f t="shared" si="3"/>
        <v>0.89475640467474327</v>
      </c>
      <c r="M29" s="4"/>
      <c r="N29" t="s">
        <v>266</v>
      </c>
      <c r="O29" s="5">
        <v>10.139380591283754</v>
      </c>
      <c r="P29" s="71">
        <v>0.75016170089090894</v>
      </c>
    </row>
    <row r="30" spans="1:16" x14ac:dyDescent="0.25">
      <c r="A30" s="17"/>
      <c r="B30" s="55">
        <v>24</v>
      </c>
      <c r="C30" s="19" t="s">
        <v>273</v>
      </c>
      <c r="D30" s="20">
        <v>17.432288999999997</v>
      </c>
      <c r="E30" s="21">
        <v>22.705214999999992</v>
      </c>
      <c r="F30" s="21">
        <f t="shared" si="0"/>
        <v>19.938918138428097</v>
      </c>
      <c r="G30" s="21">
        <v>17.459690598428097</v>
      </c>
      <c r="H30" s="21">
        <v>1.3161807900000004</v>
      </c>
      <c r="I30" s="21">
        <v>1.1630467499999995</v>
      </c>
      <c r="J30" s="22">
        <f t="shared" si="1"/>
        <v>0.76897270510004434</v>
      </c>
      <c r="K30" s="22">
        <f t="shared" si="2"/>
        <v>0.82694092033165523</v>
      </c>
      <c r="L30" s="23">
        <f t="shared" si="3"/>
        <v>0.87816469205105985</v>
      </c>
      <c r="M30" s="4"/>
      <c r="N30" t="s">
        <v>262</v>
      </c>
      <c r="O30" s="5">
        <v>95.159254750577048</v>
      </c>
      <c r="P30" s="71">
        <v>0.64025208333898231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30.933027000000006</v>
      </c>
      <c r="E31" s="28">
        <v>44.867148999999998</v>
      </c>
      <c r="F31" s="28">
        <f t="shared" si="0"/>
        <v>39.397915861833305</v>
      </c>
      <c r="G31" s="28">
        <v>33.645708971833301</v>
      </c>
      <c r="H31" s="28">
        <v>2.5099795300000003</v>
      </c>
      <c r="I31" s="28">
        <v>3.2422273600000007</v>
      </c>
      <c r="J31" s="29">
        <f t="shared" si="1"/>
        <v>0.74989629877827324</v>
      </c>
      <c r="K31" s="29">
        <f t="shared" si="2"/>
        <v>0.80583877753929289</v>
      </c>
      <c r="L31" s="30">
        <f t="shared" si="3"/>
        <v>0.87810161197969827</v>
      </c>
      <c r="M31" s="4"/>
      <c r="N31" t="s">
        <v>268</v>
      </c>
      <c r="O31" s="5">
        <v>20.076209094778886</v>
      </c>
      <c r="P31" s="71">
        <v>0.58364761467131365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34</v>
      </c>
      <c r="B1" s="51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601</v>
      </c>
      <c r="N2" s="72" t="s">
        <v>638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40.579332999999998</v>
      </c>
      <c r="E6" s="14">
        <f ca="1">SUM(E7:OFFSET(E7,50,0))</f>
        <v>65.336284000000006</v>
      </c>
      <c r="F6" s="14">
        <f ca="1">SUM(F7:OFFSET(F7,50,0))</f>
        <v>43.681219684875494</v>
      </c>
      <c r="G6" s="14">
        <f ca="1">SUM(G7:OFFSET(G7,50,0))</f>
        <v>34.966779364875492</v>
      </c>
      <c r="H6" s="14">
        <f ca="1">SUM(H7:OFFSET(H7,50,0))</f>
        <v>4.1180786099999995</v>
      </c>
      <c r="I6" s="14">
        <f ca="1">SUM(I7:OFFSET(I7,50,0))</f>
        <v>4.59636171</v>
      </c>
      <c r="J6" s="15">
        <f ca="1">IFERROR(G6/E6,0)</f>
        <v>0.535181636055021</v>
      </c>
      <c r="K6" s="15">
        <f ca="1">IFERROR(SUM(G6,H6)/E6,0)</f>
        <v>0.59821060492016176</v>
      </c>
      <c r="L6" s="16">
        <f ca="1">IFERROR(SUM(G6,H6,I6)/E6,0)</f>
        <v>0.66855990286921552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5.3030000000000001E-2</v>
      </c>
      <c r="E7" s="21">
        <v>0.53266000000000002</v>
      </c>
      <c r="F7" s="21">
        <f t="shared" ref="F7:F27" si="0">SUM(G7,H7,I7)</f>
        <v>0.44969253007733034</v>
      </c>
      <c r="G7" s="21">
        <v>0.35548655007733032</v>
      </c>
      <c r="H7" s="21">
        <v>4.9198029999999997E-2</v>
      </c>
      <c r="I7" s="21">
        <v>4.5007950000000005E-2</v>
      </c>
      <c r="J7" s="22">
        <f t="shared" ref="J7:J27" si="1">IFERROR(G7/E7,0)</f>
        <v>0.66737984845366705</v>
      </c>
      <c r="K7" s="22">
        <f t="shared" ref="K7:K27" si="2">IFERROR(SUM(G7,H7)/E7,0)</f>
        <v>0.75974276288313425</v>
      </c>
      <c r="L7" s="23">
        <f t="shared" ref="L7:L27" si="3">IFERROR(SUM(G7,H7,I7)/E7,0)</f>
        <v>0.84423934606940698</v>
      </c>
      <c r="M7" s="4"/>
      <c r="N7" t="s">
        <v>252</v>
      </c>
      <c r="O7" s="5">
        <v>0.14143434978555178</v>
      </c>
      <c r="P7" s="71">
        <v>0.91416646060183171</v>
      </c>
    </row>
    <row r="8" spans="1:16" x14ac:dyDescent="0.25">
      <c r="A8" s="17"/>
      <c r="B8" s="55">
        <v>3</v>
      </c>
      <c r="C8" s="19" t="s">
        <v>252</v>
      </c>
      <c r="D8" s="20">
        <v>1.4709E-2</v>
      </c>
      <c r="E8" s="21">
        <v>0.15471399999999999</v>
      </c>
      <c r="F8" s="21">
        <f t="shared" si="0"/>
        <v>0.14143434978555178</v>
      </c>
      <c r="G8" s="21">
        <v>0.11569643978555177</v>
      </c>
      <c r="H8" s="21">
        <v>1.334721E-2</v>
      </c>
      <c r="I8" s="21">
        <v>1.2390699999999999E-2</v>
      </c>
      <c r="J8" s="22">
        <f t="shared" si="1"/>
        <v>0.74780847102105685</v>
      </c>
      <c r="K8" s="22">
        <f t="shared" si="2"/>
        <v>0.83407868573982824</v>
      </c>
      <c r="L8" s="23">
        <f t="shared" si="3"/>
        <v>0.91416646060183171</v>
      </c>
      <c r="M8" s="4"/>
      <c r="N8" t="s">
        <v>269</v>
      </c>
      <c r="O8" s="5">
        <v>0.7910524763610558</v>
      </c>
      <c r="P8" s="71">
        <v>0.88232060172398663</v>
      </c>
    </row>
    <row r="9" spans="1:16" x14ac:dyDescent="0.25">
      <c r="A9" s="17"/>
      <c r="B9" s="55">
        <v>4</v>
      </c>
      <c r="C9" s="19" t="s">
        <v>253</v>
      </c>
      <c r="D9" s="20">
        <v>5.3030000000000001E-2</v>
      </c>
      <c r="E9" s="21">
        <v>0.534385</v>
      </c>
      <c r="F9" s="21">
        <f t="shared" si="0"/>
        <v>0.45494585951561783</v>
      </c>
      <c r="G9" s="21">
        <v>0.37480413951561786</v>
      </c>
      <c r="H9" s="21">
        <v>4.0591339999999997E-2</v>
      </c>
      <c r="I9" s="21">
        <v>3.9550379999999996E-2</v>
      </c>
      <c r="J9" s="22">
        <f t="shared" si="1"/>
        <v>0.70137473827973817</v>
      </c>
      <c r="K9" s="22">
        <f t="shared" si="2"/>
        <v>0.77733371916430638</v>
      </c>
      <c r="L9" s="23">
        <f t="shared" si="3"/>
        <v>0.85134474118026859</v>
      </c>
      <c r="M9" s="4"/>
      <c r="N9" t="s">
        <v>266</v>
      </c>
      <c r="O9" s="5">
        <v>0.13423841942917361</v>
      </c>
      <c r="P9" s="71">
        <v>0.87927751822029099</v>
      </c>
    </row>
    <row r="10" spans="1:16" x14ac:dyDescent="0.25">
      <c r="A10" s="17"/>
      <c r="B10" s="55">
        <v>5</v>
      </c>
      <c r="C10" s="19" t="s">
        <v>254</v>
      </c>
      <c r="D10" s="20">
        <v>2.9618000000000002E-2</v>
      </c>
      <c r="E10" s="21">
        <v>0.61863500000000005</v>
      </c>
      <c r="F10" s="21">
        <f t="shared" si="0"/>
        <v>0.32002119700570908</v>
      </c>
      <c r="G10" s="21">
        <v>0.1933452470057091</v>
      </c>
      <c r="H10" s="21">
        <v>3.185085E-2</v>
      </c>
      <c r="I10" s="21">
        <v>9.4825099999999996E-2</v>
      </c>
      <c r="J10" s="22">
        <f t="shared" si="1"/>
        <v>0.31253525423829737</v>
      </c>
      <c r="K10" s="22">
        <f t="shared" si="2"/>
        <v>0.36402094450800404</v>
      </c>
      <c r="L10" s="23">
        <f t="shared" si="3"/>
        <v>0.51730211999920639</v>
      </c>
      <c r="M10" s="4"/>
      <c r="N10" t="s">
        <v>262</v>
      </c>
      <c r="O10" s="5">
        <v>0.53851910961173466</v>
      </c>
      <c r="P10" s="71">
        <v>0.8733219104584653</v>
      </c>
    </row>
    <row r="11" spans="1:16" x14ac:dyDescent="0.25">
      <c r="A11" s="17"/>
      <c r="B11" s="55">
        <v>6</v>
      </c>
      <c r="C11" s="19" t="s">
        <v>255</v>
      </c>
      <c r="D11" s="20">
        <v>2.9618000000000002E-2</v>
      </c>
      <c r="E11" s="21">
        <v>0.49691600000000008</v>
      </c>
      <c r="F11" s="21">
        <f t="shared" si="0"/>
        <v>0.42768355375704825</v>
      </c>
      <c r="G11" s="21">
        <v>0.35999387375704828</v>
      </c>
      <c r="H11" s="21">
        <v>3.487328E-2</v>
      </c>
      <c r="I11" s="21">
        <v>3.2816399999999996E-2</v>
      </c>
      <c r="J11" s="22">
        <f t="shared" si="1"/>
        <v>0.72445619331445998</v>
      </c>
      <c r="K11" s="22">
        <f t="shared" si="2"/>
        <v>0.79463562001836974</v>
      </c>
      <c r="L11" s="23">
        <f t="shared" si="3"/>
        <v>0.86067575557447973</v>
      </c>
      <c r="M11" s="4"/>
      <c r="N11" t="s">
        <v>273</v>
      </c>
      <c r="O11" s="5">
        <v>0.1363074810238363</v>
      </c>
      <c r="P11" s="71">
        <v>0.87001258049463748</v>
      </c>
    </row>
    <row r="12" spans="1:16" x14ac:dyDescent="0.25">
      <c r="A12" s="17"/>
      <c r="B12" s="55">
        <v>8</v>
      </c>
      <c r="C12" s="19" t="s">
        <v>257</v>
      </c>
      <c r="D12" s="20">
        <v>5.4030000000000002E-2</v>
      </c>
      <c r="E12" s="21">
        <v>0.60479499999999997</v>
      </c>
      <c r="F12" s="21">
        <f t="shared" si="0"/>
        <v>0.51645050506989509</v>
      </c>
      <c r="G12" s="21">
        <v>0.42605960506989504</v>
      </c>
      <c r="H12" s="21">
        <v>4.3335430000000008E-2</v>
      </c>
      <c r="I12" s="21">
        <v>4.7055470000000009E-2</v>
      </c>
      <c r="J12" s="22">
        <f t="shared" si="1"/>
        <v>0.70446945670829797</v>
      </c>
      <c r="K12" s="22">
        <f t="shared" si="2"/>
        <v>0.77612254577153428</v>
      </c>
      <c r="L12" s="23">
        <f t="shared" si="3"/>
        <v>0.85392654547391289</v>
      </c>
      <c r="M12" s="4"/>
      <c r="N12" t="s">
        <v>255</v>
      </c>
      <c r="O12" s="5">
        <v>0.42768355375704825</v>
      </c>
      <c r="P12" s="71">
        <v>0.86067575557447973</v>
      </c>
    </row>
    <row r="13" spans="1:16" x14ac:dyDescent="0.25">
      <c r="A13" s="17"/>
      <c r="B13" s="55">
        <v>9</v>
      </c>
      <c r="C13" s="19" t="s">
        <v>258</v>
      </c>
      <c r="D13" s="20">
        <v>2.8618000000000001E-2</v>
      </c>
      <c r="E13" s="21">
        <v>0.43605800000000006</v>
      </c>
      <c r="F13" s="21">
        <f t="shared" si="0"/>
        <v>0.26217238505864016</v>
      </c>
      <c r="G13" s="21">
        <v>0.16751578505864018</v>
      </c>
      <c r="H13" s="21">
        <v>3.0821429999999997E-2</v>
      </c>
      <c r="I13" s="21">
        <v>6.3835169999999997E-2</v>
      </c>
      <c r="J13" s="22">
        <f t="shared" si="1"/>
        <v>0.38415941241449569</v>
      </c>
      <c r="K13" s="22">
        <f t="shared" si="2"/>
        <v>0.45484136298070471</v>
      </c>
      <c r="L13" s="23">
        <f t="shared" si="3"/>
        <v>0.60123282925353994</v>
      </c>
      <c r="M13" s="4"/>
      <c r="N13" t="s">
        <v>257</v>
      </c>
      <c r="O13" s="5">
        <v>0.51645050506989509</v>
      </c>
      <c r="P13" s="71">
        <v>0.85392654547391289</v>
      </c>
    </row>
    <row r="14" spans="1:16" x14ac:dyDescent="0.25">
      <c r="A14" s="17"/>
      <c r="B14" s="55">
        <v>10</v>
      </c>
      <c r="C14" s="19" t="s">
        <v>259</v>
      </c>
      <c r="D14" s="20">
        <v>2.8618000000000001E-2</v>
      </c>
      <c r="E14" s="21">
        <v>0.616506</v>
      </c>
      <c r="F14" s="21">
        <f t="shared" si="0"/>
        <v>0.32343131055152913</v>
      </c>
      <c r="G14" s="21">
        <v>0.18372607055152912</v>
      </c>
      <c r="H14" s="21">
        <v>5.6139950000000001E-2</v>
      </c>
      <c r="I14" s="21">
        <v>8.3565290000000014E-2</v>
      </c>
      <c r="J14" s="22">
        <f t="shared" si="1"/>
        <v>0.29801181262068677</v>
      </c>
      <c r="K14" s="22">
        <f t="shared" si="2"/>
        <v>0.38907329458517698</v>
      </c>
      <c r="L14" s="23">
        <f t="shared" si="3"/>
        <v>0.52461989104976936</v>
      </c>
      <c r="M14" s="4"/>
      <c r="N14" t="s">
        <v>253</v>
      </c>
      <c r="O14" s="5">
        <v>0.45494585951561783</v>
      </c>
      <c r="P14" s="71">
        <v>0.85134474118026859</v>
      </c>
    </row>
    <row r="15" spans="1:16" x14ac:dyDescent="0.25">
      <c r="A15" s="17"/>
      <c r="B15" s="55">
        <v>11</v>
      </c>
      <c r="C15" s="19" t="s">
        <v>260</v>
      </c>
      <c r="D15" s="20">
        <v>5.3030000000000001E-2</v>
      </c>
      <c r="E15" s="21">
        <v>0.74108000000000007</v>
      </c>
      <c r="F15" s="21">
        <f t="shared" si="0"/>
        <v>0.61826590318823882</v>
      </c>
      <c r="G15" s="21">
        <v>0.52996149318823882</v>
      </c>
      <c r="H15" s="21">
        <v>4.1105200000000001E-2</v>
      </c>
      <c r="I15" s="21">
        <v>4.7199209999999998E-2</v>
      </c>
      <c r="J15" s="22">
        <f t="shared" si="1"/>
        <v>0.71512049061941863</v>
      </c>
      <c r="K15" s="22">
        <f t="shared" si="2"/>
        <v>0.77058710690915788</v>
      </c>
      <c r="L15" s="23">
        <f t="shared" si="3"/>
        <v>0.83427687049743449</v>
      </c>
      <c r="M15" s="4"/>
      <c r="N15" t="s">
        <v>274</v>
      </c>
      <c r="O15" s="5">
        <v>0.2034242818001783</v>
      </c>
      <c r="P15" s="71">
        <v>0.84580032431023222</v>
      </c>
    </row>
    <row r="16" spans="1:16" x14ac:dyDescent="0.25">
      <c r="A16" s="17"/>
      <c r="B16" s="55">
        <v>12</v>
      </c>
      <c r="C16" s="19" t="s">
        <v>261</v>
      </c>
      <c r="D16" s="20">
        <v>5.3030000000000001E-2</v>
      </c>
      <c r="E16" s="21">
        <v>0.52369900000000003</v>
      </c>
      <c r="F16" s="21">
        <f t="shared" si="0"/>
        <v>0.43527305024704427</v>
      </c>
      <c r="G16" s="21">
        <v>0.36044153024704428</v>
      </c>
      <c r="H16" s="21">
        <v>4.6635750000000004E-2</v>
      </c>
      <c r="I16" s="21">
        <v>2.8195770000000002E-2</v>
      </c>
      <c r="J16" s="22">
        <f t="shared" si="1"/>
        <v>0.68826087169737626</v>
      </c>
      <c r="K16" s="22">
        <f t="shared" si="2"/>
        <v>0.77731154775366051</v>
      </c>
      <c r="L16" s="23">
        <f t="shared" si="3"/>
        <v>0.83115119610128008</v>
      </c>
      <c r="M16" s="4"/>
      <c r="N16" t="s">
        <v>251</v>
      </c>
      <c r="O16" s="5">
        <v>0.44969253007733034</v>
      </c>
      <c r="P16" s="71">
        <v>0.84423934606940698</v>
      </c>
    </row>
    <row r="17" spans="1:16" x14ac:dyDescent="0.25">
      <c r="A17" s="17"/>
      <c r="B17" s="55">
        <v>13</v>
      </c>
      <c r="C17" s="19" t="s">
        <v>262</v>
      </c>
      <c r="D17" s="20">
        <v>5.3030000000000001E-2</v>
      </c>
      <c r="E17" s="21">
        <v>0.61663299999999976</v>
      </c>
      <c r="F17" s="21">
        <f t="shared" si="0"/>
        <v>0.53851910961173466</v>
      </c>
      <c r="G17" s="21">
        <v>0.4380681996117346</v>
      </c>
      <c r="H17" s="21">
        <v>5.2779950000000006E-2</v>
      </c>
      <c r="I17" s="21">
        <v>4.7670960000000005E-2</v>
      </c>
      <c r="J17" s="22">
        <f t="shared" si="1"/>
        <v>0.71041964930799162</v>
      </c>
      <c r="K17" s="22">
        <f t="shared" si="2"/>
        <v>0.79601343037387684</v>
      </c>
      <c r="L17" s="23">
        <f t="shared" si="3"/>
        <v>0.8733219104584653</v>
      </c>
      <c r="M17" s="4"/>
      <c r="N17" t="s">
        <v>263</v>
      </c>
      <c r="O17" s="5">
        <v>0.4729049136784344</v>
      </c>
      <c r="P17" s="71">
        <v>0.83600404063555167</v>
      </c>
    </row>
    <row r="18" spans="1:16" x14ac:dyDescent="0.25">
      <c r="A18" s="17"/>
      <c r="B18" s="55">
        <v>14</v>
      </c>
      <c r="C18" s="19" t="s">
        <v>263</v>
      </c>
      <c r="D18" s="20">
        <v>2.8618000000000001E-2</v>
      </c>
      <c r="E18" s="21">
        <v>0.56567299999999998</v>
      </c>
      <c r="F18" s="21">
        <f t="shared" si="0"/>
        <v>0.4729049136784344</v>
      </c>
      <c r="G18" s="21">
        <v>0.39607613367843442</v>
      </c>
      <c r="H18" s="21">
        <v>4.7171379999999999E-2</v>
      </c>
      <c r="I18" s="21">
        <v>2.96574E-2</v>
      </c>
      <c r="J18" s="22">
        <f t="shared" si="1"/>
        <v>0.70018567914401864</v>
      </c>
      <c r="K18" s="22">
        <f t="shared" si="2"/>
        <v>0.78357551744282372</v>
      </c>
      <c r="L18" s="23">
        <f t="shared" si="3"/>
        <v>0.83600404063555167</v>
      </c>
      <c r="M18" s="4"/>
      <c r="N18" t="s">
        <v>260</v>
      </c>
      <c r="O18" s="5">
        <v>0.61826590318823882</v>
      </c>
      <c r="P18" s="71">
        <v>0.83427687049743449</v>
      </c>
    </row>
    <row r="19" spans="1:16" x14ac:dyDescent="0.25">
      <c r="A19" s="17"/>
      <c r="B19" s="55">
        <v>15</v>
      </c>
      <c r="C19" s="19" t="s">
        <v>264</v>
      </c>
      <c r="D19" s="20">
        <v>39.919249000000001</v>
      </c>
      <c r="E19" s="21">
        <v>55.105540999999995</v>
      </c>
      <c r="F19" s="21">
        <f t="shared" si="0"/>
        <v>36.178835640145486</v>
      </c>
      <c r="G19" s="21">
        <v>29.051920680145486</v>
      </c>
      <c r="H19" s="21">
        <v>3.3700548099999996</v>
      </c>
      <c r="I19" s="21">
        <v>3.7568601500000001</v>
      </c>
      <c r="J19" s="22">
        <f t="shared" si="1"/>
        <v>0.52720507144908513</v>
      </c>
      <c r="K19" s="22">
        <f t="shared" si="2"/>
        <v>0.58836144064252061</v>
      </c>
      <c r="L19" s="23">
        <f t="shared" si="3"/>
        <v>0.65653716456835964</v>
      </c>
      <c r="M19" s="4"/>
      <c r="N19" t="s">
        <v>261</v>
      </c>
      <c r="O19" s="5">
        <v>0.43527305024704427</v>
      </c>
      <c r="P19" s="71">
        <v>0.83115119610128008</v>
      </c>
    </row>
    <row r="20" spans="1:16" x14ac:dyDescent="0.25">
      <c r="A20" s="17"/>
      <c r="B20" s="55">
        <v>16</v>
      </c>
      <c r="C20" s="19" t="s">
        <v>265</v>
      </c>
      <c r="D20" s="20">
        <v>2.8618000000000001E-2</v>
      </c>
      <c r="E20" s="21">
        <v>0.64458400000000005</v>
      </c>
      <c r="F20" s="21">
        <f t="shared" si="0"/>
        <v>0.2723138577692315</v>
      </c>
      <c r="G20" s="21">
        <v>0.1781775577692315</v>
      </c>
      <c r="H20" s="21">
        <v>5.6195910000000002E-2</v>
      </c>
      <c r="I20" s="21">
        <v>3.7940390000000004E-2</v>
      </c>
      <c r="J20" s="22">
        <f t="shared" si="1"/>
        <v>0.27642255744671212</v>
      </c>
      <c r="K20" s="22">
        <f t="shared" si="2"/>
        <v>0.36360422810561771</v>
      </c>
      <c r="L20" s="23">
        <f t="shared" si="3"/>
        <v>0.42246450077760461</v>
      </c>
      <c r="M20" s="4"/>
      <c r="N20" t="s">
        <v>272</v>
      </c>
      <c r="O20" s="5">
        <v>0.18454219329297453</v>
      </c>
      <c r="P20" s="71">
        <v>0.71133439447473323</v>
      </c>
    </row>
    <row r="21" spans="1:16" x14ac:dyDescent="0.25">
      <c r="A21" s="17"/>
      <c r="B21" s="55">
        <v>17</v>
      </c>
      <c r="C21" s="19" t="s">
        <v>266</v>
      </c>
      <c r="D21" s="20">
        <v>1.2206E-2</v>
      </c>
      <c r="E21" s="21">
        <v>0.152669</v>
      </c>
      <c r="F21" s="21">
        <f t="shared" si="0"/>
        <v>0.13423841942917361</v>
      </c>
      <c r="G21" s="21">
        <v>0.1116652594291736</v>
      </c>
      <c r="H21" s="21">
        <v>1.195625E-2</v>
      </c>
      <c r="I21" s="21">
        <v>1.061691E-2</v>
      </c>
      <c r="J21" s="22">
        <f t="shared" si="1"/>
        <v>0.73142065140384493</v>
      </c>
      <c r="K21" s="22">
        <f t="shared" si="2"/>
        <v>0.80973550248690696</v>
      </c>
      <c r="L21" s="23">
        <f t="shared" si="3"/>
        <v>0.87927751822029099</v>
      </c>
      <c r="M21" s="4"/>
      <c r="N21" t="s">
        <v>264</v>
      </c>
      <c r="O21" s="5">
        <v>36.178835640145486</v>
      </c>
      <c r="P21" s="71">
        <v>0.65653716456835964</v>
      </c>
    </row>
    <row r="22" spans="1:16" x14ac:dyDescent="0.25">
      <c r="A22" s="17"/>
      <c r="B22" s="55">
        <v>20</v>
      </c>
      <c r="C22" s="19" t="s">
        <v>269</v>
      </c>
      <c r="D22" s="20">
        <v>3.6220999999999996E-2</v>
      </c>
      <c r="E22" s="21">
        <v>0.89655900000000011</v>
      </c>
      <c r="F22" s="21">
        <f t="shared" si="0"/>
        <v>0.7910524763610558</v>
      </c>
      <c r="G22" s="21">
        <v>0.68330160636105575</v>
      </c>
      <c r="H22" s="21">
        <v>5.2568299999999991E-2</v>
      </c>
      <c r="I22" s="21">
        <v>5.518257E-2</v>
      </c>
      <c r="J22" s="22">
        <f t="shared" si="1"/>
        <v>0.7621379143604109</v>
      </c>
      <c r="K22" s="22">
        <f t="shared" si="2"/>
        <v>0.82077131160476402</v>
      </c>
      <c r="L22" s="23">
        <f t="shared" si="3"/>
        <v>0.88232060172398663</v>
      </c>
      <c r="M22" s="4"/>
      <c r="N22" t="s">
        <v>270</v>
      </c>
      <c r="O22" s="5">
        <v>0.47090392445475332</v>
      </c>
      <c r="P22" s="71">
        <v>0.63028294161901099</v>
      </c>
    </row>
    <row r="23" spans="1:16" x14ac:dyDescent="0.25">
      <c r="A23" s="17"/>
      <c r="B23" s="55">
        <v>21</v>
      </c>
      <c r="C23" s="19" t="s">
        <v>270</v>
      </c>
      <c r="D23" s="20">
        <v>3.7220999999999997E-2</v>
      </c>
      <c r="E23" s="21">
        <v>0.74713099999999999</v>
      </c>
      <c r="F23" s="21">
        <f t="shared" si="0"/>
        <v>0.47090392445475332</v>
      </c>
      <c r="G23" s="21">
        <v>0.35711704445475334</v>
      </c>
      <c r="H23" s="21">
        <v>5.4503270000000006E-2</v>
      </c>
      <c r="I23" s="21">
        <v>5.9283610000000007E-2</v>
      </c>
      <c r="J23" s="22">
        <f t="shared" si="1"/>
        <v>0.47798450934943582</v>
      </c>
      <c r="K23" s="22">
        <f t="shared" si="2"/>
        <v>0.55093459440814707</v>
      </c>
      <c r="L23" s="23">
        <f t="shared" si="3"/>
        <v>0.63028294161901099</v>
      </c>
      <c r="M23" s="4"/>
      <c r="N23" t="s">
        <v>258</v>
      </c>
      <c r="O23" s="5">
        <v>0.26217238505864016</v>
      </c>
      <c r="P23" s="71">
        <v>0.60123282925353994</v>
      </c>
    </row>
    <row r="24" spans="1:16" x14ac:dyDescent="0.25">
      <c r="A24" s="17"/>
      <c r="B24" s="55">
        <v>22</v>
      </c>
      <c r="C24" s="19" t="s">
        <v>271</v>
      </c>
      <c r="D24" s="20">
        <v>2.9618000000000002E-2</v>
      </c>
      <c r="E24" s="21">
        <v>0.69143100000000002</v>
      </c>
      <c r="F24" s="21">
        <f t="shared" si="0"/>
        <v>0.34880674305202952</v>
      </c>
      <c r="G24" s="21">
        <v>0.25566482305202953</v>
      </c>
      <c r="H24" s="21">
        <v>4.40626E-2</v>
      </c>
      <c r="I24" s="21">
        <v>4.9079319999999996E-2</v>
      </c>
      <c r="J24" s="22">
        <f t="shared" si="1"/>
        <v>0.3697618750851922</v>
      </c>
      <c r="K24" s="22">
        <f t="shared" si="2"/>
        <v>0.43348855207826886</v>
      </c>
      <c r="L24" s="23">
        <f t="shared" si="3"/>
        <v>0.5044707903637955</v>
      </c>
      <c r="M24" s="4"/>
      <c r="N24" t="s">
        <v>259</v>
      </c>
      <c r="O24" s="5">
        <v>0.32343131055152913</v>
      </c>
      <c r="P24" s="71">
        <v>0.52461989104976936</v>
      </c>
    </row>
    <row r="25" spans="1:16" x14ac:dyDescent="0.25">
      <c r="A25" s="17"/>
      <c r="B25" s="55">
        <v>23</v>
      </c>
      <c r="C25" s="19" t="s">
        <v>272</v>
      </c>
      <c r="D25" s="20">
        <v>1.5809E-2</v>
      </c>
      <c r="E25" s="21">
        <v>0.25943100000000002</v>
      </c>
      <c r="F25" s="21">
        <f t="shared" si="0"/>
        <v>0.18454219329297453</v>
      </c>
      <c r="G25" s="21">
        <v>0.14959923329297453</v>
      </c>
      <c r="H25" s="21">
        <v>1.4338679999999999E-2</v>
      </c>
      <c r="I25" s="21">
        <v>2.0604279999999999E-2</v>
      </c>
      <c r="J25" s="22">
        <f t="shared" si="1"/>
        <v>0.57664362891471921</v>
      </c>
      <c r="K25" s="22">
        <f t="shared" si="2"/>
        <v>0.63191335381266889</v>
      </c>
      <c r="L25" s="23">
        <f t="shared" si="3"/>
        <v>0.71133439447473323</v>
      </c>
      <c r="M25" s="4"/>
      <c r="N25" t="s">
        <v>254</v>
      </c>
      <c r="O25" s="5">
        <v>0.32002119700570908</v>
      </c>
      <c r="P25" s="71">
        <v>0.51730211999920639</v>
      </c>
    </row>
    <row r="26" spans="1:16" x14ac:dyDescent="0.25">
      <c r="A26" s="17"/>
      <c r="B26" s="55">
        <v>24</v>
      </c>
      <c r="C26" s="19" t="s">
        <v>273</v>
      </c>
      <c r="D26" s="20">
        <v>1.3205999999999999E-2</v>
      </c>
      <c r="E26" s="21">
        <v>0.15667299999999995</v>
      </c>
      <c r="F26" s="21">
        <f t="shared" si="0"/>
        <v>0.1363074810238363</v>
      </c>
      <c r="G26" s="21">
        <v>0.11327362102383631</v>
      </c>
      <c r="H26" s="21">
        <v>1.185128E-2</v>
      </c>
      <c r="I26" s="21">
        <v>1.1182579999999999E-2</v>
      </c>
      <c r="J26" s="22">
        <f t="shared" si="1"/>
        <v>0.72299388550571153</v>
      </c>
      <c r="K26" s="22">
        <f t="shared" si="2"/>
        <v>0.79863729566572639</v>
      </c>
      <c r="L26" s="23">
        <f t="shared" si="3"/>
        <v>0.87001258049463748</v>
      </c>
      <c r="M26" s="4"/>
      <c r="N26" t="s">
        <v>271</v>
      </c>
      <c r="O26" s="5">
        <v>0.34880674305202952</v>
      </c>
      <c r="P26" s="71">
        <v>0.5044707903637955</v>
      </c>
    </row>
    <row r="27" spans="1:16" ht="15.75" thickBot="1" x14ac:dyDescent="0.3">
      <c r="A27" s="24"/>
      <c r="B27" s="56">
        <v>25</v>
      </c>
      <c r="C27" s="26" t="s">
        <v>274</v>
      </c>
      <c r="D27" s="27">
        <v>8.2059999999999998E-3</v>
      </c>
      <c r="E27" s="28">
        <v>0.24051100000000003</v>
      </c>
      <c r="F27" s="28">
        <f t="shared" si="0"/>
        <v>0.2034242818001783</v>
      </c>
      <c r="G27" s="28">
        <v>0.16488447180017829</v>
      </c>
      <c r="H27" s="28">
        <v>1.4697710000000001E-2</v>
      </c>
      <c r="I27" s="28">
        <v>2.3842099999999998E-2</v>
      </c>
      <c r="J27" s="29">
        <f t="shared" si="1"/>
        <v>0.68555896320824528</v>
      </c>
      <c r="K27" s="29">
        <f t="shared" si="2"/>
        <v>0.74666930743366533</v>
      </c>
      <c r="L27" s="30">
        <f t="shared" si="3"/>
        <v>0.84580032431023222</v>
      </c>
      <c r="M27" s="4"/>
      <c r="N27" t="s">
        <v>265</v>
      </c>
      <c r="O27" s="5">
        <v>0.2723138577692315</v>
      </c>
      <c r="P27" s="71">
        <v>0.42246450077760461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7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49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602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40.579332999999998</v>
      </c>
      <c r="E6" s="14">
        <v>65.336284000000006</v>
      </c>
      <c r="F6" s="14">
        <v>43.681219684875494</v>
      </c>
      <c r="G6" s="14">
        <v>34.966779364875492</v>
      </c>
      <c r="H6" s="14">
        <v>4.1180786099999995</v>
      </c>
      <c r="I6" s="14">
        <v>4.59636171</v>
      </c>
      <c r="J6" s="15">
        <v>0.535181636055021</v>
      </c>
      <c r="K6" s="15">
        <v>0.59821060492016176</v>
      </c>
      <c r="L6" s="16">
        <v>0.66855990286921552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35.081908999999996</v>
      </c>
      <c r="E7" s="38">
        <f ca="1">SUM(E8:OFFSET(E6,MATCH("PROYECTOS",$A$8:$A$50,0),0))</f>
        <v>59.838859999999997</v>
      </c>
      <c r="F7" s="38">
        <f ca="1">SUM(F8:OFFSET(F6,MATCH("PROYECTOS",$A$8:$A$50,0),0))</f>
        <v>42.389857983788502</v>
      </c>
      <c r="G7" s="38">
        <f ca="1">SUM(G8:OFFSET(G6,MATCH("PROYECTOS",$A$8:$A$50,0),0))</f>
        <v>34.005197643788506</v>
      </c>
      <c r="H7" s="38">
        <f ca="1">SUM(H8:OFFSET(H6,MATCH("PROYECTOS",$A$8:$A$50,0),0))</f>
        <v>3.9740487600000001</v>
      </c>
      <c r="I7" s="38">
        <f ca="1">SUM(I8:OFFSET(I6,MATCH("PROYECTOS",$A$8:$A$50,0),0))</f>
        <v>4.4106115800000003</v>
      </c>
      <c r="J7" s="39">
        <f ca="1">IFERROR(G7/E7,0)</f>
        <v>0.5682795033827267</v>
      </c>
      <c r="K7" s="39">
        <f ca="1">IFERROR(SUM(G7,H7)/E7,0)</f>
        <v>0.63469201124133234</v>
      </c>
      <c r="L7" s="40">
        <f ca="1">IFERROR(SUM(G7,H7,I7)/E7,0)</f>
        <v>0.70840015975886761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8.458869</v>
      </c>
      <c r="E8" s="21">
        <v>27.783086000000001</v>
      </c>
      <c r="F8" s="21">
        <f t="shared" ref="F8:F12" si="0">SUM(G8,H8,I8)</f>
        <v>16.673024401790627</v>
      </c>
      <c r="G8" s="21">
        <v>13.246370131790627</v>
      </c>
      <c r="H8" s="21">
        <v>1.42217119</v>
      </c>
      <c r="I8" s="21">
        <v>2.0044830800000004</v>
      </c>
      <c r="J8" s="22">
        <f t="shared" ref="J8:J13" si="1">IFERROR(G8/E8,0)</f>
        <v>0.47677821433481604</v>
      </c>
      <c r="K8" s="22">
        <f t="shared" ref="K8:K13" si="2">IFERROR(SUM(G8,H8)/E8,0)</f>
        <v>0.52796659527997092</v>
      </c>
      <c r="L8" s="23">
        <f t="shared" ref="L8:L13" si="3">IFERROR(SUM(G8,H8,I8)/E8,0)</f>
        <v>0.60011419904148255</v>
      </c>
      <c r="M8" s="4"/>
    </row>
    <row r="9" spans="1:13" ht="51" x14ac:dyDescent="0.25">
      <c r="A9" s="17"/>
      <c r="B9" s="19">
        <v>3000415</v>
      </c>
      <c r="C9" s="19" t="s">
        <v>604</v>
      </c>
      <c r="D9" s="20">
        <v>1.6568990000000001</v>
      </c>
      <c r="E9" s="21">
        <v>3.2189229999999998</v>
      </c>
      <c r="F9" s="21">
        <f t="shared" si="0"/>
        <v>2.6565848359116697</v>
      </c>
      <c r="G9" s="21">
        <v>2.0468441359116696</v>
      </c>
      <c r="H9" s="21">
        <v>0.44618729000000001</v>
      </c>
      <c r="I9" s="21">
        <v>0.16355341000000001</v>
      </c>
      <c r="J9" s="22">
        <f t="shared" si="1"/>
        <v>0.63587856432467316</v>
      </c>
      <c r="K9" s="22">
        <f t="shared" si="2"/>
        <v>0.77449240814759157</v>
      </c>
      <c r="L9" s="23">
        <f t="shared" si="3"/>
        <v>0.82530238713745874</v>
      </c>
      <c r="M9" s="4"/>
    </row>
    <row r="10" spans="1:13" ht="25.5" x14ac:dyDescent="0.25">
      <c r="A10" s="17"/>
      <c r="B10" s="19">
        <v>3000416</v>
      </c>
      <c r="C10" s="19" t="s">
        <v>605</v>
      </c>
      <c r="D10" s="20">
        <v>4.8040310000000002</v>
      </c>
      <c r="E10" s="21">
        <v>7.4366629999999994</v>
      </c>
      <c r="F10" s="21">
        <f t="shared" si="0"/>
        <v>5.8594048454293359</v>
      </c>
      <c r="G10" s="21">
        <v>4.8042611454293365</v>
      </c>
      <c r="H10" s="21">
        <v>0.52411988000000009</v>
      </c>
      <c r="I10" s="21">
        <v>0.53102382000000004</v>
      </c>
      <c r="J10" s="22">
        <f t="shared" si="1"/>
        <v>0.64602378048182862</v>
      </c>
      <c r="K10" s="22">
        <f t="shared" si="2"/>
        <v>0.71650161173490534</v>
      </c>
      <c r="L10" s="23">
        <f t="shared" si="3"/>
        <v>0.78790780830452267</v>
      </c>
      <c r="M10" s="4"/>
    </row>
    <row r="11" spans="1:13" ht="38.25" x14ac:dyDescent="0.25">
      <c r="A11" s="17"/>
      <c r="B11" s="19">
        <v>3000417</v>
      </c>
      <c r="C11" s="19" t="s">
        <v>606</v>
      </c>
      <c r="D11" s="20">
        <v>13.598804999999999</v>
      </c>
      <c r="E11" s="21">
        <v>14.925878000000001</v>
      </c>
      <c r="F11" s="21">
        <f t="shared" si="0"/>
        <v>11.946938919108419</v>
      </c>
      <c r="G11" s="21">
        <v>9.6450514091084187</v>
      </c>
      <c r="H11" s="21">
        <v>1.06596519</v>
      </c>
      <c r="I11" s="21">
        <v>1.23592232</v>
      </c>
      <c r="J11" s="22">
        <f t="shared" si="1"/>
        <v>0.64619658616454045</v>
      </c>
      <c r="K11" s="22">
        <f t="shared" si="2"/>
        <v>0.71761383813457524</v>
      </c>
      <c r="L11" s="23">
        <f t="shared" si="3"/>
        <v>0.80041783264665689</v>
      </c>
      <c r="M11" s="4"/>
    </row>
    <row r="12" spans="1:13" ht="38.25" x14ac:dyDescent="0.25">
      <c r="A12" s="17"/>
      <c r="B12" s="19">
        <v>3000493</v>
      </c>
      <c r="C12" s="19" t="s">
        <v>607</v>
      </c>
      <c r="D12" s="20">
        <v>6.5633050000000006</v>
      </c>
      <c r="E12" s="21">
        <v>6.4743099999999991</v>
      </c>
      <c r="F12" s="21">
        <f t="shared" si="0"/>
        <v>5.2539049815484544</v>
      </c>
      <c r="G12" s="21">
        <v>4.2626708215484541</v>
      </c>
      <c r="H12" s="21">
        <v>0.51560521000000004</v>
      </c>
      <c r="I12" s="21">
        <v>0.47562895000000011</v>
      </c>
      <c r="J12" s="22">
        <f t="shared" si="1"/>
        <v>0.65839770130692765</v>
      </c>
      <c r="K12" s="22">
        <f t="shared" si="2"/>
        <v>0.73803633615759134</v>
      </c>
      <c r="L12" s="23">
        <f t="shared" si="3"/>
        <v>0.81150037325189173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5.4974240000000023</v>
      </c>
      <c r="E13" s="45">
        <f t="shared" ref="E13:I13" ca="1" si="4">OFFSET(E13,-MATCH("PROYECTOS",$A$8:$A$50,0)-1,0)-(OFFSET(E13,-MATCH("PROYECTOS",$A$8:$A$50,0),0))</f>
        <v>5.4974240000000094</v>
      </c>
      <c r="F13" s="45">
        <f t="shared" ca="1" si="4"/>
        <v>1.2913617010869913</v>
      </c>
      <c r="G13" s="45">
        <f t="shared" ca="1" si="4"/>
        <v>0.96158172108698636</v>
      </c>
      <c r="H13" s="45">
        <f t="shared" ca="1" si="4"/>
        <v>0.14402984999999946</v>
      </c>
      <c r="I13" s="45">
        <f t="shared" ca="1" si="4"/>
        <v>0.18575012999999974</v>
      </c>
      <c r="J13" s="46">
        <f t="shared" ca="1" si="1"/>
        <v>0.17491496400622997</v>
      </c>
      <c r="K13" s="46">
        <f t="shared" ca="1" si="2"/>
        <v>0.2011144803615264</v>
      </c>
      <c r="L13" s="47">
        <f t="shared" ca="1" si="3"/>
        <v>0.23490305661105698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639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83"/>
      <c r="B18" s="84"/>
      <c r="C18" s="84"/>
      <c r="D18" s="103"/>
    </row>
    <row r="19" spans="1:4" ht="15.75" thickBot="1" x14ac:dyDescent="0.3">
      <c r="A19" s="73"/>
      <c r="B19" s="74">
        <v>3000001</v>
      </c>
      <c r="C19" s="74" t="s">
        <v>276</v>
      </c>
      <c r="D19" s="75">
        <v>0.60011419904148255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>
      <selection activeCell="H8" sqref="H8:H2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34</v>
      </c>
      <c r="B1" s="49" t="s">
        <v>22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603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40.579332999999998</v>
      </c>
      <c r="I6" s="14">
        <v>65.336284000000006</v>
      </c>
      <c r="J6" s="14">
        <v>43.681219684875494</v>
      </c>
      <c r="K6" s="14">
        <v>34.966779364875492</v>
      </c>
      <c r="L6" s="14">
        <v>4.1180786099999995</v>
      </c>
      <c r="M6" s="14">
        <v>4.59636171</v>
      </c>
      <c r="N6" s="15">
        <v>0.535181636055021</v>
      </c>
      <c r="O6" s="15">
        <v>0.59821060492016176</v>
      </c>
      <c r="P6" s="16">
        <v>0.66855990286921552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SUM(H8:OFFSET(H6,MATCH("PROYECTOS",$A$8:$A$46,0),0))</f>
        <v>35.081909000000003</v>
      </c>
      <c r="I7" s="38">
        <f ca="1">SUM(I8:OFFSET(I6,MATCH("PROYECTOS",$A$8:$A$46,0),0))</f>
        <v>59.838860000000011</v>
      </c>
      <c r="J7" s="38">
        <f ca="1">SUM(J8:OFFSET(J6,MATCH("PROYECTOS",$A$8:$A$46,0),0))</f>
        <v>42.389857983788502</v>
      </c>
      <c r="K7" s="38">
        <f ca="1">SUM(K8:OFFSET(K6,MATCH("PROYECTOS",$A$8:$A$46,0),0))</f>
        <v>34.005197643788506</v>
      </c>
      <c r="L7" s="38">
        <f ca="1">SUM(L8:OFFSET(L6,MATCH("PROYECTOS",$A$8:$A$46,0),0))</f>
        <v>3.9740487599999996</v>
      </c>
      <c r="M7" s="38">
        <f ca="1">SUM(M8:OFFSET(M6,MATCH("PROYECTOS",$A$8:$A$46,0),0))</f>
        <v>4.4106115799999994</v>
      </c>
      <c r="N7" s="39">
        <f ca="1">IFERROR(K7/I7,0)</f>
        <v>0.56827950338272659</v>
      </c>
      <c r="O7" s="39">
        <f ca="1">IFERROR(SUM(K7,L7)/I7,0)</f>
        <v>0.63469201124133212</v>
      </c>
      <c r="P7" s="40">
        <f ca="1">IFERROR(SUM(K7,L7,M7)/I7,0)</f>
        <v>0.70840015975886739</v>
      </c>
      <c r="Q7" s="64"/>
      <c r="R7" s="38"/>
      <c r="S7" s="40"/>
    </row>
    <row r="8" spans="1:19" ht="63.75" x14ac:dyDescent="0.25">
      <c r="A8" s="17"/>
      <c r="B8" s="19">
        <v>5000152</v>
      </c>
      <c r="C8" s="19" t="s">
        <v>608</v>
      </c>
      <c r="D8" s="68">
        <v>3000416</v>
      </c>
      <c r="E8" s="19" t="s">
        <v>605</v>
      </c>
      <c r="F8" s="69">
        <v>201</v>
      </c>
      <c r="G8" s="19" t="s">
        <v>627</v>
      </c>
      <c r="H8" s="20">
        <v>0.5625460000000001</v>
      </c>
      <c r="I8" s="21">
        <v>0.86335200000000001</v>
      </c>
      <c r="J8" s="21">
        <f t="shared" ref="J8:J26" si="0">SUM(K8,L8,M8)</f>
        <v>0.74943004073684927</v>
      </c>
      <c r="K8" s="21">
        <v>0.60218367073684931</v>
      </c>
      <c r="L8" s="21">
        <v>5.7154719999999999E-2</v>
      </c>
      <c r="M8" s="21">
        <v>9.0091650000000009E-2</v>
      </c>
      <c r="N8" s="22">
        <f t="shared" ref="N8:N27" si="1">IFERROR(K8/I8,0)</f>
        <v>0.69749496235237685</v>
      </c>
      <c r="O8" s="22">
        <f t="shared" ref="O8:O27" si="2">IFERROR(SUM(K8,L8)/I8,0)</f>
        <v>0.76369590935892806</v>
      </c>
      <c r="P8" s="23">
        <f t="shared" ref="P8:P27" si="3">IFERROR(SUM(K8,L8,M8)/I8,0)</f>
        <v>0.86804691566921632</v>
      </c>
      <c r="Q8" s="70">
        <v>12</v>
      </c>
      <c r="R8" s="21">
        <v>23</v>
      </c>
      <c r="S8" s="23">
        <f>IFERROR(R8/Q8,0)</f>
        <v>1.9166666666666667</v>
      </c>
    </row>
    <row r="9" spans="1:19" ht="51" x14ac:dyDescent="0.25">
      <c r="A9" s="17"/>
      <c r="B9" s="19">
        <v>5000206</v>
      </c>
      <c r="C9" s="19" t="s">
        <v>609</v>
      </c>
      <c r="D9" s="68">
        <v>3000416</v>
      </c>
      <c r="E9" s="19" t="s">
        <v>605</v>
      </c>
      <c r="F9" s="69">
        <v>36</v>
      </c>
      <c r="G9" s="19" t="s">
        <v>535</v>
      </c>
      <c r="H9" s="20">
        <v>1.703012</v>
      </c>
      <c r="I9" s="21">
        <v>1.9836159999999998</v>
      </c>
      <c r="J9" s="21">
        <f t="shared" si="0"/>
        <v>1.4390412728487549</v>
      </c>
      <c r="K9" s="21">
        <v>1.1932320328487549</v>
      </c>
      <c r="L9" s="21">
        <v>0.12037045</v>
      </c>
      <c r="M9" s="21">
        <v>0.12543878999999999</v>
      </c>
      <c r="N9" s="22">
        <f t="shared" si="1"/>
        <v>0.60154386375626889</v>
      </c>
      <c r="O9" s="22">
        <f t="shared" si="2"/>
        <v>0.66222619844201447</v>
      </c>
      <c r="P9" s="23">
        <f t="shared" si="3"/>
        <v>0.72546363451835183</v>
      </c>
      <c r="Q9" s="70">
        <v>2</v>
      </c>
      <c r="R9" s="21">
        <v>2</v>
      </c>
      <c r="S9" s="23">
        <f t="shared" ref="S9:S26" si="4">IFERROR(R9/Q9,0)</f>
        <v>1</v>
      </c>
    </row>
    <row r="10" spans="1:19" ht="25.5" x14ac:dyDescent="0.25">
      <c r="A10" s="17"/>
      <c r="B10" s="19">
        <v>5000295</v>
      </c>
      <c r="C10" s="19" t="s">
        <v>610</v>
      </c>
      <c r="D10" s="68">
        <v>3000416</v>
      </c>
      <c r="E10" s="19" t="s">
        <v>605</v>
      </c>
      <c r="F10" s="69">
        <v>462</v>
      </c>
      <c r="G10" s="19" t="s">
        <v>628</v>
      </c>
      <c r="H10" s="20">
        <v>0.50201499999999999</v>
      </c>
      <c r="I10" s="21">
        <v>1.3293169999999999</v>
      </c>
      <c r="J10" s="21">
        <f t="shared" si="0"/>
        <v>1.1356071166631598</v>
      </c>
      <c r="K10" s="21">
        <v>0.90687624666315969</v>
      </c>
      <c r="L10" s="21">
        <v>0.11986380000000002</v>
      </c>
      <c r="M10" s="21">
        <v>0.10886707000000001</v>
      </c>
      <c r="N10" s="22">
        <f t="shared" si="1"/>
        <v>0.68221217863245542</v>
      </c>
      <c r="O10" s="22">
        <f t="shared" si="2"/>
        <v>0.7723816415972713</v>
      </c>
      <c r="P10" s="23">
        <f t="shared" si="3"/>
        <v>0.85427863832566642</v>
      </c>
      <c r="Q10" s="70">
        <v>9</v>
      </c>
      <c r="R10" s="21">
        <v>9</v>
      </c>
      <c r="S10" s="23">
        <f t="shared" si="4"/>
        <v>1</v>
      </c>
    </row>
    <row r="11" spans="1:19" ht="51" x14ac:dyDescent="0.25">
      <c r="A11" s="17"/>
      <c r="B11" s="19">
        <v>5000316</v>
      </c>
      <c r="C11" s="19" t="s">
        <v>611</v>
      </c>
      <c r="D11" s="68">
        <v>3000417</v>
      </c>
      <c r="E11" s="19" t="s">
        <v>606</v>
      </c>
      <c r="F11" s="69">
        <v>22</v>
      </c>
      <c r="G11" s="19" t="s">
        <v>629</v>
      </c>
      <c r="H11" s="20">
        <v>1.8476449999999998</v>
      </c>
      <c r="I11" s="21">
        <v>2.802962</v>
      </c>
      <c r="J11" s="21">
        <f t="shared" si="0"/>
        <v>2.1702520891618584</v>
      </c>
      <c r="K11" s="21">
        <v>1.7392597291618586</v>
      </c>
      <c r="L11" s="21">
        <v>0.19857684999999997</v>
      </c>
      <c r="M11" s="21">
        <v>0.23241551000000002</v>
      </c>
      <c r="N11" s="22">
        <f t="shared" si="1"/>
        <v>0.62050778039868493</v>
      </c>
      <c r="O11" s="22">
        <f t="shared" si="2"/>
        <v>0.69135313970073753</v>
      </c>
      <c r="P11" s="23">
        <f t="shared" si="3"/>
        <v>0.77427096377398563</v>
      </c>
      <c r="Q11" s="70">
        <v>1295</v>
      </c>
      <c r="R11" s="21">
        <v>1159</v>
      </c>
      <c r="S11" s="23">
        <f t="shared" si="4"/>
        <v>0.89498069498069499</v>
      </c>
    </row>
    <row r="12" spans="1:19" ht="51" x14ac:dyDescent="0.25">
      <c r="A12" s="17"/>
      <c r="B12" s="19">
        <v>5003226</v>
      </c>
      <c r="C12" s="19" t="s">
        <v>612</v>
      </c>
      <c r="D12" s="68">
        <v>3000415</v>
      </c>
      <c r="E12" s="19" t="s">
        <v>604</v>
      </c>
      <c r="F12" s="69">
        <v>429</v>
      </c>
      <c r="G12" s="19" t="s">
        <v>630</v>
      </c>
      <c r="H12" s="20">
        <v>0.47191100000000002</v>
      </c>
      <c r="I12" s="21">
        <v>0.69393299999999991</v>
      </c>
      <c r="J12" s="21">
        <f t="shared" si="0"/>
        <v>0.48323631185817351</v>
      </c>
      <c r="K12" s="21">
        <v>0.3782998518581735</v>
      </c>
      <c r="L12" s="21">
        <v>5.6529369999999995E-2</v>
      </c>
      <c r="M12" s="21">
        <v>4.840709E-2</v>
      </c>
      <c r="N12" s="22">
        <f t="shared" si="1"/>
        <v>0.54515328116428174</v>
      </c>
      <c r="O12" s="22">
        <f t="shared" si="2"/>
        <v>0.62661556931025553</v>
      </c>
      <c r="P12" s="23">
        <f t="shared" si="3"/>
        <v>0.69637315397621036</v>
      </c>
      <c r="Q12" s="70">
        <v>7</v>
      </c>
      <c r="R12" s="21">
        <v>10</v>
      </c>
      <c r="S12" s="23">
        <f t="shared" si="4"/>
        <v>1.4285714285714286</v>
      </c>
    </row>
    <row r="13" spans="1:19" ht="38.25" x14ac:dyDescent="0.25">
      <c r="A13" s="17"/>
      <c r="B13" s="19">
        <v>5003227</v>
      </c>
      <c r="C13" s="19" t="s">
        <v>613</v>
      </c>
      <c r="D13" s="68">
        <v>3000417</v>
      </c>
      <c r="E13" s="19" t="s">
        <v>606</v>
      </c>
      <c r="F13" s="69">
        <v>545</v>
      </c>
      <c r="G13" s="19" t="s">
        <v>631</v>
      </c>
      <c r="H13" s="20">
        <v>1.2597269999999998</v>
      </c>
      <c r="I13" s="21">
        <v>1.6893079999999998</v>
      </c>
      <c r="J13" s="21">
        <f t="shared" si="0"/>
        <v>1.2832483179054688</v>
      </c>
      <c r="K13" s="21">
        <v>1.0398897379054688</v>
      </c>
      <c r="L13" s="21">
        <v>0.11026603999999998</v>
      </c>
      <c r="M13" s="21">
        <v>0.13309254000000001</v>
      </c>
      <c r="N13" s="22">
        <f t="shared" si="1"/>
        <v>0.61557142800807718</v>
      </c>
      <c r="O13" s="22">
        <f t="shared" si="2"/>
        <v>0.68084433265305611</v>
      </c>
      <c r="P13" s="23">
        <f t="shared" si="3"/>
        <v>0.75962957489425786</v>
      </c>
      <c r="Q13" s="70">
        <v>600</v>
      </c>
      <c r="R13" s="21">
        <v>474</v>
      </c>
      <c r="S13" s="23">
        <f t="shared" si="4"/>
        <v>0.79</v>
      </c>
    </row>
    <row r="14" spans="1:19" ht="38.25" x14ac:dyDescent="0.25">
      <c r="A14" s="17"/>
      <c r="B14" s="19">
        <v>5003228</v>
      </c>
      <c r="C14" s="19" t="s">
        <v>614</v>
      </c>
      <c r="D14" s="68">
        <v>3000417</v>
      </c>
      <c r="E14" s="19" t="s">
        <v>606</v>
      </c>
      <c r="F14" s="69">
        <v>53</v>
      </c>
      <c r="G14" s="19" t="s">
        <v>632</v>
      </c>
      <c r="H14" s="20">
        <v>2.4559549999999999</v>
      </c>
      <c r="I14" s="21">
        <v>2.3842270000000001</v>
      </c>
      <c r="J14" s="21">
        <f t="shared" si="0"/>
        <v>1.9743791998976599</v>
      </c>
      <c r="K14" s="21">
        <v>1.6043067498976598</v>
      </c>
      <c r="L14" s="21">
        <v>0.18858587000000004</v>
      </c>
      <c r="M14" s="21">
        <v>0.18148658000000001</v>
      </c>
      <c r="N14" s="22">
        <f t="shared" si="1"/>
        <v>0.6728833915133331</v>
      </c>
      <c r="O14" s="22">
        <f t="shared" si="2"/>
        <v>0.75198067126060553</v>
      </c>
      <c r="P14" s="23">
        <f t="shared" si="3"/>
        <v>0.82810034442930969</v>
      </c>
      <c r="Q14" s="70">
        <v>1500</v>
      </c>
      <c r="R14" s="21">
        <v>1542</v>
      </c>
      <c r="S14" s="23">
        <f t="shared" si="4"/>
        <v>1.028</v>
      </c>
    </row>
    <row r="15" spans="1:19" ht="38.25" x14ac:dyDescent="0.25">
      <c r="A15" s="17"/>
      <c r="B15" s="19">
        <v>5004079</v>
      </c>
      <c r="C15" s="19" t="s">
        <v>615</v>
      </c>
      <c r="D15" s="68">
        <v>3000001</v>
      </c>
      <c r="E15" s="19" t="s">
        <v>276</v>
      </c>
      <c r="F15" s="69">
        <v>60</v>
      </c>
      <c r="G15" s="19" t="s">
        <v>310</v>
      </c>
      <c r="H15" s="20">
        <v>6.0378220000000002</v>
      </c>
      <c r="I15" s="21">
        <v>7.7171000000000012</v>
      </c>
      <c r="J15" s="21">
        <f t="shared" si="0"/>
        <v>5.7400339527254021</v>
      </c>
      <c r="K15" s="21">
        <v>4.4815871427254024</v>
      </c>
      <c r="L15" s="21">
        <v>0.52670414999999993</v>
      </c>
      <c r="M15" s="21">
        <v>0.7317426600000001</v>
      </c>
      <c r="N15" s="22">
        <f t="shared" si="1"/>
        <v>0.58073462087123429</v>
      </c>
      <c r="O15" s="22">
        <f t="shared" si="2"/>
        <v>0.64898618557818366</v>
      </c>
      <c r="P15" s="23">
        <f t="shared" si="3"/>
        <v>0.74380712349527689</v>
      </c>
      <c r="Q15" s="70">
        <v>19</v>
      </c>
      <c r="R15" s="21">
        <v>18</v>
      </c>
      <c r="S15" s="23">
        <f t="shared" si="4"/>
        <v>0.94736842105263153</v>
      </c>
    </row>
    <row r="16" spans="1:19" ht="25.5" x14ac:dyDescent="0.25">
      <c r="A16" s="17"/>
      <c r="B16" s="19">
        <v>5004080</v>
      </c>
      <c r="C16" s="19" t="s">
        <v>616</v>
      </c>
      <c r="D16" s="68">
        <v>3000001</v>
      </c>
      <c r="E16" s="19" t="s">
        <v>276</v>
      </c>
      <c r="F16" s="69">
        <v>60</v>
      </c>
      <c r="G16" s="19" t="s">
        <v>310</v>
      </c>
      <c r="H16" s="20">
        <v>0.51499400000000006</v>
      </c>
      <c r="I16" s="21">
        <v>6.4446139999999987</v>
      </c>
      <c r="J16" s="21">
        <f t="shared" si="0"/>
        <v>5.4567160289176933</v>
      </c>
      <c r="K16" s="21">
        <v>4.4286441789176934</v>
      </c>
      <c r="L16" s="21">
        <v>0.52505106000000001</v>
      </c>
      <c r="M16" s="21">
        <v>0.50302079</v>
      </c>
      <c r="N16" s="22">
        <f t="shared" si="1"/>
        <v>0.68718532699052171</v>
      </c>
      <c r="O16" s="22">
        <f t="shared" si="2"/>
        <v>0.76865662379743682</v>
      </c>
      <c r="P16" s="23">
        <f t="shared" si="3"/>
        <v>0.84670952037122693</v>
      </c>
      <c r="Q16" s="70">
        <v>30</v>
      </c>
      <c r="R16" s="21">
        <v>30</v>
      </c>
      <c r="S16" s="23">
        <f t="shared" si="4"/>
        <v>1</v>
      </c>
    </row>
    <row r="17" spans="1:19" ht="38.25" x14ac:dyDescent="0.25">
      <c r="A17" s="17"/>
      <c r="B17" s="19">
        <v>5004081</v>
      </c>
      <c r="C17" s="19" t="s">
        <v>617</v>
      </c>
      <c r="D17" s="68">
        <v>3000001</v>
      </c>
      <c r="E17" s="19" t="s">
        <v>276</v>
      </c>
      <c r="F17" s="69">
        <v>201</v>
      </c>
      <c r="G17" s="19" t="s">
        <v>627</v>
      </c>
      <c r="H17" s="20">
        <v>1.906053</v>
      </c>
      <c r="I17" s="21">
        <v>13.621372000000001</v>
      </c>
      <c r="J17" s="21">
        <f t="shared" si="0"/>
        <v>5.4762744201475311</v>
      </c>
      <c r="K17" s="21">
        <v>4.3361388101475313</v>
      </c>
      <c r="L17" s="21">
        <v>0.37041598000000003</v>
      </c>
      <c r="M17" s="21">
        <v>0.76971962999999999</v>
      </c>
      <c r="N17" s="22">
        <f t="shared" si="1"/>
        <v>0.31833348433238084</v>
      </c>
      <c r="O17" s="22">
        <f t="shared" si="2"/>
        <v>0.3455272192953493</v>
      </c>
      <c r="P17" s="23">
        <f t="shared" si="3"/>
        <v>0.40203544989062268</v>
      </c>
      <c r="Q17" s="70">
        <v>116</v>
      </c>
      <c r="R17" s="21">
        <v>127</v>
      </c>
      <c r="S17" s="23">
        <f t="shared" si="4"/>
        <v>1.0948275862068966</v>
      </c>
    </row>
    <row r="18" spans="1:19" ht="51" x14ac:dyDescent="0.25">
      <c r="A18" s="17"/>
      <c r="B18" s="19">
        <v>5004082</v>
      </c>
      <c r="C18" s="19" t="s">
        <v>618</v>
      </c>
      <c r="D18" s="68">
        <v>3000415</v>
      </c>
      <c r="E18" s="19" t="s">
        <v>604</v>
      </c>
      <c r="F18" s="69">
        <v>86</v>
      </c>
      <c r="G18" s="19" t="s">
        <v>502</v>
      </c>
      <c r="H18" s="20">
        <v>1.1849880000000002</v>
      </c>
      <c r="I18" s="21">
        <v>2.5249899999999998</v>
      </c>
      <c r="J18" s="21">
        <f t="shared" si="0"/>
        <v>2.173348524053496</v>
      </c>
      <c r="K18" s="21">
        <v>1.6685442840534961</v>
      </c>
      <c r="L18" s="21">
        <v>0.38965791999999999</v>
      </c>
      <c r="M18" s="21">
        <v>0.11514632</v>
      </c>
      <c r="N18" s="22">
        <f t="shared" si="1"/>
        <v>0.66081223452508575</v>
      </c>
      <c r="O18" s="22">
        <f t="shared" si="2"/>
        <v>0.81513281401252924</v>
      </c>
      <c r="P18" s="23">
        <f t="shared" si="3"/>
        <v>0.86073549758751366</v>
      </c>
      <c r="Q18" s="70">
        <v>1400</v>
      </c>
      <c r="R18" s="21">
        <v>439</v>
      </c>
      <c r="S18" s="23">
        <f t="shared" si="4"/>
        <v>0.31357142857142856</v>
      </c>
    </row>
    <row r="19" spans="1:19" ht="25.5" x14ac:dyDescent="0.25">
      <c r="A19" s="17"/>
      <c r="B19" s="19">
        <v>5004083</v>
      </c>
      <c r="C19" s="19" t="s">
        <v>619</v>
      </c>
      <c r="D19" s="68">
        <v>3000416</v>
      </c>
      <c r="E19" s="19" t="s">
        <v>605</v>
      </c>
      <c r="F19" s="69">
        <v>36</v>
      </c>
      <c r="G19" s="19" t="s">
        <v>535</v>
      </c>
      <c r="H19" s="20">
        <v>1.43845</v>
      </c>
      <c r="I19" s="21">
        <v>2.30444</v>
      </c>
      <c r="J19" s="21">
        <f t="shared" si="0"/>
        <v>1.8189541955264057</v>
      </c>
      <c r="K19" s="21">
        <v>1.5129490555264056</v>
      </c>
      <c r="L19" s="21">
        <v>0.16567842000000002</v>
      </c>
      <c r="M19" s="21">
        <v>0.14032671999999999</v>
      </c>
      <c r="N19" s="22">
        <f t="shared" si="1"/>
        <v>0.65653653621982155</v>
      </c>
      <c r="O19" s="22">
        <f t="shared" si="2"/>
        <v>0.72843184267171446</v>
      </c>
      <c r="P19" s="23">
        <f t="shared" si="3"/>
        <v>0.78932590804117519</v>
      </c>
      <c r="Q19" s="70">
        <v>2</v>
      </c>
      <c r="R19" s="21">
        <v>8</v>
      </c>
      <c r="S19" s="23">
        <f t="shared" si="4"/>
        <v>4</v>
      </c>
    </row>
    <row r="20" spans="1:19" ht="25.5" x14ac:dyDescent="0.25">
      <c r="A20" s="17"/>
      <c r="B20" s="19">
        <v>5004084</v>
      </c>
      <c r="C20" s="19" t="s">
        <v>620</v>
      </c>
      <c r="D20" s="68">
        <v>3000416</v>
      </c>
      <c r="E20" s="19" t="s">
        <v>605</v>
      </c>
      <c r="F20" s="69">
        <v>574</v>
      </c>
      <c r="G20" s="19" t="s">
        <v>633</v>
      </c>
      <c r="H20" s="20">
        <v>0.59800799999999987</v>
      </c>
      <c r="I20" s="21">
        <v>0.95593800000000018</v>
      </c>
      <c r="J20" s="21">
        <f t="shared" si="0"/>
        <v>0.71637221965416698</v>
      </c>
      <c r="K20" s="21">
        <v>0.589020139654167</v>
      </c>
      <c r="L20" s="21">
        <v>6.1052490000000001E-2</v>
      </c>
      <c r="M20" s="21">
        <v>6.6299590000000005E-2</v>
      </c>
      <c r="N20" s="22">
        <f t="shared" si="1"/>
        <v>0.61616981399857196</v>
      </c>
      <c r="O20" s="22">
        <f t="shared" si="2"/>
        <v>0.68003639321186826</v>
      </c>
      <c r="P20" s="23">
        <f t="shared" si="3"/>
        <v>0.74939192672973232</v>
      </c>
      <c r="Q20" s="70">
        <v>10170</v>
      </c>
      <c r="R20" s="21">
        <v>14819</v>
      </c>
      <c r="S20" s="23">
        <f t="shared" si="4"/>
        <v>1.4571288102261553</v>
      </c>
    </row>
    <row r="21" spans="1:19" ht="38.25" x14ac:dyDescent="0.25">
      <c r="A21" s="17"/>
      <c r="B21" s="19">
        <v>5004085</v>
      </c>
      <c r="C21" s="19" t="s">
        <v>621</v>
      </c>
      <c r="D21" s="68">
        <v>3000417</v>
      </c>
      <c r="E21" s="19" t="s">
        <v>606</v>
      </c>
      <c r="F21" s="69">
        <v>36</v>
      </c>
      <c r="G21" s="19" t="s">
        <v>535</v>
      </c>
      <c r="H21" s="20">
        <v>2.7066470000000002</v>
      </c>
      <c r="I21" s="21">
        <v>2.5004939999999998</v>
      </c>
      <c r="J21" s="21">
        <f t="shared" si="0"/>
        <v>1.9732511092728859</v>
      </c>
      <c r="K21" s="21">
        <v>1.5427500892728858</v>
      </c>
      <c r="L21" s="21">
        <v>0.17262294</v>
      </c>
      <c r="M21" s="21">
        <v>0.25787807999999995</v>
      </c>
      <c r="N21" s="22">
        <f t="shared" si="1"/>
        <v>0.61697812083247794</v>
      </c>
      <c r="O21" s="22">
        <f t="shared" si="2"/>
        <v>0.68601365541084525</v>
      </c>
      <c r="P21" s="23">
        <f t="shared" si="3"/>
        <v>0.78914450875422459</v>
      </c>
      <c r="Q21" s="70">
        <v>360</v>
      </c>
      <c r="R21" s="21">
        <v>360</v>
      </c>
      <c r="S21" s="23">
        <f t="shared" si="4"/>
        <v>1</v>
      </c>
    </row>
    <row r="22" spans="1:19" ht="38.25" x14ac:dyDescent="0.25">
      <c r="A22" s="17"/>
      <c r="B22" s="19">
        <v>5004086</v>
      </c>
      <c r="C22" s="19" t="s">
        <v>622</v>
      </c>
      <c r="D22" s="68">
        <v>3000417</v>
      </c>
      <c r="E22" s="19" t="s">
        <v>606</v>
      </c>
      <c r="F22" s="69">
        <v>53</v>
      </c>
      <c r="G22" s="19" t="s">
        <v>632</v>
      </c>
      <c r="H22" s="20">
        <v>5.3288310000000001</v>
      </c>
      <c r="I22" s="21">
        <v>5.5488870000000006</v>
      </c>
      <c r="J22" s="21">
        <f t="shared" si="0"/>
        <v>4.5458082028705453</v>
      </c>
      <c r="K22" s="21">
        <v>3.7188451028705458</v>
      </c>
      <c r="L22" s="21">
        <v>0.39591348999999998</v>
      </c>
      <c r="M22" s="21">
        <v>0.43104961000000003</v>
      </c>
      <c r="N22" s="22">
        <f t="shared" si="1"/>
        <v>0.67019658228227486</v>
      </c>
      <c r="O22" s="22">
        <f t="shared" si="2"/>
        <v>0.7415466548283548</v>
      </c>
      <c r="P22" s="23">
        <f t="shared" si="3"/>
        <v>0.81922882965008026</v>
      </c>
      <c r="Q22" s="70">
        <v>322</v>
      </c>
      <c r="R22" s="21">
        <v>256</v>
      </c>
      <c r="S22" s="23">
        <f t="shared" si="4"/>
        <v>0.79503105590062106</v>
      </c>
    </row>
    <row r="23" spans="1:19" ht="38.25" x14ac:dyDescent="0.25">
      <c r="A23" s="17"/>
      <c r="B23" s="19">
        <v>5004087</v>
      </c>
      <c r="C23" s="19" t="s">
        <v>623</v>
      </c>
      <c r="D23" s="68">
        <v>3000493</v>
      </c>
      <c r="E23" s="19" t="s">
        <v>607</v>
      </c>
      <c r="F23" s="69">
        <v>269</v>
      </c>
      <c r="G23" s="19" t="s">
        <v>634</v>
      </c>
      <c r="H23" s="20">
        <v>1.5195910000000001</v>
      </c>
      <c r="I23" s="21">
        <v>1.720181</v>
      </c>
      <c r="J23" s="21">
        <f t="shared" si="0"/>
        <v>1.4171451324611417</v>
      </c>
      <c r="K23" s="21">
        <v>1.1442335124611418</v>
      </c>
      <c r="L23" s="21">
        <v>0.15828779000000001</v>
      </c>
      <c r="M23" s="21">
        <v>0.11462383000000001</v>
      </c>
      <c r="N23" s="22">
        <f t="shared" si="1"/>
        <v>0.66518204332052377</v>
      </c>
      <c r="O23" s="22">
        <f t="shared" si="2"/>
        <v>0.75720014490401988</v>
      </c>
      <c r="P23" s="23">
        <f t="shared" si="3"/>
        <v>0.82383489438677771</v>
      </c>
      <c r="Q23" s="70">
        <v>6</v>
      </c>
      <c r="R23" s="21">
        <v>8</v>
      </c>
      <c r="S23" s="23">
        <f t="shared" si="4"/>
        <v>1.3333333333333333</v>
      </c>
    </row>
    <row r="24" spans="1:19" ht="38.25" x14ac:dyDescent="0.25">
      <c r="A24" s="17"/>
      <c r="B24" s="19">
        <v>5004088</v>
      </c>
      <c r="C24" s="19" t="s">
        <v>624</v>
      </c>
      <c r="D24" s="68">
        <v>3000493</v>
      </c>
      <c r="E24" s="19" t="s">
        <v>607</v>
      </c>
      <c r="F24" s="69">
        <v>55</v>
      </c>
      <c r="G24" s="19" t="s">
        <v>635</v>
      </c>
      <c r="H24" s="20">
        <v>3.3777710000000001</v>
      </c>
      <c r="I24" s="21">
        <v>3.2230909999999997</v>
      </c>
      <c r="J24" s="21">
        <f t="shared" si="0"/>
        <v>2.6696142172111701</v>
      </c>
      <c r="K24" s="21">
        <v>2.18091355721117</v>
      </c>
      <c r="L24" s="21">
        <v>0.23607084000000003</v>
      </c>
      <c r="M24" s="21">
        <v>0.25262982000000006</v>
      </c>
      <c r="N24" s="22">
        <f t="shared" si="1"/>
        <v>0.67665280229790914</v>
      </c>
      <c r="O24" s="22">
        <f t="shared" si="2"/>
        <v>0.74989641844154264</v>
      </c>
      <c r="P24" s="23">
        <f t="shared" si="3"/>
        <v>0.82827764317270913</v>
      </c>
      <c r="Q24" s="70">
        <v>126296</v>
      </c>
      <c r="R24" s="21">
        <v>132105</v>
      </c>
      <c r="S24" s="23">
        <f t="shared" si="4"/>
        <v>1.0459951225692026</v>
      </c>
    </row>
    <row r="25" spans="1:19" ht="38.25" x14ac:dyDescent="0.25">
      <c r="A25" s="17"/>
      <c r="B25" s="19">
        <v>5004089</v>
      </c>
      <c r="C25" s="19" t="s">
        <v>625</v>
      </c>
      <c r="D25" s="68">
        <v>3000493</v>
      </c>
      <c r="E25" s="19" t="s">
        <v>607</v>
      </c>
      <c r="F25" s="69">
        <v>6</v>
      </c>
      <c r="G25" s="19" t="s">
        <v>636</v>
      </c>
      <c r="H25" s="20">
        <v>0.71333800000000003</v>
      </c>
      <c r="I25" s="21">
        <v>0.67645299999999997</v>
      </c>
      <c r="J25" s="21">
        <f t="shared" si="0"/>
        <v>0.55835906676348257</v>
      </c>
      <c r="K25" s="21">
        <v>0.44898633676348254</v>
      </c>
      <c r="L25" s="21">
        <v>5.8247260000000002E-2</v>
      </c>
      <c r="M25" s="21">
        <v>5.1125470000000006E-2</v>
      </c>
      <c r="N25" s="22">
        <f t="shared" si="1"/>
        <v>0.66373618974782067</v>
      </c>
      <c r="O25" s="22">
        <f t="shared" si="2"/>
        <v>0.74984307374419601</v>
      </c>
      <c r="P25" s="23">
        <f t="shared" si="3"/>
        <v>0.82542182053074287</v>
      </c>
      <c r="Q25" s="70">
        <v>452700</v>
      </c>
      <c r="R25" s="21">
        <v>506357</v>
      </c>
      <c r="S25" s="23">
        <f t="shared" si="4"/>
        <v>1.1185266180693616</v>
      </c>
    </row>
    <row r="26" spans="1:19" ht="38.25" x14ac:dyDescent="0.25">
      <c r="A26" s="17"/>
      <c r="B26" s="19">
        <v>5004090</v>
      </c>
      <c r="C26" s="19" t="s">
        <v>626</v>
      </c>
      <c r="D26" s="68">
        <v>3000493</v>
      </c>
      <c r="E26" s="19" t="s">
        <v>607</v>
      </c>
      <c r="F26" s="69">
        <v>52</v>
      </c>
      <c r="G26" s="19" t="s">
        <v>637</v>
      </c>
      <c r="H26" s="20">
        <v>0.95260500000000004</v>
      </c>
      <c r="I26" s="21">
        <v>0.85458499999999993</v>
      </c>
      <c r="J26" s="21">
        <f t="shared" si="0"/>
        <v>0.60878656511265983</v>
      </c>
      <c r="K26" s="21">
        <v>0.4885374151126598</v>
      </c>
      <c r="L26" s="21">
        <v>6.2999319999999998E-2</v>
      </c>
      <c r="M26" s="21">
        <v>5.7249830000000002E-2</v>
      </c>
      <c r="N26" s="22">
        <f t="shared" si="1"/>
        <v>0.57166626504403872</v>
      </c>
      <c r="O26" s="22">
        <f t="shared" si="2"/>
        <v>0.64538546208119707</v>
      </c>
      <c r="P26" s="23">
        <f t="shared" si="3"/>
        <v>0.71237684386299771</v>
      </c>
      <c r="Q26" s="70">
        <v>643</v>
      </c>
      <c r="R26" s="21">
        <v>617</v>
      </c>
      <c r="S26" s="23">
        <f t="shared" si="4"/>
        <v>0.95956454121306378</v>
      </c>
    </row>
    <row r="27" spans="1:19" ht="15.75" thickBot="1" x14ac:dyDescent="0.3">
      <c r="A27" s="41" t="s">
        <v>294</v>
      </c>
      <c r="B27" s="43"/>
      <c r="C27" s="43"/>
      <c r="D27" s="65"/>
      <c r="E27" s="43"/>
      <c r="F27" s="66"/>
      <c r="G27" s="43"/>
      <c r="H27" s="44">
        <f t="shared" ref="H27:M27" ca="1" si="5">OFFSET(H27,-MATCH("PROYECTOS",$A$8:$A$46,0)-1,0)-(OFFSET(H27,-MATCH("PROYECTOS",$A$8:$A$46,0),0))</f>
        <v>5.4974239999999952</v>
      </c>
      <c r="I27" s="45">
        <f t="shared" ca="1" si="5"/>
        <v>5.4974239999999952</v>
      </c>
      <c r="J27" s="45">
        <f t="shared" ca="1" si="5"/>
        <v>1.2913617010869913</v>
      </c>
      <c r="K27" s="45">
        <f t="shared" ca="1" si="5"/>
        <v>0.96158172108698636</v>
      </c>
      <c r="L27" s="45">
        <f t="shared" ca="1" si="5"/>
        <v>0.1440298499999999</v>
      </c>
      <c r="M27" s="45">
        <f t="shared" ca="1" si="5"/>
        <v>0.18575013000000062</v>
      </c>
      <c r="N27" s="46">
        <f t="shared" ca="1" si="1"/>
        <v>0.17491496400623041</v>
      </c>
      <c r="O27" s="46">
        <f t="shared" ca="1" si="2"/>
        <v>0.20111448036152701</v>
      </c>
      <c r="P27" s="47">
        <f t="shared" ca="1" si="3"/>
        <v>0.23490305661105784</v>
      </c>
      <c r="Q27" s="67"/>
      <c r="R27" s="45"/>
      <c r="S2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topLeftCell="A11" workbookViewId="0">
      <selection activeCell="A31" sqref="A31:L3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50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640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234.73624100000004</v>
      </c>
      <c r="E6" s="14">
        <v>287.90283800000003</v>
      </c>
      <c r="F6" s="14">
        <v>189.24515287994959</v>
      </c>
      <c r="G6" s="14">
        <v>142.92185289994958</v>
      </c>
      <c r="H6" s="14">
        <v>21.808376759999998</v>
      </c>
      <c r="I6" s="14">
        <v>24.514923219999996</v>
      </c>
      <c r="J6" s="15">
        <v>0.49642391125005014</v>
      </c>
      <c r="K6" s="15">
        <v>0.57217299698848245</v>
      </c>
      <c r="L6" s="16">
        <v>0.65732298505494247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144.947135</v>
      </c>
      <c r="E7" s="38">
        <f ca="1">SUM(E8:OFFSET(E6,MATCH("GOBIERNOS REGIONALES",$A$8:$A$50,0),0))</f>
        <v>173.92952099999999</v>
      </c>
      <c r="F7" s="38">
        <f ca="1">SUM(F8:OFFSET(F6,MATCH("GOBIERNOS REGIONALES",$A$8:$A$50,0),0))</f>
        <v>106.98789345083541</v>
      </c>
      <c r="G7" s="38">
        <f ca="1">SUM(G8:OFFSET(G6,MATCH("GOBIERNOS REGIONALES",$A$8:$A$50,0),0))</f>
        <v>81.077809810835419</v>
      </c>
      <c r="H7" s="38">
        <f ca="1">SUM(H8:OFFSET(H6,MATCH("GOBIERNOS REGIONALES",$A$8:$A$50,0),0))</f>
        <v>13.135728850000005</v>
      </c>
      <c r="I7" s="38">
        <f ca="1">SUM(I8:OFFSET(I6,MATCH("GOBIERNOS REGIONALES",$A$8:$A$50,0),0))</f>
        <v>12.774354789999999</v>
      </c>
      <c r="J7" s="39">
        <f ca="1">IFERROR(G7/E7,0)</f>
        <v>0.46615324037392952</v>
      </c>
      <c r="K7" s="39">
        <f ca="1">IFERROR(SUM(G7,H7)/E7,0)</f>
        <v>0.54167652575111402</v>
      </c>
      <c r="L7" s="40">
        <f ca="1">IFERROR(SUM(G7,H7,I7)/E7,0)</f>
        <v>0.6151221071369215</v>
      </c>
      <c r="M7" s="4"/>
    </row>
    <row r="8" spans="1:13" x14ac:dyDescent="0.25">
      <c r="A8" s="17"/>
      <c r="B8" s="18">
        <v>5</v>
      </c>
      <c r="C8" s="19" t="s">
        <v>104</v>
      </c>
      <c r="D8" s="20">
        <v>21.698920999999999</v>
      </c>
      <c r="E8" s="21">
        <v>23.874063000000003</v>
      </c>
      <c r="F8" s="21">
        <f t="shared" ref="F8:F32" si="0">SUM(G8,H8,I8)</f>
        <v>16.381986326468212</v>
      </c>
      <c r="G8" s="21">
        <v>11.721344666468212</v>
      </c>
      <c r="H8" s="21">
        <v>1.95239662</v>
      </c>
      <c r="I8" s="21">
        <v>2.7082450400000004</v>
      </c>
      <c r="J8" s="22">
        <f t="shared" ref="J8:J32" si="1">IFERROR(G8/E8,0)</f>
        <v>0.49096564193820763</v>
      </c>
      <c r="K8" s="22">
        <f t="shared" ref="K8:K32" si="2">IFERROR(SUM(G8,H8)/E8,0)</f>
        <v>0.57274462610190024</v>
      </c>
      <c r="L8" s="23">
        <f t="shared" ref="L8:L32" si="3">IFERROR(SUM(G8,H8,I8)/E8,0)</f>
        <v>0.68618342535446142</v>
      </c>
      <c r="M8" s="4"/>
    </row>
    <row r="9" spans="1:13" ht="25.5" x14ac:dyDescent="0.25">
      <c r="A9" s="17"/>
      <c r="B9" s="18">
        <v>50</v>
      </c>
      <c r="C9" s="19" t="s">
        <v>128</v>
      </c>
      <c r="D9" s="20">
        <v>0.6735199999999999</v>
      </c>
      <c r="E9" s="21">
        <v>0.68332999999999988</v>
      </c>
      <c r="F9" s="21">
        <f t="shared" si="0"/>
        <v>0.61602073059493301</v>
      </c>
      <c r="G9" s="21">
        <v>0.44786206059493305</v>
      </c>
      <c r="H9" s="21">
        <v>5.3922740000000011E-2</v>
      </c>
      <c r="I9" s="21">
        <v>0.11423593</v>
      </c>
      <c r="J9" s="22">
        <f t="shared" si="1"/>
        <v>0.65541109068083225</v>
      </c>
      <c r="K9" s="22">
        <f t="shared" si="2"/>
        <v>0.73432280244527992</v>
      </c>
      <c r="L9" s="23">
        <f t="shared" si="3"/>
        <v>0.90149814964209551</v>
      </c>
      <c r="M9" s="4"/>
    </row>
    <row r="10" spans="1:13" ht="25.5" x14ac:dyDescent="0.25">
      <c r="A10" s="17"/>
      <c r="B10" s="18">
        <v>51</v>
      </c>
      <c r="C10" s="19" t="s">
        <v>129</v>
      </c>
      <c r="D10" s="20">
        <v>122.26469400000001</v>
      </c>
      <c r="E10" s="21">
        <v>149.10223799999997</v>
      </c>
      <c r="F10" s="21">
        <f t="shared" si="0"/>
        <v>89.788631358212243</v>
      </c>
      <c r="G10" s="21">
        <v>68.746921628212249</v>
      </c>
      <c r="H10" s="21">
        <v>11.112473490000005</v>
      </c>
      <c r="I10" s="21">
        <v>9.929236239999998</v>
      </c>
      <c r="J10" s="22">
        <f t="shared" si="1"/>
        <v>0.46107236585015082</v>
      </c>
      <c r="K10" s="22">
        <f t="shared" si="2"/>
        <v>0.53560158579385153</v>
      </c>
      <c r="L10" s="23">
        <f t="shared" si="3"/>
        <v>0.6021950613391347</v>
      </c>
      <c r="M10" s="4"/>
    </row>
    <row r="11" spans="1:13" ht="25.5" x14ac:dyDescent="0.25">
      <c r="A11" s="17"/>
      <c r="B11" s="18">
        <v>55</v>
      </c>
      <c r="C11" s="19" t="s">
        <v>130</v>
      </c>
      <c r="D11" s="20">
        <v>0.15000000000000002</v>
      </c>
      <c r="E11" s="21">
        <v>0.10989</v>
      </c>
      <c r="F11" s="21">
        <f t="shared" si="0"/>
        <v>7.5644299555805025E-2</v>
      </c>
      <c r="G11" s="21">
        <v>6.4791529555805027E-2</v>
      </c>
      <c r="H11" s="21">
        <v>7.8869300000000003E-3</v>
      </c>
      <c r="I11" s="21">
        <v>2.96584E-3</v>
      </c>
      <c r="J11" s="22">
        <f t="shared" si="1"/>
        <v>0.58960350856133426</v>
      </c>
      <c r="K11" s="22">
        <f t="shared" si="2"/>
        <v>0.66137464333246909</v>
      </c>
      <c r="L11" s="23">
        <f t="shared" si="3"/>
        <v>0.68836381432164007</v>
      </c>
      <c r="M11" s="4"/>
    </row>
    <row r="12" spans="1:13" x14ac:dyDescent="0.25">
      <c r="A12" s="17"/>
      <c r="B12" s="18">
        <v>112</v>
      </c>
      <c r="C12" s="19" t="s">
        <v>139</v>
      </c>
      <c r="D12" s="20">
        <v>0.16000000000000003</v>
      </c>
      <c r="E12" s="21">
        <v>0.16000000000000003</v>
      </c>
      <c r="F12" s="21">
        <f t="shared" si="0"/>
        <v>0.12561073600422351</v>
      </c>
      <c r="G12" s="21">
        <v>9.6889926004223526E-2</v>
      </c>
      <c r="H12" s="21">
        <v>9.0490699999999993E-3</v>
      </c>
      <c r="I12" s="21">
        <v>1.967174E-2</v>
      </c>
      <c r="J12" s="22">
        <f t="shared" si="1"/>
        <v>0.60556203752639692</v>
      </c>
      <c r="K12" s="22">
        <f t="shared" si="2"/>
        <v>0.6621187250263969</v>
      </c>
      <c r="L12" s="23">
        <f t="shared" si="3"/>
        <v>0.78506710002639679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42.564518000000007</v>
      </c>
      <c r="E13" s="38">
        <f ca="1">SUM(E14:OFFSET(E12,(MATCH("GOBIERNOS LOCALES",$A$8:$A$50,0)-MATCH("GOBIERNOS REGIONALES",$A$8:$A$50,0)),0))</f>
        <v>62.281217000000012</v>
      </c>
      <c r="F13" s="38">
        <f ca="1">SUM(F14:OFFSET(F12,(MATCH("GOBIERNOS LOCALES",$A$8:$A$50,0)-MATCH("GOBIERNOS REGIONALES",$A$8:$A$50,0)),0))</f>
        <v>41.924785664336</v>
      </c>
      <c r="G13" s="38">
        <f ca="1">SUM(G14:OFFSET(G12,(MATCH("GOBIERNOS LOCALES",$A$8:$A$50,0)-MATCH("GOBIERNOS REGIONALES",$A$8:$A$50,0)),0))</f>
        <v>30.094361944336015</v>
      </c>
      <c r="H13" s="38">
        <f ca="1">SUM(H14:OFFSET(H12,(MATCH("GOBIERNOS LOCALES",$A$8:$A$50,0)-MATCH("GOBIERNOS REGIONALES",$A$8:$A$50,0)),0))</f>
        <v>4.6823442000000002</v>
      </c>
      <c r="I13" s="38">
        <f ca="1">SUM(I14:OFFSET(I12,(MATCH("GOBIERNOS LOCALES",$A$8:$A$50,0)-MATCH("GOBIERNOS REGIONALES",$A$8:$A$50,0)),0))</f>
        <v>7.1480795199999996</v>
      </c>
      <c r="J13" s="39">
        <f t="shared" ca="1" si="1"/>
        <v>0.48320125061679525</v>
      </c>
      <c r="K13" s="39">
        <f t="shared" ca="1" si="2"/>
        <v>0.55838192988964896</v>
      </c>
      <c r="L13" s="40">
        <f t="shared" ca="1" si="3"/>
        <v>0.67315296141910663</v>
      </c>
      <c r="M13" s="4"/>
    </row>
    <row r="14" spans="1:13" x14ac:dyDescent="0.25">
      <c r="A14" s="17"/>
      <c r="B14" s="18">
        <v>440</v>
      </c>
      <c r="C14" s="19" t="s">
        <v>207</v>
      </c>
      <c r="D14" s="20">
        <v>2.5240119999999999</v>
      </c>
      <c r="E14" s="21">
        <v>2.201638</v>
      </c>
      <c r="F14" s="21">
        <f t="shared" si="0"/>
        <v>1.8442860913020906</v>
      </c>
      <c r="G14" s="21">
        <v>0.9054575313020905</v>
      </c>
      <c r="H14" s="21">
        <v>0.46466055000000001</v>
      </c>
      <c r="I14" s="21">
        <v>0.47416801000000003</v>
      </c>
      <c r="J14" s="22">
        <f t="shared" si="1"/>
        <v>0.41126539935361334</v>
      </c>
      <c r="K14" s="22">
        <f t="shared" si="2"/>
        <v>0.62231760230432553</v>
      </c>
      <c r="L14" s="23">
        <f t="shared" si="3"/>
        <v>0.83768816276885238</v>
      </c>
      <c r="M14" s="4"/>
    </row>
    <row r="15" spans="1:13" x14ac:dyDescent="0.25">
      <c r="A15" s="17"/>
      <c r="B15" s="18">
        <v>441</v>
      </c>
      <c r="C15" s="19" t="s">
        <v>208</v>
      </c>
      <c r="D15" s="20">
        <v>0</v>
      </c>
      <c r="E15" s="21">
        <v>1.2481420000000001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0</v>
      </c>
      <c r="E16" s="21">
        <v>1.089872</v>
      </c>
      <c r="F16" s="21">
        <f t="shared" si="0"/>
        <v>0.39003384125716622</v>
      </c>
      <c r="G16" s="21">
        <v>0.26679029125716625</v>
      </c>
      <c r="H16" s="21">
        <v>4.2697000000000004E-3</v>
      </c>
      <c r="I16" s="21">
        <v>0.11897384999999999</v>
      </c>
      <c r="J16" s="22">
        <f t="shared" si="1"/>
        <v>0.24479048113646948</v>
      </c>
      <c r="K16" s="22">
        <f t="shared" si="2"/>
        <v>0.24870809715009307</v>
      </c>
      <c r="L16" s="23">
        <f t="shared" si="3"/>
        <v>0.35787123740876564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0</v>
      </c>
      <c r="E17" s="21">
        <v>0.35</v>
      </c>
      <c r="F17" s="21">
        <f t="shared" si="0"/>
        <v>0.12362233988095792</v>
      </c>
      <c r="G17" s="21">
        <v>7.4184769880957901E-2</v>
      </c>
      <c r="H17" s="21">
        <v>1.7227390000000002E-2</v>
      </c>
      <c r="I17" s="21">
        <v>3.2210179999999998E-2</v>
      </c>
      <c r="J17" s="22">
        <f t="shared" si="1"/>
        <v>0.21195648537416545</v>
      </c>
      <c r="K17" s="22">
        <f t="shared" si="2"/>
        <v>0.26117759965987974</v>
      </c>
      <c r="L17" s="23">
        <f t="shared" si="3"/>
        <v>0.3532066853741655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0.85091200000000011</v>
      </c>
      <c r="E18" s="21">
        <v>1.7205869999999999</v>
      </c>
      <c r="F18" s="21">
        <f t="shared" si="0"/>
        <v>1.2759829171420485</v>
      </c>
      <c r="G18" s="21">
        <v>0.99270387714204844</v>
      </c>
      <c r="H18" s="21">
        <v>0.15417937000000001</v>
      </c>
      <c r="I18" s="21">
        <v>0.12909967</v>
      </c>
      <c r="J18" s="22">
        <f t="shared" si="1"/>
        <v>0.57695651376073898</v>
      </c>
      <c r="K18" s="22">
        <f t="shared" si="2"/>
        <v>0.66656510083015186</v>
      </c>
      <c r="L18" s="23">
        <f t="shared" si="3"/>
        <v>0.74159744153713159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15.818574000000002</v>
      </c>
      <c r="E19" s="21">
        <v>16.450628000000002</v>
      </c>
      <c r="F19" s="21">
        <f t="shared" si="0"/>
        <v>14.487762689846205</v>
      </c>
      <c r="G19" s="21">
        <v>10.960713389846205</v>
      </c>
      <c r="H19" s="21">
        <v>1.16161541</v>
      </c>
      <c r="I19" s="21">
        <v>2.3654338899999998</v>
      </c>
      <c r="J19" s="22">
        <f t="shared" si="1"/>
        <v>0.66627932926610489</v>
      </c>
      <c r="K19" s="22">
        <f t="shared" si="2"/>
        <v>0.73689155209431545</v>
      </c>
      <c r="L19" s="23">
        <f t="shared" si="3"/>
        <v>0.88068143598203086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6.8522040000000004</v>
      </c>
      <c r="E20" s="21">
        <v>9.0970940000000002</v>
      </c>
      <c r="F20" s="21">
        <f t="shared" si="0"/>
        <v>6.2007950066551425</v>
      </c>
      <c r="G20" s="21">
        <v>3.6886499766551424</v>
      </c>
      <c r="H20" s="21">
        <v>1.1347404200000002</v>
      </c>
      <c r="I20" s="21">
        <v>1.3774046099999999</v>
      </c>
      <c r="J20" s="22">
        <f t="shared" si="1"/>
        <v>0.40547563613777565</v>
      </c>
      <c r="K20" s="22">
        <f t="shared" si="2"/>
        <v>0.5302122190509565</v>
      </c>
      <c r="L20" s="23">
        <f t="shared" si="3"/>
        <v>0.68162371485390194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3.8047520000000001</v>
      </c>
      <c r="E21" s="21">
        <v>3.5677369999999997</v>
      </c>
      <c r="F21" s="21">
        <f t="shared" si="0"/>
        <v>2.6279270654346902</v>
      </c>
      <c r="G21" s="21">
        <v>1.9635500854346901</v>
      </c>
      <c r="H21" s="21">
        <v>0.34167298000000002</v>
      </c>
      <c r="I21" s="21">
        <v>0.32270399999999999</v>
      </c>
      <c r="J21" s="22">
        <f t="shared" si="1"/>
        <v>0.55036290103073471</v>
      </c>
      <c r="K21" s="22">
        <f t="shared" si="2"/>
        <v>0.64613032447029883</v>
      </c>
      <c r="L21" s="23">
        <f t="shared" si="3"/>
        <v>0.73658093784230461</v>
      </c>
      <c r="M21" s="4"/>
    </row>
    <row r="22" spans="1:13" x14ac:dyDescent="0.25">
      <c r="A22" s="17"/>
      <c r="B22" s="18">
        <v>450</v>
      </c>
      <c r="C22" s="19" t="s">
        <v>217</v>
      </c>
      <c r="D22" s="20">
        <v>0</v>
      </c>
      <c r="E22" s="21">
        <v>0.10920000000000001</v>
      </c>
      <c r="F22" s="21">
        <f t="shared" si="0"/>
        <v>4.2700000107288361E-2</v>
      </c>
      <c r="G22" s="21">
        <v>4.2700000107288361E-2</v>
      </c>
      <c r="H22" s="21">
        <v>0</v>
      </c>
      <c r="I22" s="21">
        <v>0</v>
      </c>
      <c r="J22" s="22">
        <f t="shared" si="1"/>
        <v>0.39102564200813517</v>
      </c>
      <c r="K22" s="22">
        <f t="shared" si="2"/>
        <v>0.39102564200813517</v>
      </c>
      <c r="L22" s="23">
        <f t="shared" si="3"/>
        <v>0.39102564200813517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4.4090559999999996</v>
      </c>
      <c r="E23" s="21">
        <v>11.04388</v>
      </c>
      <c r="F23" s="21">
        <f t="shared" si="0"/>
        <v>5.9935470324668838</v>
      </c>
      <c r="G23" s="21">
        <v>4.6086241824668832</v>
      </c>
      <c r="H23" s="21">
        <v>0.12295275999999999</v>
      </c>
      <c r="I23" s="21">
        <v>1.2619700899999999</v>
      </c>
      <c r="J23" s="22">
        <f t="shared" si="1"/>
        <v>0.41730118241658576</v>
      </c>
      <c r="K23" s="22">
        <f t="shared" si="2"/>
        <v>0.42843429505453551</v>
      </c>
      <c r="L23" s="23">
        <f t="shared" si="3"/>
        <v>0.54270302035759932</v>
      </c>
      <c r="M23" s="4"/>
    </row>
    <row r="24" spans="1:13" x14ac:dyDescent="0.25">
      <c r="A24" s="17"/>
      <c r="B24" s="18">
        <v>454</v>
      </c>
      <c r="C24" s="19" t="s">
        <v>221</v>
      </c>
      <c r="D24" s="20">
        <v>0</v>
      </c>
      <c r="E24" s="21">
        <v>0.81322500000000009</v>
      </c>
      <c r="F24" s="21">
        <f t="shared" si="0"/>
        <v>0.72109241498322785</v>
      </c>
      <c r="G24" s="21">
        <v>0.66619841498322785</v>
      </c>
      <c r="H24" s="21">
        <v>4.3704E-2</v>
      </c>
      <c r="I24" s="21">
        <v>1.119E-2</v>
      </c>
      <c r="J24" s="22">
        <f t="shared" si="1"/>
        <v>0.81920552735494823</v>
      </c>
      <c r="K24" s="22">
        <f t="shared" si="2"/>
        <v>0.87294711178730089</v>
      </c>
      <c r="L24" s="23">
        <f t="shared" si="3"/>
        <v>0.88670714129942851</v>
      </c>
      <c r="M24" s="4"/>
    </row>
    <row r="25" spans="1:13" x14ac:dyDescent="0.25">
      <c r="A25" s="17"/>
      <c r="B25" s="18">
        <v>456</v>
      </c>
      <c r="C25" s="19" t="s">
        <v>223</v>
      </c>
      <c r="D25" s="20">
        <v>2.4416959999999999</v>
      </c>
      <c r="E25" s="21">
        <v>1.8635279999999999</v>
      </c>
      <c r="F25" s="21">
        <f t="shared" si="0"/>
        <v>1.1314242114297834</v>
      </c>
      <c r="G25" s="21">
        <v>1.0590796514297836</v>
      </c>
      <c r="H25" s="21">
        <v>2.9715700000000001E-2</v>
      </c>
      <c r="I25" s="21">
        <v>4.2628860000000005E-2</v>
      </c>
      <c r="J25" s="22">
        <f t="shared" si="1"/>
        <v>0.56831968794125098</v>
      </c>
      <c r="K25" s="22">
        <f t="shared" si="2"/>
        <v>0.58426562489524358</v>
      </c>
      <c r="L25" s="23">
        <f t="shared" si="3"/>
        <v>0.60714097745232887</v>
      </c>
      <c r="M25" s="4"/>
    </row>
    <row r="26" spans="1:13" x14ac:dyDescent="0.25">
      <c r="A26" s="17"/>
      <c r="B26" s="18">
        <v>457</v>
      </c>
      <c r="C26" s="19" t="s">
        <v>224</v>
      </c>
      <c r="D26" s="20">
        <v>5.7500000000000002E-2</v>
      </c>
      <c r="E26" s="21">
        <v>1.3981069999999998</v>
      </c>
      <c r="F26" s="21">
        <f t="shared" si="0"/>
        <v>0.77179913474619899</v>
      </c>
      <c r="G26" s="21">
        <v>0.55531578474619891</v>
      </c>
      <c r="H26" s="21">
        <v>0.11489848</v>
      </c>
      <c r="I26" s="21">
        <v>0.10158486999999999</v>
      </c>
      <c r="J26" s="22">
        <f t="shared" si="1"/>
        <v>0.39719119119366331</v>
      </c>
      <c r="K26" s="22">
        <f t="shared" si="2"/>
        <v>0.47937265513025762</v>
      </c>
      <c r="L26" s="23">
        <f t="shared" si="3"/>
        <v>0.55203152172630499</v>
      </c>
      <c r="M26" s="4"/>
    </row>
    <row r="27" spans="1:13" x14ac:dyDescent="0.25">
      <c r="A27" s="17"/>
      <c r="B27" s="18">
        <v>458</v>
      </c>
      <c r="C27" s="19" t="s">
        <v>225</v>
      </c>
      <c r="D27" s="20">
        <v>2.1758120000000001</v>
      </c>
      <c r="E27" s="21">
        <v>3.4460040000000003</v>
      </c>
      <c r="F27" s="21">
        <f t="shared" si="0"/>
        <v>2.1958614783595989</v>
      </c>
      <c r="G27" s="21">
        <v>1.5297366083595989</v>
      </c>
      <c r="H27" s="21">
        <v>0.52023008000000004</v>
      </c>
      <c r="I27" s="21">
        <v>0.14589479</v>
      </c>
      <c r="J27" s="22">
        <f t="shared" si="1"/>
        <v>0.44391608609844874</v>
      </c>
      <c r="K27" s="22">
        <f t="shared" si="2"/>
        <v>0.59488227186027609</v>
      </c>
      <c r="L27" s="23">
        <f t="shared" si="3"/>
        <v>0.63721965452146856</v>
      </c>
      <c r="M27" s="4"/>
    </row>
    <row r="28" spans="1:13" x14ac:dyDescent="0.25">
      <c r="A28" s="17"/>
      <c r="B28" s="18">
        <v>459</v>
      </c>
      <c r="C28" s="19" t="s">
        <v>226</v>
      </c>
      <c r="D28" s="20">
        <v>3.6</v>
      </c>
      <c r="E28" s="21">
        <v>5.6367910000000006</v>
      </c>
      <c r="F28" s="21">
        <f t="shared" si="0"/>
        <v>2.8045531600973019</v>
      </c>
      <c r="G28" s="21">
        <v>1.9514116900973022</v>
      </c>
      <c r="H28" s="21">
        <v>0.30731245999999995</v>
      </c>
      <c r="I28" s="21">
        <v>0.54582901000000006</v>
      </c>
      <c r="J28" s="22">
        <f t="shared" si="1"/>
        <v>0.34619195391443502</v>
      </c>
      <c r="K28" s="22">
        <f t="shared" si="2"/>
        <v>0.40071099852687492</v>
      </c>
      <c r="L28" s="23">
        <f t="shared" si="3"/>
        <v>0.4975442871834882</v>
      </c>
      <c r="M28" s="4"/>
    </row>
    <row r="29" spans="1:13" x14ac:dyDescent="0.25">
      <c r="A29" s="17"/>
      <c r="B29" s="18">
        <v>460</v>
      </c>
      <c r="C29" s="19" t="s">
        <v>227</v>
      </c>
      <c r="D29" s="20">
        <v>0</v>
      </c>
      <c r="E29" s="21">
        <v>2.126017</v>
      </c>
      <c r="F29" s="21">
        <f t="shared" si="0"/>
        <v>1.2896227817220374</v>
      </c>
      <c r="G29" s="21">
        <v>0.81147019172203727</v>
      </c>
      <c r="H29" s="21">
        <v>0.26116489999999998</v>
      </c>
      <c r="I29" s="21">
        <v>0.21698769000000001</v>
      </c>
      <c r="J29" s="22">
        <f t="shared" si="1"/>
        <v>0.38168565525206866</v>
      </c>
      <c r="K29" s="22">
        <f t="shared" si="2"/>
        <v>0.50452799376582469</v>
      </c>
      <c r="L29" s="23">
        <f t="shared" si="3"/>
        <v>0.60659100172860203</v>
      </c>
      <c r="M29" s="4"/>
    </row>
    <row r="30" spans="1:13" x14ac:dyDescent="0.25">
      <c r="A30" s="17"/>
      <c r="B30" s="18">
        <v>461</v>
      </c>
      <c r="C30" s="19" t="s">
        <v>228</v>
      </c>
      <c r="D30" s="20">
        <v>0.03</v>
      </c>
      <c r="E30" s="21">
        <v>0.03</v>
      </c>
      <c r="F30" s="21">
        <f t="shared" si="0"/>
        <v>2.3775498905393759E-2</v>
      </c>
      <c r="G30" s="21">
        <v>1.7775498905393761E-2</v>
      </c>
      <c r="H30" s="21">
        <v>4.0000000000000001E-3</v>
      </c>
      <c r="I30" s="21">
        <v>2E-3</v>
      </c>
      <c r="J30" s="22">
        <f t="shared" si="1"/>
        <v>0.59251663017979206</v>
      </c>
      <c r="K30" s="22">
        <f t="shared" si="2"/>
        <v>0.72584996351312536</v>
      </c>
      <c r="L30" s="23">
        <f t="shared" si="3"/>
        <v>0.79251663017979201</v>
      </c>
      <c r="M30" s="4"/>
    </row>
    <row r="31" spans="1:13" x14ac:dyDescent="0.25">
      <c r="A31" s="17"/>
      <c r="B31" s="18">
        <v>463</v>
      </c>
      <c r="C31" s="19" t="s">
        <v>230</v>
      </c>
      <c r="D31" s="20">
        <v>0</v>
      </c>
      <c r="E31" s="21">
        <v>8.8766999999999999E-2</v>
      </c>
      <c r="F31" s="21">
        <f t="shared" si="0"/>
        <v>0</v>
      </c>
      <c r="G31" s="21">
        <v>0</v>
      </c>
      <c r="H31" s="21">
        <v>0</v>
      </c>
      <c r="I31" s="21">
        <v>0</v>
      </c>
      <c r="J31" s="22">
        <f t="shared" si="1"/>
        <v>0</v>
      </c>
      <c r="K31" s="22">
        <f t="shared" si="2"/>
        <v>0</v>
      </c>
      <c r="L31" s="23">
        <f t="shared" si="3"/>
        <v>0</v>
      </c>
      <c r="M31" s="4"/>
    </row>
    <row r="32" spans="1:13" ht="15.75" thickBot="1" x14ac:dyDescent="0.3">
      <c r="A32" s="41" t="s">
        <v>233</v>
      </c>
      <c r="B32" s="58"/>
      <c r="C32" s="43"/>
      <c r="D32" s="44">
        <v>47.224588000000011</v>
      </c>
      <c r="E32" s="45">
        <v>51.692100000000011</v>
      </c>
      <c r="F32" s="45">
        <f t="shared" si="0"/>
        <v>40.33247376477815</v>
      </c>
      <c r="G32" s="45">
        <v>31.749681144778151</v>
      </c>
      <c r="H32" s="45">
        <v>3.9903037100000005</v>
      </c>
      <c r="I32" s="45">
        <v>4.592488910000001</v>
      </c>
      <c r="J32" s="46">
        <f t="shared" si="1"/>
        <v>0.61420760899205384</v>
      </c>
      <c r="K32" s="46">
        <f t="shared" si="2"/>
        <v>0.6914012944875163</v>
      </c>
      <c r="L32" s="47">
        <f t="shared" si="3"/>
        <v>0.78024444286028505</v>
      </c>
      <c r="M32" s="4"/>
    </row>
    <row r="33" spans="4:13" x14ac:dyDescent="0.25">
      <c r="D33" s="5"/>
      <c r="E33" s="5"/>
      <c r="F33" s="5"/>
      <c r="G33" s="5"/>
      <c r="H33" s="5"/>
      <c r="I33" s="5"/>
      <c r="J33" s="4"/>
      <c r="K33" s="4"/>
      <c r="L33" s="4"/>
      <c r="M3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35</v>
      </c>
      <c r="B1" s="51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641</v>
      </c>
      <c r="N2" s="72" t="s">
        <v>666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234.73624100000004</v>
      </c>
      <c r="E6" s="14">
        <f ca="1">SUM(E7:OFFSET(E7,50,0))</f>
        <v>287.90283800000003</v>
      </c>
      <c r="F6" s="14">
        <f ca="1">SUM(F7:OFFSET(F7,50,0))</f>
        <v>189.24515287994959</v>
      </c>
      <c r="G6" s="14">
        <f ca="1">SUM(G7:OFFSET(G7,50,0))</f>
        <v>142.92185289994958</v>
      </c>
      <c r="H6" s="14">
        <f ca="1">SUM(H7:OFFSET(H7,50,0))</f>
        <v>21.808376759999998</v>
      </c>
      <c r="I6" s="14">
        <f ca="1">SUM(I7:OFFSET(I7,50,0))</f>
        <v>24.514923219999996</v>
      </c>
      <c r="J6" s="15">
        <f ca="1">IFERROR(G6/E6,0)</f>
        <v>0.49642391125005014</v>
      </c>
      <c r="K6" s="15">
        <f ca="1">IFERROR(SUM(G6,H6)/E6,0)</f>
        <v>0.57217299698848245</v>
      </c>
      <c r="L6" s="16">
        <f ca="1">IFERROR(SUM(G6,H6,I6)/E6,0)</f>
        <v>0.65732298505494247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2.9256419999999999</v>
      </c>
      <c r="E7" s="21">
        <v>2.9151579999999995</v>
      </c>
      <c r="F7" s="21">
        <f t="shared" ref="F7:F30" si="0">SUM(G7,H7,I7)</f>
        <v>2.4121812795950728</v>
      </c>
      <c r="G7" s="21">
        <v>1.3107123595950725</v>
      </c>
      <c r="H7" s="21">
        <v>0.57112591000000001</v>
      </c>
      <c r="I7" s="21">
        <v>0.53034300999999995</v>
      </c>
      <c r="J7" s="22">
        <f t="shared" ref="J7:J30" si="1">IFERROR(G7/E7,0)</f>
        <v>0.44961966370092898</v>
      </c>
      <c r="K7" s="22">
        <f t="shared" ref="K7:K30" si="2">IFERROR(SUM(G7,H7)/E7,0)</f>
        <v>0.64553560033283719</v>
      </c>
      <c r="L7" s="23">
        <f t="shared" ref="L7:L30" si="3">IFERROR(SUM(G7,H7,I7)/E7,0)</f>
        <v>0.82746159199435265</v>
      </c>
      <c r="M7" s="4"/>
      <c r="N7" t="s">
        <v>257</v>
      </c>
      <c r="O7" s="5">
        <v>45.505903242307028</v>
      </c>
      <c r="P7" s="71">
        <v>0.84719707682888945</v>
      </c>
    </row>
    <row r="8" spans="1:16" x14ac:dyDescent="0.25">
      <c r="A8" s="17"/>
      <c r="B8" s="55">
        <v>2</v>
      </c>
      <c r="C8" s="19" t="s">
        <v>251</v>
      </c>
      <c r="D8" s="20">
        <v>1.1304989999999999</v>
      </c>
      <c r="E8" s="21">
        <v>2.6885430000000001</v>
      </c>
      <c r="F8" s="21">
        <f t="shared" si="0"/>
        <v>1.0742566283209563</v>
      </c>
      <c r="G8" s="21">
        <v>0.8516500583209563</v>
      </c>
      <c r="H8" s="21">
        <v>0.12026787999999999</v>
      </c>
      <c r="I8" s="21">
        <v>0.10233869</v>
      </c>
      <c r="J8" s="22">
        <f t="shared" si="1"/>
        <v>0.31677010868747729</v>
      </c>
      <c r="K8" s="22">
        <f t="shared" si="2"/>
        <v>0.36150358700640317</v>
      </c>
      <c r="L8" s="23">
        <f t="shared" si="3"/>
        <v>0.39956832690455618</v>
      </c>
      <c r="M8" s="4"/>
      <c r="N8" t="s">
        <v>252</v>
      </c>
      <c r="O8" s="5">
        <v>0.91958817794350911</v>
      </c>
      <c r="P8" s="71">
        <v>0.84020709227915891</v>
      </c>
    </row>
    <row r="9" spans="1:16" x14ac:dyDescent="0.25">
      <c r="A9" s="17"/>
      <c r="B9" s="55">
        <v>3</v>
      </c>
      <c r="C9" s="19" t="s">
        <v>252</v>
      </c>
      <c r="D9" s="20">
        <v>0.58515099999999998</v>
      </c>
      <c r="E9" s="21">
        <v>1.0944779999999998</v>
      </c>
      <c r="F9" s="21">
        <f t="shared" si="0"/>
        <v>0.91958817794350911</v>
      </c>
      <c r="G9" s="21">
        <v>0.66635690794350921</v>
      </c>
      <c r="H9" s="21">
        <v>0.15216575999999998</v>
      </c>
      <c r="I9" s="21">
        <v>0.10106551</v>
      </c>
      <c r="J9" s="22">
        <f t="shared" si="1"/>
        <v>0.60883536073224798</v>
      </c>
      <c r="K9" s="22">
        <f t="shared" si="2"/>
        <v>0.74786580264154168</v>
      </c>
      <c r="L9" s="23">
        <f t="shared" si="3"/>
        <v>0.84020709227915891</v>
      </c>
      <c r="M9" s="4"/>
      <c r="N9" t="s">
        <v>250</v>
      </c>
      <c r="O9" s="5">
        <v>2.4121812795950728</v>
      </c>
      <c r="P9" s="71">
        <v>0.82746159199435265</v>
      </c>
    </row>
    <row r="10" spans="1:16" x14ac:dyDescent="0.25">
      <c r="A10" s="17"/>
      <c r="B10" s="55">
        <v>4</v>
      </c>
      <c r="C10" s="19" t="s">
        <v>253</v>
      </c>
      <c r="D10" s="20">
        <v>6.4260380000000001</v>
      </c>
      <c r="E10" s="21">
        <v>2.3799839999999999</v>
      </c>
      <c r="F10" s="21">
        <f t="shared" si="0"/>
        <v>1.1759253858890388</v>
      </c>
      <c r="G10" s="21">
        <v>0.76151819588903891</v>
      </c>
      <c r="H10" s="21">
        <v>0.13010389</v>
      </c>
      <c r="I10" s="21">
        <v>0.28430329999999998</v>
      </c>
      <c r="J10" s="22">
        <f t="shared" si="1"/>
        <v>0.31996777956870254</v>
      </c>
      <c r="K10" s="22">
        <f t="shared" si="2"/>
        <v>0.37463364707033281</v>
      </c>
      <c r="L10" s="23">
        <f t="shared" si="3"/>
        <v>0.49408961820291181</v>
      </c>
      <c r="M10" s="4"/>
      <c r="N10" t="s">
        <v>266</v>
      </c>
      <c r="O10" s="5">
        <v>1.2028093119743337</v>
      </c>
      <c r="P10" s="71">
        <v>0.78553223313586362</v>
      </c>
    </row>
    <row r="11" spans="1:16" x14ac:dyDescent="0.25">
      <c r="A11" s="17"/>
      <c r="B11" s="55">
        <v>5</v>
      </c>
      <c r="C11" s="19" t="s">
        <v>254</v>
      </c>
      <c r="D11" s="20">
        <v>1.6358109999999999</v>
      </c>
      <c r="E11" s="21">
        <v>1.8732900000000001</v>
      </c>
      <c r="F11" s="21">
        <f t="shared" si="0"/>
        <v>1.2577425014660097</v>
      </c>
      <c r="G11" s="21">
        <v>0.92284639146600966</v>
      </c>
      <c r="H11" s="21">
        <v>0.18888519000000004</v>
      </c>
      <c r="I11" s="21">
        <v>0.14601092000000002</v>
      </c>
      <c r="J11" s="22">
        <f t="shared" si="1"/>
        <v>0.49263402434540815</v>
      </c>
      <c r="K11" s="22">
        <f t="shared" si="2"/>
        <v>0.59346474996717524</v>
      </c>
      <c r="L11" s="23">
        <f t="shared" si="3"/>
        <v>0.67140832517443094</v>
      </c>
      <c r="M11" s="4"/>
      <c r="N11" t="s">
        <v>273</v>
      </c>
      <c r="O11" s="5">
        <v>0.47304554668309629</v>
      </c>
      <c r="P11" s="71">
        <v>0.77454235451810471</v>
      </c>
    </row>
    <row r="12" spans="1:16" x14ac:dyDescent="0.25">
      <c r="A12" s="17"/>
      <c r="B12" s="55">
        <v>6</v>
      </c>
      <c r="C12" s="19" t="s">
        <v>255</v>
      </c>
      <c r="D12" s="20">
        <v>2.8324019999999996</v>
      </c>
      <c r="E12" s="21">
        <v>4.7093720000000001</v>
      </c>
      <c r="F12" s="21">
        <f t="shared" si="0"/>
        <v>3.6277216032319779</v>
      </c>
      <c r="G12" s="21">
        <v>2.744112833231978</v>
      </c>
      <c r="H12" s="21">
        <v>0.43678023999999988</v>
      </c>
      <c r="I12" s="21">
        <v>0.44682852999999995</v>
      </c>
      <c r="J12" s="22">
        <f t="shared" si="1"/>
        <v>0.58269188189677479</v>
      </c>
      <c r="K12" s="22">
        <f t="shared" si="2"/>
        <v>0.67543890634079828</v>
      </c>
      <c r="L12" s="23">
        <f t="shared" si="3"/>
        <v>0.77031961017986639</v>
      </c>
      <c r="M12" s="4"/>
      <c r="N12" t="s">
        <v>255</v>
      </c>
      <c r="O12" s="5">
        <v>3.6277216032319779</v>
      </c>
      <c r="P12" s="71">
        <v>0.77031961017986639</v>
      </c>
    </row>
    <row r="13" spans="1:16" x14ac:dyDescent="0.25">
      <c r="A13" s="17"/>
      <c r="B13" s="55">
        <v>8</v>
      </c>
      <c r="C13" s="19" t="s">
        <v>257</v>
      </c>
      <c r="D13" s="20">
        <v>42.860182999999999</v>
      </c>
      <c r="E13" s="21">
        <v>53.713480000000011</v>
      </c>
      <c r="F13" s="21">
        <f t="shared" si="0"/>
        <v>45.505903242307028</v>
      </c>
      <c r="G13" s="21">
        <v>35.112253832307033</v>
      </c>
      <c r="H13" s="21">
        <v>4.1171571600000005</v>
      </c>
      <c r="I13" s="21">
        <v>6.2764922499999996</v>
      </c>
      <c r="J13" s="22">
        <f t="shared" si="1"/>
        <v>0.65369538209602185</v>
      </c>
      <c r="K13" s="22">
        <f t="shared" si="2"/>
        <v>0.73034573429811334</v>
      </c>
      <c r="L13" s="23">
        <f t="shared" si="3"/>
        <v>0.84719707682888945</v>
      </c>
      <c r="M13" s="4"/>
      <c r="N13" t="s">
        <v>258</v>
      </c>
      <c r="O13" s="5">
        <v>8.8981971828452053</v>
      </c>
      <c r="P13" s="71">
        <v>0.717156132169253</v>
      </c>
    </row>
    <row r="14" spans="1:16" x14ac:dyDescent="0.25">
      <c r="A14" s="17"/>
      <c r="B14" s="55">
        <v>9</v>
      </c>
      <c r="C14" s="19" t="s">
        <v>258</v>
      </c>
      <c r="D14" s="20">
        <v>9.8506660000000004</v>
      </c>
      <c r="E14" s="21">
        <v>12.407614999999998</v>
      </c>
      <c r="F14" s="21">
        <f t="shared" si="0"/>
        <v>8.8981971828452053</v>
      </c>
      <c r="G14" s="21">
        <v>6.0892091228452045</v>
      </c>
      <c r="H14" s="21">
        <v>1.2526821499999998</v>
      </c>
      <c r="I14" s="21">
        <v>1.5563059100000001</v>
      </c>
      <c r="J14" s="22">
        <f t="shared" si="1"/>
        <v>0.49076386741893629</v>
      </c>
      <c r="K14" s="22">
        <f t="shared" si="2"/>
        <v>0.59172462015022276</v>
      </c>
      <c r="L14" s="23">
        <f t="shared" si="3"/>
        <v>0.717156132169253</v>
      </c>
      <c r="M14" s="4"/>
      <c r="N14" t="s">
        <v>259</v>
      </c>
      <c r="O14" s="5">
        <v>3.8626720944328952</v>
      </c>
      <c r="P14" s="71">
        <v>0.71080066990468704</v>
      </c>
    </row>
    <row r="15" spans="1:16" x14ac:dyDescent="0.25">
      <c r="A15" s="17"/>
      <c r="B15" s="55">
        <v>10</v>
      </c>
      <c r="C15" s="19" t="s">
        <v>259</v>
      </c>
      <c r="D15" s="20">
        <v>4.0731240000000009</v>
      </c>
      <c r="E15" s="21">
        <v>5.4342550000000003</v>
      </c>
      <c r="F15" s="21">
        <f t="shared" si="0"/>
        <v>3.8626720944328952</v>
      </c>
      <c r="G15" s="21">
        <v>2.8712472644328955</v>
      </c>
      <c r="H15" s="21">
        <v>0.56507243000000007</v>
      </c>
      <c r="I15" s="21">
        <v>0.42635239999999996</v>
      </c>
      <c r="J15" s="22">
        <f t="shared" si="1"/>
        <v>0.52836078992113833</v>
      </c>
      <c r="K15" s="22">
        <f t="shared" si="2"/>
        <v>0.63234421175172961</v>
      </c>
      <c r="L15" s="23">
        <f t="shared" si="3"/>
        <v>0.71080066990468704</v>
      </c>
      <c r="M15" s="4"/>
      <c r="N15" t="s">
        <v>261</v>
      </c>
      <c r="O15" s="5">
        <v>0.846730153643105</v>
      </c>
      <c r="P15" s="71">
        <v>0.71022611482581333</v>
      </c>
    </row>
    <row r="16" spans="1:16" x14ac:dyDescent="0.25">
      <c r="A16" s="17"/>
      <c r="B16" s="55">
        <v>11</v>
      </c>
      <c r="C16" s="19" t="s">
        <v>260</v>
      </c>
      <c r="D16" s="20">
        <v>2.0450210000000002</v>
      </c>
      <c r="E16" s="21">
        <v>1.9436819999999999</v>
      </c>
      <c r="F16" s="21">
        <f t="shared" si="0"/>
        <v>1.329220397828657</v>
      </c>
      <c r="G16" s="21">
        <v>0.96183787782865693</v>
      </c>
      <c r="H16" s="21">
        <v>0.20356181999999998</v>
      </c>
      <c r="I16" s="21">
        <v>0.16382069999999999</v>
      </c>
      <c r="J16" s="22">
        <f t="shared" si="1"/>
        <v>0.49485351916036519</v>
      </c>
      <c r="K16" s="22">
        <f t="shared" si="2"/>
        <v>0.59958352129034331</v>
      </c>
      <c r="L16" s="23">
        <f t="shared" si="3"/>
        <v>0.68386721584531684</v>
      </c>
      <c r="M16" s="4"/>
      <c r="N16" t="s">
        <v>274</v>
      </c>
      <c r="O16" s="5">
        <v>0.51140868689654184</v>
      </c>
      <c r="P16" s="71">
        <v>0.7090244312533075</v>
      </c>
    </row>
    <row r="17" spans="1:16" x14ac:dyDescent="0.25">
      <c r="A17" s="17"/>
      <c r="B17" s="55">
        <v>12</v>
      </c>
      <c r="C17" s="19" t="s">
        <v>261</v>
      </c>
      <c r="D17" s="20">
        <v>0.61624100000000004</v>
      </c>
      <c r="E17" s="21">
        <v>1.1921980000000001</v>
      </c>
      <c r="F17" s="21">
        <f t="shared" si="0"/>
        <v>0.846730153643105</v>
      </c>
      <c r="G17" s="21">
        <v>0.65276295364310499</v>
      </c>
      <c r="H17" s="21">
        <v>9.9758379999999994E-2</v>
      </c>
      <c r="I17" s="21">
        <v>9.4208820000000013E-2</v>
      </c>
      <c r="J17" s="22">
        <f t="shared" si="1"/>
        <v>0.54752897894737695</v>
      </c>
      <c r="K17" s="22">
        <f t="shared" si="2"/>
        <v>0.63120499585060952</v>
      </c>
      <c r="L17" s="23">
        <f t="shared" si="3"/>
        <v>0.71022611482581333</v>
      </c>
      <c r="M17" s="4"/>
      <c r="N17" t="s">
        <v>260</v>
      </c>
      <c r="O17" s="5">
        <v>1.329220397828657</v>
      </c>
      <c r="P17" s="71">
        <v>0.68386721584531684</v>
      </c>
    </row>
    <row r="18" spans="1:16" x14ac:dyDescent="0.25">
      <c r="A18" s="17"/>
      <c r="B18" s="55">
        <v>13</v>
      </c>
      <c r="C18" s="19" t="s">
        <v>262</v>
      </c>
      <c r="D18" s="20">
        <v>0.95335399999999981</v>
      </c>
      <c r="E18" s="21">
        <v>1.078362</v>
      </c>
      <c r="F18" s="21">
        <f t="shared" si="0"/>
        <v>0.56091329327907913</v>
      </c>
      <c r="G18" s="21">
        <v>0.44807886327907909</v>
      </c>
      <c r="H18" s="21">
        <v>5.2249230000000001E-2</v>
      </c>
      <c r="I18" s="21">
        <v>6.0585200000000006E-2</v>
      </c>
      <c r="J18" s="22">
        <f t="shared" si="1"/>
        <v>0.41551803872825549</v>
      </c>
      <c r="K18" s="22">
        <f t="shared" si="2"/>
        <v>0.46397044153918543</v>
      </c>
      <c r="L18" s="23">
        <f t="shared" si="3"/>
        <v>0.52015305925012112</v>
      </c>
      <c r="M18" s="4"/>
      <c r="N18" t="s">
        <v>265</v>
      </c>
      <c r="O18" s="5">
        <v>1.0466851505686163</v>
      </c>
      <c r="P18" s="71">
        <v>0.68345039972563404</v>
      </c>
    </row>
    <row r="19" spans="1:16" x14ac:dyDescent="0.25">
      <c r="A19" s="17"/>
      <c r="B19" s="55">
        <v>14</v>
      </c>
      <c r="C19" s="19" t="s">
        <v>263</v>
      </c>
      <c r="D19" s="20">
        <v>7.497236</v>
      </c>
      <c r="E19" s="21">
        <v>13.723019000000003</v>
      </c>
      <c r="F19" s="21">
        <f t="shared" si="0"/>
        <v>8.537175712443668</v>
      </c>
      <c r="G19" s="21">
        <v>6.9549337024436682</v>
      </c>
      <c r="H19" s="21">
        <v>0.28046555000000001</v>
      </c>
      <c r="I19" s="21">
        <v>1.3017764599999999</v>
      </c>
      <c r="J19" s="22">
        <f t="shared" si="1"/>
        <v>0.50680784617755514</v>
      </c>
      <c r="K19" s="22">
        <f t="shared" si="2"/>
        <v>0.52724544449320276</v>
      </c>
      <c r="L19" s="23">
        <f t="shared" si="3"/>
        <v>0.62210623715114488</v>
      </c>
      <c r="M19" s="4"/>
      <c r="N19" t="s">
        <v>254</v>
      </c>
      <c r="O19" s="5">
        <v>1.2577425014660097</v>
      </c>
      <c r="P19" s="71">
        <v>0.67140832517443094</v>
      </c>
    </row>
    <row r="20" spans="1:16" x14ac:dyDescent="0.25">
      <c r="A20" s="17"/>
      <c r="B20" s="55">
        <v>15</v>
      </c>
      <c r="C20" s="19" t="s">
        <v>264</v>
      </c>
      <c r="D20" s="20">
        <v>131.87143500000002</v>
      </c>
      <c r="E20" s="21">
        <v>156.59162999999998</v>
      </c>
      <c r="F20" s="21">
        <f t="shared" si="0"/>
        <v>93.549456127051798</v>
      </c>
      <c r="G20" s="21">
        <v>70.850156087051801</v>
      </c>
      <c r="H20" s="21">
        <v>11.533203860000002</v>
      </c>
      <c r="I20" s="21">
        <v>11.166096179999998</v>
      </c>
      <c r="J20" s="22">
        <f t="shared" si="1"/>
        <v>0.4524517439856256</v>
      </c>
      <c r="K20" s="22">
        <f t="shared" si="2"/>
        <v>0.52610321475708388</v>
      </c>
      <c r="L20" s="23">
        <f t="shared" si="3"/>
        <v>0.59741032216761403</v>
      </c>
      <c r="M20" s="4"/>
      <c r="N20" t="s">
        <v>268</v>
      </c>
      <c r="O20" s="5">
        <v>1.6713052624339975</v>
      </c>
      <c r="P20" s="71">
        <v>0.65823105733086529</v>
      </c>
    </row>
    <row r="21" spans="1:16" x14ac:dyDescent="0.25">
      <c r="A21" s="17"/>
      <c r="B21" s="55">
        <v>16</v>
      </c>
      <c r="C21" s="19" t="s">
        <v>265</v>
      </c>
      <c r="D21" s="20">
        <v>1.2333510000000005</v>
      </c>
      <c r="E21" s="21">
        <v>1.5314720000000002</v>
      </c>
      <c r="F21" s="21">
        <f t="shared" si="0"/>
        <v>1.0466851505686163</v>
      </c>
      <c r="G21" s="21">
        <v>0.80461851056861633</v>
      </c>
      <c r="H21" s="21">
        <v>0.13071315999999999</v>
      </c>
      <c r="I21" s="21">
        <v>0.11135348</v>
      </c>
      <c r="J21" s="22">
        <f t="shared" si="1"/>
        <v>0.52538897907935389</v>
      </c>
      <c r="K21" s="22">
        <f t="shared" si="2"/>
        <v>0.61074030120603984</v>
      </c>
      <c r="L21" s="23">
        <f t="shared" si="3"/>
        <v>0.68345039972563404</v>
      </c>
      <c r="M21" s="4"/>
      <c r="N21" t="s">
        <v>270</v>
      </c>
      <c r="O21" s="5">
        <v>3.2420499094510595</v>
      </c>
      <c r="P21" s="71">
        <v>0.63490292997728903</v>
      </c>
    </row>
    <row r="22" spans="1:16" x14ac:dyDescent="0.25">
      <c r="A22" s="17"/>
      <c r="B22" s="55">
        <v>17</v>
      </c>
      <c r="C22" s="19" t="s">
        <v>266</v>
      </c>
      <c r="D22" s="20">
        <v>0.60494300000000012</v>
      </c>
      <c r="E22" s="21">
        <v>1.5312029999999999</v>
      </c>
      <c r="F22" s="21">
        <f t="shared" si="0"/>
        <v>1.2028093119743337</v>
      </c>
      <c r="G22" s="21">
        <v>1.0348944819743338</v>
      </c>
      <c r="H22" s="21">
        <v>9.6492300000000003E-2</v>
      </c>
      <c r="I22" s="21">
        <v>7.1422529999999998E-2</v>
      </c>
      <c r="J22" s="22">
        <f t="shared" si="1"/>
        <v>0.67587020269313336</v>
      </c>
      <c r="K22" s="22">
        <f t="shared" si="2"/>
        <v>0.73888751653068463</v>
      </c>
      <c r="L22" s="23">
        <f t="shared" si="3"/>
        <v>0.78553223313586362</v>
      </c>
      <c r="M22" s="4"/>
      <c r="N22" t="s">
        <v>269</v>
      </c>
      <c r="O22" s="5">
        <v>1.6187182468326697</v>
      </c>
      <c r="P22" s="71">
        <v>0.62375828601643091</v>
      </c>
    </row>
    <row r="23" spans="1:16" x14ac:dyDescent="0.25">
      <c r="A23" s="17"/>
      <c r="B23" s="55">
        <v>18</v>
      </c>
      <c r="C23" s="19" t="s">
        <v>267</v>
      </c>
      <c r="D23" s="20">
        <v>0.605325</v>
      </c>
      <c r="E23" s="21">
        <v>1.821701</v>
      </c>
      <c r="F23" s="21">
        <f t="shared" si="0"/>
        <v>0.56867278485097184</v>
      </c>
      <c r="G23" s="21">
        <v>0.42739603485097177</v>
      </c>
      <c r="H23" s="21">
        <v>5.9033519999999999E-2</v>
      </c>
      <c r="I23" s="21">
        <v>8.2243230000000001E-2</v>
      </c>
      <c r="J23" s="22">
        <f t="shared" si="1"/>
        <v>0.23461371259661809</v>
      </c>
      <c r="K23" s="22">
        <f t="shared" si="2"/>
        <v>0.26701942571858489</v>
      </c>
      <c r="L23" s="23">
        <f t="shared" si="3"/>
        <v>0.31216581911684288</v>
      </c>
      <c r="M23" s="4"/>
      <c r="N23" t="s">
        <v>263</v>
      </c>
      <c r="O23" s="5">
        <v>8.537175712443668</v>
      </c>
      <c r="P23" s="71">
        <v>0.62210623715114488</v>
      </c>
    </row>
    <row r="24" spans="1:16" x14ac:dyDescent="0.25">
      <c r="A24" s="17"/>
      <c r="B24" s="55">
        <v>19</v>
      </c>
      <c r="C24" s="19" t="s">
        <v>268</v>
      </c>
      <c r="D24" s="20">
        <v>3.9576099999999999</v>
      </c>
      <c r="E24" s="21">
        <v>2.5390860000000002</v>
      </c>
      <c r="F24" s="21">
        <f t="shared" si="0"/>
        <v>1.6713052624339975</v>
      </c>
      <c r="G24" s="21">
        <v>1.4735367124339973</v>
      </c>
      <c r="H24" s="21">
        <v>9.8191479999999998E-2</v>
      </c>
      <c r="I24" s="21">
        <v>9.9577070000000018E-2</v>
      </c>
      <c r="J24" s="22">
        <f t="shared" si="1"/>
        <v>0.58034139546041263</v>
      </c>
      <c r="K24" s="22">
        <f t="shared" si="2"/>
        <v>0.61901337427483638</v>
      </c>
      <c r="L24" s="23">
        <f t="shared" si="3"/>
        <v>0.65823105733086529</v>
      </c>
      <c r="M24" s="4"/>
      <c r="N24" t="s">
        <v>272</v>
      </c>
      <c r="O24" s="5">
        <v>1.7326212155974536</v>
      </c>
      <c r="P24" s="71">
        <v>0.60793897512605422</v>
      </c>
    </row>
    <row r="25" spans="1:16" x14ac:dyDescent="0.25">
      <c r="A25" s="17"/>
      <c r="B25" s="55">
        <v>20</v>
      </c>
      <c r="C25" s="19" t="s">
        <v>269</v>
      </c>
      <c r="D25" s="20">
        <v>3.3459559999999997</v>
      </c>
      <c r="E25" s="21">
        <v>2.5951049999999998</v>
      </c>
      <c r="F25" s="21">
        <f t="shared" si="0"/>
        <v>1.6187182468326697</v>
      </c>
      <c r="G25" s="21">
        <v>1.1890625068326699</v>
      </c>
      <c r="H25" s="21">
        <v>0.21816277999999997</v>
      </c>
      <c r="I25" s="21">
        <v>0.21149295999999998</v>
      </c>
      <c r="J25" s="22">
        <f t="shared" si="1"/>
        <v>0.45819437241755923</v>
      </c>
      <c r="K25" s="22">
        <f t="shared" si="2"/>
        <v>0.54226140631406816</v>
      </c>
      <c r="L25" s="23">
        <f t="shared" si="3"/>
        <v>0.62375828601643091</v>
      </c>
      <c r="M25" s="4"/>
      <c r="N25" t="s">
        <v>264</v>
      </c>
      <c r="O25" s="5">
        <v>93.549456127051798</v>
      </c>
      <c r="P25" s="71">
        <v>0.59741032216761403</v>
      </c>
    </row>
    <row r="26" spans="1:16" x14ac:dyDescent="0.25">
      <c r="A26" s="17"/>
      <c r="B26" s="55">
        <v>21</v>
      </c>
      <c r="C26" s="19" t="s">
        <v>270</v>
      </c>
      <c r="D26" s="20">
        <v>3.0229970000000002</v>
      </c>
      <c r="E26" s="21">
        <v>5.1063710000000002</v>
      </c>
      <c r="F26" s="21">
        <f t="shared" si="0"/>
        <v>3.2420499094510595</v>
      </c>
      <c r="G26" s="21">
        <v>2.3147430394510593</v>
      </c>
      <c r="H26" s="21">
        <v>0.67680247000000004</v>
      </c>
      <c r="I26" s="21">
        <v>0.25050440000000002</v>
      </c>
      <c r="J26" s="22">
        <f t="shared" si="1"/>
        <v>0.45330490860359718</v>
      </c>
      <c r="K26" s="22">
        <f t="shared" si="2"/>
        <v>0.58584570323054463</v>
      </c>
      <c r="L26" s="23">
        <f t="shared" si="3"/>
        <v>0.63490292997728903</v>
      </c>
      <c r="M26" s="4"/>
      <c r="N26" t="s">
        <v>271</v>
      </c>
      <c r="O26" s="5">
        <v>3.6201529843828411</v>
      </c>
      <c r="P26" s="71">
        <v>0.52842661557534976</v>
      </c>
    </row>
    <row r="27" spans="1:16" x14ac:dyDescent="0.25">
      <c r="A27" s="17"/>
      <c r="B27" s="55">
        <v>22</v>
      </c>
      <c r="C27" s="19" t="s">
        <v>271</v>
      </c>
      <c r="D27" s="20">
        <v>5.298457</v>
      </c>
      <c r="E27" s="21">
        <v>6.8508150000000025</v>
      </c>
      <c r="F27" s="21">
        <f t="shared" si="0"/>
        <v>3.6201529843828411</v>
      </c>
      <c r="G27" s="21">
        <v>2.5973623043828411</v>
      </c>
      <c r="H27" s="21">
        <v>0.39313417000000001</v>
      </c>
      <c r="I27" s="21">
        <v>0.62965650999999989</v>
      </c>
      <c r="J27" s="22">
        <f t="shared" si="1"/>
        <v>0.37913187035160634</v>
      </c>
      <c r="K27" s="22">
        <f t="shared" si="2"/>
        <v>0.43651689242562236</v>
      </c>
      <c r="L27" s="23">
        <f t="shared" si="3"/>
        <v>0.52842661557534976</v>
      </c>
      <c r="M27" s="4"/>
      <c r="N27" t="s">
        <v>262</v>
      </c>
      <c r="O27" s="5">
        <v>0.56091329327907913</v>
      </c>
      <c r="P27" s="71">
        <v>0.52015305925012112</v>
      </c>
    </row>
    <row r="28" spans="1:16" x14ac:dyDescent="0.25">
      <c r="A28" s="17"/>
      <c r="B28" s="55">
        <v>23</v>
      </c>
      <c r="C28" s="19" t="s">
        <v>272</v>
      </c>
      <c r="D28" s="20">
        <v>0.60540100000000008</v>
      </c>
      <c r="E28" s="21">
        <v>2.8499920000000003</v>
      </c>
      <c r="F28" s="21">
        <f t="shared" si="0"/>
        <v>1.7326212155974536</v>
      </c>
      <c r="G28" s="21">
        <v>1.1345901055974537</v>
      </c>
      <c r="H28" s="21">
        <v>0.32377076000000005</v>
      </c>
      <c r="I28" s="21">
        <v>0.27426034999999999</v>
      </c>
      <c r="J28" s="22">
        <f t="shared" si="1"/>
        <v>0.39810290891955258</v>
      </c>
      <c r="K28" s="22">
        <f t="shared" si="2"/>
        <v>0.51170700324683493</v>
      </c>
      <c r="L28" s="23">
        <f t="shared" si="3"/>
        <v>0.60793897512605422</v>
      </c>
      <c r="M28" s="4"/>
      <c r="N28" t="s">
        <v>253</v>
      </c>
      <c r="O28" s="5">
        <v>1.1759253858890388</v>
      </c>
      <c r="P28" s="71">
        <v>0.49408961820291181</v>
      </c>
    </row>
    <row r="29" spans="1:16" x14ac:dyDescent="0.25">
      <c r="A29" s="17"/>
      <c r="B29" s="55">
        <v>24</v>
      </c>
      <c r="C29" s="19" t="s">
        <v>273</v>
      </c>
      <c r="D29" s="20">
        <v>0.5789089999999999</v>
      </c>
      <c r="E29" s="21">
        <v>0.61074200000000001</v>
      </c>
      <c r="F29" s="21">
        <f t="shared" si="0"/>
        <v>0.47304554668309629</v>
      </c>
      <c r="G29" s="21">
        <v>0.36507625668309629</v>
      </c>
      <c r="H29" s="21">
        <v>5.8448130000000008E-2</v>
      </c>
      <c r="I29" s="21">
        <v>4.9521159999999995E-2</v>
      </c>
      <c r="J29" s="22">
        <f t="shared" si="1"/>
        <v>0.59775855710446679</v>
      </c>
      <c r="K29" s="22">
        <f t="shared" si="2"/>
        <v>0.69345875456919004</v>
      </c>
      <c r="L29" s="23">
        <f t="shared" si="3"/>
        <v>0.77454235451810471</v>
      </c>
      <c r="M29" s="4"/>
      <c r="N29" t="s">
        <v>251</v>
      </c>
      <c r="O29" s="5">
        <v>1.0742566283209563</v>
      </c>
      <c r="P29" s="71">
        <v>0.39956832690455618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0.18048900000000001</v>
      </c>
      <c r="E30" s="28">
        <v>0.72128499999999995</v>
      </c>
      <c r="F30" s="28">
        <f t="shared" si="0"/>
        <v>0.51140868689654184</v>
      </c>
      <c r="G30" s="28">
        <v>0.38289649689654182</v>
      </c>
      <c r="H30" s="28">
        <v>5.0148540000000005E-2</v>
      </c>
      <c r="I30" s="28">
        <v>7.8363650000000007E-2</v>
      </c>
      <c r="J30" s="29">
        <f t="shared" si="1"/>
        <v>0.53085326451616466</v>
      </c>
      <c r="K30" s="29">
        <f t="shared" si="2"/>
        <v>0.6003799287334991</v>
      </c>
      <c r="L30" s="30">
        <f t="shared" si="3"/>
        <v>0.7090244312533075</v>
      </c>
      <c r="M30" s="4"/>
      <c r="N30" t="s">
        <v>267</v>
      </c>
      <c r="O30" s="5">
        <v>0.56867278485097184</v>
      </c>
      <c r="P30" s="71">
        <v>0.31216581911684288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.285156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642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234.73624100000004</v>
      </c>
      <c r="E6" s="14">
        <v>287.90283800000003</v>
      </c>
      <c r="F6" s="14">
        <v>189.24515287994959</v>
      </c>
      <c r="G6" s="14">
        <v>142.92185289994958</v>
      </c>
      <c r="H6" s="14">
        <v>21.808376759999998</v>
      </c>
      <c r="I6" s="14">
        <v>24.514923219999996</v>
      </c>
      <c r="J6" s="15">
        <v>0.49642391125005014</v>
      </c>
      <c r="K6" s="15">
        <v>0.57217299698848245</v>
      </c>
      <c r="L6" s="16">
        <v>0.65732298505494247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149.77337800000001</v>
      </c>
      <c r="E7" s="38">
        <f ca="1">SUM(E8:OFFSET(E6,MATCH("PROYECTOS",$A$8:$A$50,0),0))</f>
        <v>183.69954000000004</v>
      </c>
      <c r="F7" s="38">
        <f ca="1">SUM(F8:OFFSET(F6,MATCH("PROYECTOS",$A$8:$A$50,0),0))</f>
        <v>113.62090222568301</v>
      </c>
      <c r="G7" s="38">
        <f ca="1">SUM(G8:OFFSET(G6,MATCH("PROYECTOS",$A$8:$A$50,0),0))</f>
        <v>86.698266815683013</v>
      </c>
      <c r="H7" s="38">
        <f ca="1">SUM(H8:OFFSET(H6,MATCH("PROYECTOS",$A$8:$A$50,0),0))</f>
        <v>13.691250109999997</v>
      </c>
      <c r="I7" s="38">
        <f ca="1">SUM(I8:OFFSET(I6,MATCH("PROYECTOS",$A$8:$A$50,0),0))</f>
        <v>13.231385299999999</v>
      </c>
      <c r="J7" s="39">
        <f ca="1">IFERROR(G7/E7,0)</f>
        <v>0.47195690754415059</v>
      </c>
      <c r="K7" s="39">
        <f ca="1">IFERROR(SUM(G7,H7)/E7,0)</f>
        <v>0.5464875792594962</v>
      </c>
      <c r="L7" s="40">
        <f ca="1">IFERROR(SUM(G7,H7,I7)/E7,0)</f>
        <v>0.61851489789077851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7.1540139999999992</v>
      </c>
      <c r="E8" s="21">
        <v>11.600489000000001</v>
      </c>
      <c r="F8" s="21">
        <f t="shared" ref="F8:F16" si="0">SUM(G8,H8,I8)</f>
        <v>9.7471662178700811</v>
      </c>
      <c r="G8" s="21">
        <v>8.3152160478700807</v>
      </c>
      <c r="H8" s="21">
        <v>0.75115971000000004</v>
      </c>
      <c r="I8" s="21">
        <v>0.6807904600000001</v>
      </c>
      <c r="J8" s="22">
        <f t="shared" ref="J8:J17" si="1">IFERROR(G8/E8,0)</f>
        <v>0.71679875286895922</v>
      </c>
      <c r="K8" s="22">
        <f t="shared" ref="K8:K17" si="2">IFERROR(SUM(G8,H8)/E8,0)</f>
        <v>0.78155117063341717</v>
      </c>
      <c r="L8" s="23">
        <f t="shared" ref="L8:L17" si="3">IFERROR(SUM(G8,H8,I8)/E8,0)</f>
        <v>0.84023752945846331</v>
      </c>
      <c r="M8" s="4"/>
    </row>
    <row r="9" spans="1:13" ht="63.75" x14ac:dyDescent="0.25">
      <c r="A9" s="17"/>
      <c r="B9" s="19">
        <v>3000342</v>
      </c>
      <c r="C9" s="19" t="s">
        <v>644</v>
      </c>
      <c r="D9" s="20">
        <v>1.927975</v>
      </c>
      <c r="E9" s="21">
        <v>3.0141669999999996</v>
      </c>
      <c r="F9" s="21">
        <f t="shared" si="0"/>
        <v>2.0078971276347954</v>
      </c>
      <c r="G9" s="21">
        <v>1.5442980276347953</v>
      </c>
      <c r="H9" s="21">
        <v>0.22189823999999997</v>
      </c>
      <c r="I9" s="21">
        <v>0.24170086000000002</v>
      </c>
      <c r="J9" s="22">
        <f t="shared" si="1"/>
        <v>0.51234653807662134</v>
      </c>
      <c r="K9" s="22">
        <f t="shared" si="2"/>
        <v>0.58596496731428471</v>
      </c>
      <c r="L9" s="23">
        <f t="shared" si="3"/>
        <v>0.6661532448715668</v>
      </c>
      <c r="M9" s="4"/>
    </row>
    <row r="10" spans="1:13" ht="38.25" x14ac:dyDescent="0.25">
      <c r="A10" s="17"/>
      <c r="B10" s="19">
        <v>3000469</v>
      </c>
      <c r="C10" s="19" t="s">
        <v>645</v>
      </c>
      <c r="D10" s="20">
        <v>1.388649</v>
      </c>
      <c r="E10" s="21">
        <v>1.426485</v>
      </c>
      <c r="F10" s="21">
        <f t="shared" si="0"/>
        <v>0.85907338414152323</v>
      </c>
      <c r="G10" s="21">
        <v>0.5758301841415232</v>
      </c>
      <c r="H10" s="21">
        <v>7.4760139999999989E-2</v>
      </c>
      <c r="I10" s="21">
        <v>0.20848306</v>
      </c>
      <c r="J10" s="22">
        <f t="shared" si="1"/>
        <v>0.40367068994172611</v>
      </c>
      <c r="K10" s="22">
        <f t="shared" si="2"/>
        <v>0.45607933076164359</v>
      </c>
      <c r="L10" s="23">
        <f t="shared" si="3"/>
        <v>0.60223092716819537</v>
      </c>
      <c r="M10" s="4"/>
    </row>
    <row r="11" spans="1:13" ht="51" x14ac:dyDescent="0.25">
      <c r="A11" s="17"/>
      <c r="B11" s="19">
        <v>3000470</v>
      </c>
      <c r="C11" s="19" t="s">
        <v>646</v>
      </c>
      <c r="D11" s="20">
        <v>0.9857229999999999</v>
      </c>
      <c r="E11" s="21">
        <v>1.8941560000000002</v>
      </c>
      <c r="F11" s="21">
        <f t="shared" si="0"/>
        <v>1.1102566547066932</v>
      </c>
      <c r="G11" s="21">
        <v>0.92680242470669327</v>
      </c>
      <c r="H11" s="21">
        <v>9.1495860000000012E-2</v>
      </c>
      <c r="I11" s="21">
        <v>9.1958370000000011E-2</v>
      </c>
      <c r="J11" s="22">
        <f t="shared" si="1"/>
        <v>0.48929572047217507</v>
      </c>
      <c r="K11" s="22">
        <f t="shared" si="2"/>
        <v>0.53760001008718039</v>
      </c>
      <c r="L11" s="23">
        <f t="shared" si="3"/>
        <v>0.58614847705611006</v>
      </c>
      <c r="M11" s="4"/>
    </row>
    <row r="12" spans="1:13" ht="51" x14ac:dyDescent="0.25">
      <c r="A12" s="17"/>
      <c r="B12" s="19">
        <v>3000471</v>
      </c>
      <c r="C12" s="19" t="s">
        <v>647</v>
      </c>
      <c r="D12" s="20">
        <v>1.118201</v>
      </c>
      <c r="E12" s="21">
        <v>0.99917499999999992</v>
      </c>
      <c r="F12" s="21">
        <f t="shared" si="0"/>
        <v>0.7381189372405792</v>
      </c>
      <c r="G12" s="21">
        <v>0.48958493724057917</v>
      </c>
      <c r="H12" s="21">
        <v>0.11779751999999999</v>
      </c>
      <c r="I12" s="21">
        <v>0.13073647999999999</v>
      </c>
      <c r="J12" s="22">
        <f t="shared" si="1"/>
        <v>0.48998917831268718</v>
      </c>
      <c r="K12" s="22">
        <f t="shared" si="2"/>
        <v>0.60788396150882396</v>
      </c>
      <c r="L12" s="23">
        <f t="shared" si="3"/>
        <v>0.73872838816081188</v>
      </c>
      <c r="M12" s="4"/>
    </row>
    <row r="13" spans="1:13" ht="38.25" x14ac:dyDescent="0.25">
      <c r="A13" s="17"/>
      <c r="B13" s="19">
        <v>3000473</v>
      </c>
      <c r="C13" s="19" t="s">
        <v>648</v>
      </c>
      <c r="D13" s="20">
        <v>3.6137529999999995</v>
      </c>
      <c r="E13" s="21">
        <v>8.4090950000000024</v>
      </c>
      <c r="F13" s="21">
        <f t="shared" si="0"/>
        <v>5.7641077025822574</v>
      </c>
      <c r="G13" s="21">
        <v>4.2463690225822575</v>
      </c>
      <c r="H13" s="21">
        <v>0.64413321000000001</v>
      </c>
      <c r="I13" s="21">
        <v>0.87360547000000011</v>
      </c>
      <c r="J13" s="22">
        <f t="shared" si="1"/>
        <v>0.50497336783354885</v>
      </c>
      <c r="K13" s="22">
        <f t="shared" si="2"/>
        <v>0.58157295554185739</v>
      </c>
      <c r="L13" s="23">
        <f t="shared" si="3"/>
        <v>0.68546112305572193</v>
      </c>
      <c r="M13" s="4"/>
    </row>
    <row r="14" spans="1:13" ht="51" x14ac:dyDescent="0.25">
      <c r="A14" s="17"/>
      <c r="B14" s="19">
        <v>3000603</v>
      </c>
      <c r="C14" s="19" t="s">
        <v>649</v>
      </c>
      <c r="D14" s="20">
        <v>0.97072199999999986</v>
      </c>
      <c r="E14" s="21">
        <v>0.97374800000000006</v>
      </c>
      <c r="F14" s="21">
        <f t="shared" si="0"/>
        <v>0.81942584017775</v>
      </c>
      <c r="G14" s="21">
        <v>0.58955293017775001</v>
      </c>
      <c r="H14" s="21">
        <v>7.2962740000000012E-2</v>
      </c>
      <c r="I14" s="21">
        <v>0.15691016999999999</v>
      </c>
      <c r="J14" s="22">
        <f t="shared" si="1"/>
        <v>0.60544712818691282</v>
      </c>
      <c r="K14" s="22">
        <f t="shared" si="2"/>
        <v>0.68037692521858839</v>
      </c>
      <c r="L14" s="23">
        <f t="shared" si="3"/>
        <v>0.84151735374835168</v>
      </c>
      <c r="M14" s="4"/>
    </row>
    <row r="15" spans="1:13" ht="25.5" x14ac:dyDescent="0.25">
      <c r="A15" s="17"/>
      <c r="B15" s="19">
        <v>3000622</v>
      </c>
      <c r="C15" s="19" t="s">
        <v>650</v>
      </c>
      <c r="D15" s="20">
        <v>11.68266</v>
      </c>
      <c r="E15" s="21">
        <v>12.219085000000005</v>
      </c>
      <c r="F15" s="21">
        <f t="shared" si="0"/>
        <v>7.5903401834133444</v>
      </c>
      <c r="G15" s="21">
        <v>5.3017539234133437</v>
      </c>
      <c r="H15" s="21">
        <v>0.97554269000000016</v>
      </c>
      <c r="I15" s="21">
        <v>1.3130435700000003</v>
      </c>
      <c r="J15" s="22">
        <f t="shared" si="1"/>
        <v>0.43389123845307087</v>
      </c>
      <c r="K15" s="22">
        <f t="shared" si="2"/>
        <v>0.51372886050087563</v>
      </c>
      <c r="L15" s="23">
        <f t="shared" si="3"/>
        <v>0.62118728066899787</v>
      </c>
      <c r="M15" s="4"/>
    </row>
    <row r="16" spans="1:13" ht="51" x14ac:dyDescent="0.25">
      <c r="A16" s="17"/>
      <c r="B16" s="19">
        <v>3000623</v>
      </c>
      <c r="C16" s="19" t="s">
        <v>651</v>
      </c>
      <c r="D16" s="20">
        <v>120.93168100000001</v>
      </c>
      <c r="E16" s="21">
        <v>143.16314000000003</v>
      </c>
      <c r="F16" s="21">
        <f t="shared" si="0"/>
        <v>84.984516177915992</v>
      </c>
      <c r="G16" s="21">
        <v>64.708859317915994</v>
      </c>
      <c r="H16" s="21">
        <v>10.741499999999997</v>
      </c>
      <c r="I16" s="21">
        <v>9.5341568599999995</v>
      </c>
      <c r="J16" s="22">
        <f t="shared" si="1"/>
        <v>0.45199385343123921</v>
      </c>
      <c r="K16" s="22">
        <f t="shared" si="2"/>
        <v>0.5270236411265915</v>
      </c>
      <c r="L16" s="23">
        <f t="shared" si="3"/>
        <v>0.59362009088314194</v>
      </c>
      <c r="M16" s="4"/>
    </row>
    <row r="17" spans="1:13" ht="15.75" thickBot="1" x14ac:dyDescent="0.3">
      <c r="A17" s="41" t="s">
        <v>294</v>
      </c>
      <c r="B17" s="43"/>
      <c r="C17" s="43"/>
      <c r="D17" s="44">
        <f ca="1">OFFSET(D17,-MATCH("PROYECTOS",$A$8:$A$50,0)-1,0)-(OFFSET(D17,-MATCH("PROYECTOS",$A$8:$A$50,0),0))</f>
        <v>84.962863000000027</v>
      </c>
      <c r="E17" s="45">
        <f t="shared" ref="E17:I17" ca="1" si="4">OFFSET(E17,-MATCH("PROYECTOS",$A$8:$A$50,0)-1,0)-(OFFSET(E17,-MATCH("PROYECTOS",$A$8:$A$50,0),0))</f>
        <v>104.20329799999999</v>
      </c>
      <c r="F17" s="45">
        <f t="shared" ca="1" si="4"/>
        <v>75.624250654266575</v>
      </c>
      <c r="G17" s="45">
        <f t="shared" ca="1" si="4"/>
        <v>56.223586084266572</v>
      </c>
      <c r="H17" s="45">
        <f t="shared" ca="1" si="4"/>
        <v>8.1171266500000012</v>
      </c>
      <c r="I17" s="45">
        <f t="shared" ca="1" si="4"/>
        <v>11.283537919999997</v>
      </c>
      <c r="J17" s="46">
        <f t="shared" ca="1" si="1"/>
        <v>0.53955668547330027</v>
      </c>
      <c r="K17" s="46">
        <f t="shared" ca="1" si="2"/>
        <v>0.61745370798404653</v>
      </c>
      <c r="L17" s="47">
        <f t="shared" ca="1" si="3"/>
        <v>0.72573759281847861</v>
      </c>
      <c r="M17" s="4"/>
    </row>
    <row r="18" spans="1:13" ht="15.75" thickBot="1" x14ac:dyDescent="0.3"/>
    <row r="19" spans="1:13" ht="15.75" thickBot="1" x14ac:dyDescent="0.3">
      <c r="A19" s="87" t="s">
        <v>316</v>
      </c>
      <c r="B19" s="88"/>
      <c r="C19" s="88"/>
      <c r="D19" s="89"/>
    </row>
    <row r="20" spans="1:13" ht="15.75" thickBot="1" x14ac:dyDescent="0.3">
      <c r="A20" s="1" t="s">
        <v>667</v>
      </c>
    </row>
    <row r="21" spans="1:13" ht="45" customHeight="1" x14ac:dyDescent="0.25">
      <c r="A21" s="80" t="s">
        <v>318</v>
      </c>
      <c r="B21" s="81"/>
      <c r="C21" s="81"/>
      <c r="D21" s="92" t="s">
        <v>319</v>
      </c>
    </row>
    <row r="22" spans="1:13" ht="15.75" thickBot="1" x14ac:dyDescent="0.3">
      <c r="A22" s="90"/>
      <c r="B22" s="91"/>
      <c r="C22" s="91"/>
      <c r="D22" s="93"/>
    </row>
    <row r="23" spans="1:13" ht="63.75" x14ac:dyDescent="0.25">
      <c r="A23" s="17"/>
      <c r="B23" s="19">
        <v>3000342</v>
      </c>
      <c r="C23" s="19" t="s">
        <v>644</v>
      </c>
      <c r="D23" s="23">
        <v>0.6661532448715668</v>
      </c>
    </row>
    <row r="24" spans="1:13" ht="38.25" x14ac:dyDescent="0.25">
      <c r="A24" s="17"/>
      <c r="B24" s="19">
        <v>3000469</v>
      </c>
      <c r="C24" s="19" t="s">
        <v>645</v>
      </c>
      <c r="D24" s="23">
        <v>0.60223092716819537</v>
      </c>
    </row>
    <row r="25" spans="1:13" ht="51" x14ac:dyDescent="0.25">
      <c r="A25" s="17"/>
      <c r="B25" s="19">
        <v>3000470</v>
      </c>
      <c r="C25" s="19" t="s">
        <v>646</v>
      </c>
      <c r="D25" s="23">
        <v>0.58614847705611006</v>
      </c>
    </row>
    <row r="26" spans="1:13" ht="38.25" x14ac:dyDescent="0.25">
      <c r="A26" s="17"/>
      <c r="B26" s="19">
        <v>3000473</v>
      </c>
      <c r="C26" s="19" t="s">
        <v>648</v>
      </c>
      <c r="D26" s="23">
        <v>0.68546112305572193</v>
      </c>
    </row>
    <row r="27" spans="1:13" ht="25.5" x14ac:dyDescent="0.25">
      <c r="A27" s="17"/>
      <c r="B27" s="19">
        <v>3000622</v>
      </c>
      <c r="C27" s="19" t="s">
        <v>650</v>
      </c>
      <c r="D27" s="23">
        <v>0.62118728066899787</v>
      </c>
    </row>
    <row r="28" spans="1:13" ht="51.75" thickBot="1" x14ac:dyDescent="0.3">
      <c r="A28" s="24"/>
      <c r="B28" s="26">
        <v>3000623</v>
      </c>
      <c r="C28" s="26" t="s">
        <v>651</v>
      </c>
      <c r="D28" s="30">
        <v>0.59362009088314194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35</v>
      </c>
      <c r="B1" s="49" t="s">
        <v>23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643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234.73624100000004</v>
      </c>
      <c r="I6" s="14">
        <v>287.90283800000003</v>
      </c>
      <c r="J6" s="14">
        <v>189.24515287994959</v>
      </c>
      <c r="K6" s="14">
        <v>142.92185289994958</v>
      </c>
      <c r="L6" s="14">
        <v>21.808376759999998</v>
      </c>
      <c r="M6" s="14">
        <v>24.514923219999996</v>
      </c>
      <c r="N6" s="15">
        <v>0.49642391125005014</v>
      </c>
      <c r="O6" s="15">
        <v>0.57217299698848245</v>
      </c>
      <c r="P6" s="16">
        <v>0.65732298505494247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SUM(H8:OFFSET(H6,MATCH("PROYECTOS",$A$8:$A$40,0),0))</f>
        <v>149.77337800000004</v>
      </c>
      <c r="I7" s="38">
        <f ca="1">SUM(I8:OFFSET(I6,MATCH("PROYECTOS",$A$8:$A$40,0),0))</f>
        <v>183.69954000000001</v>
      </c>
      <c r="J7" s="38">
        <f ca="1">SUM(J8:OFFSET(J6,MATCH("PROYECTOS",$A$8:$A$40,0),0))</f>
        <v>113.620902225683</v>
      </c>
      <c r="K7" s="38">
        <f ca="1">SUM(K8:OFFSET(K6,MATCH("PROYECTOS",$A$8:$A$40,0),0))</f>
        <v>86.698266815683013</v>
      </c>
      <c r="L7" s="38">
        <f ca="1">SUM(L8:OFFSET(L6,MATCH("PROYECTOS",$A$8:$A$40,0),0))</f>
        <v>13.69125011</v>
      </c>
      <c r="M7" s="38">
        <f ca="1">SUM(M8:OFFSET(M6,MATCH("PROYECTOS",$A$8:$A$40,0),0))</f>
        <v>13.231385299999996</v>
      </c>
      <c r="N7" s="39">
        <f ca="1">IFERROR(K7/I7,0)</f>
        <v>0.47195690754415065</v>
      </c>
      <c r="O7" s="39">
        <f ca="1">IFERROR(SUM(K7,L7)/I7,0)</f>
        <v>0.54648757925949631</v>
      </c>
      <c r="P7" s="40">
        <f ca="1">IFERROR(SUM(K7,L7,M7)/I7,0)</f>
        <v>0.61851489789077863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7.1540140000000001</v>
      </c>
      <c r="I8" s="21">
        <v>11.600489000000001</v>
      </c>
      <c r="J8" s="21">
        <f t="shared" ref="J8:J20" si="0">SUM(K8,L8,M8)</f>
        <v>9.7471662178700811</v>
      </c>
      <c r="K8" s="21">
        <v>8.3152160478700807</v>
      </c>
      <c r="L8" s="21">
        <v>0.75115971000000004</v>
      </c>
      <c r="M8" s="21">
        <v>0.68079045999999999</v>
      </c>
      <c r="N8" s="22">
        <f t="shared" ref="N8:N21" si="1">IFERROR(K8/I8,0)</f>
        <v>0.71679875286895922</v>
      </c>
      <c r="O8" s="22">
        <f t="shared" ref="O8:O21" si="2">IFERROR(SUM(K8,L8)/I8,0)</f>
        <v>0.78155117063341717</v>
      </c>
      <c r="P8" s="23">
        <f t="shared" ref="P8:P21" si="3">IFERROR(SUM(K8,L8,M8)/I8,0)</f>
        <v>0.84023752945846331</v>
      </c>
      <c r="Q8" s="70">
        <v>170</v>
      </c>
      <c r="R8" s="21">
        <v>147</v>
      </c>
      <c r="S8" s="23">
        <f>IFERROR(R8/Q8,0)</f>
        <v>0.86470588235294121</v>
      </c>
    </row>
    <row r="9" spans="1:19" ht="51" x14ac:dyDescent="0.25">
      <c r="A9" s="17"/>
      <c r="B9" s="19">
        <v>5003397</v>
      </c>
      <c r="C9" s="19" t="s">
        <v>652</v>
      </c>
      <c r="D9" s="68">
        <v>3000623</v>
      </c>
      <c r="E9" s="19" t="s">
        <v>651</v>
      </c>
      <c r="F9" s="69">
        <v>109</v>
      </c>
      <c r="G9" s="19" t="s">
        <v>663</v>
      </c>
      <c r="H9" s="20">
        <v>88.621455000000012</v>
      </c>
      <c r="I9" s="21">
        <v>92.532951000000025</v>
      </c>
      <c r="J9" s="21">
        <f t="shared" si="0"/>
        <v>53.37911076337641</v>
      </c>
      <c r="K9" s="21">
        <v>40.702717323376419</v>
      </c>
      <c r="L9" s="21">
        <v>6.4832817600000006</v>
      </c>
      <c r="M9" s="21">
        <v>6.1931116799999968</v>
      </c>
      <c r="N9" s="22">
        <f t="shared" si="1"/>
        <v>0.4398726819311794</v>
      </c>
      <c r="O9" s="22">
        <f t="shared" si="2"/>
        <v>0.50993725557695013</v>
      </c>
      <c r="P9" s="23">
        <f t="shared" si="3"/>
        <v>0.57686597246181415</v>
      </c>
      <c r="Q9" s="70">
        <v>3336</v>
      </c>
      <c r="R9" s="21">
        <v>3115</v>
      </c>
      <c r="S9" s="23">
        <f t="shared" ref="S9:S20" si="4">IFERROR(R9/Q9,0)</f>
        <v>0.93375299760191843</v>
      </c>
    </row>
    <row r="10" spans="1:19" ht="51" x14ac:dyDescent="0.25">
      <c r="A10" s="17"/>
      <c r="B10" s="19">
        <v>5003398</v>
      </c>
      <c r="C10" s="19" t="s">
        <v>653</v>
      </c>
      <c r="D10" s="68">
        <v>3000623</v>
      </c>
      <c r="E10" s="19" t="s">
        <v>651</v>
      </c>
      <c r="F10" s="69">
        <v>105</v>
      </c>
      <c r="G10" s="19" t="s">
        <v>664</v>
      </c>
      <c r="H10" s="20">
        <v>16.750807999999999</v>
      </c>
      <c r="I10" s="21">
        <v>18.394501999999999</v>
      </c>
      <c r="J10" s="21">
        <f t="shared" si="0"/>
        <v>10.589193095405246</v>
      </c>
      <c r="K10" s="21">
        <v>8.3985574654052471</v>
      </c>
      <c r="L10" s="21">
        <v>1.11923397</v>
      </c>
      <c r="M10" s="21">
        <v>1.0714016599999998</v>
      </c>
      <c r="N10" s="22">
        <f t="shared" si="1"/>
        <v>0.45657976853112126</v>
      </c>
      <c r="O10" s="22">
        <f t="shared" si="2"/>
        <v>0.51742588276677715</v>
      </c>
      <c r="P10" s="23">
        <f t="shared" si="3"/>
        <v>0.57567163793862142</v>
      </c>
      <c r="Q10" s="70">
        <v>400</v>
      </c>
      <c r="R10" s="21">
        <v>676</v>
      </c>
      <c r="S10" s="23">
        <f t="shared" si="4"/>
        <v>1.69</v>
      </c>
    </row>
    <row r="11" spans="1:19" ht="63.75" x14ac:dyDescent="0.25">
      <c r="A11" s="17"/>
      <c r="B11" s="19">
        <v>5004398</v>
      </c>
      <c r="C11" s="19" t="s">
        <v>654</v>
      </c>
      <c r="D11" s="68">
        <v>3000342</v>
      </c>
      <c r="E11" s="19" t="s">
        <v>644</v>
      </c>
      <c r="F11" s="69">
        <v>429</v>
      </c>
      <c r="G11" s="19" t="s">
        <v>630</v>
      </c>
      <c r="H11" s="20">
        <v>1.9279750000000002</v>
      </c>
      <c r="I11" s="21">
        <v>3.0141669999999992</v>
      </c>
      <c r="J11" s="21">
        <f t="shared" si="0"/>
        <v>2.0078971276347954</v>
      </c>
      <c r="K11" s="21">
        <v>1.5442980276347953</v>
      </c>
      <c r="L11" s="21">
        <v>0.22189824000000002</v>
      </c>
      <c r="M11" s="21">
        <v>0.24170086000000002</v>
      </c>
      <c r="N11" s="22">
        <f t="shared" si="1"/>
        <v>0.51234653807662145</v>
      </c>
      <c r="O11" s="22">
        <f t="shared" si="2"/>
        <v>0.58596496731428482</v>
      </c>
      <c r="P11" s="23">
        <f t="shared" si="3"/>
        <v>0.6661532448715668</v>
      </c>
      <c r="Q11" s="70">
        <v>2023</v>
      </c>
      <c r="R11" s="21">
        <v>18.5</v>
      </c>
      <c r="S11" s="23">
        <f t="shared" si="4"/>
        <v>9.1448344043499746E-3</v>
      </c>
    </row>
    <row r="12" spans="1:19" ht="38.25" x14ac:dyDescent="0.25">
      <c r="A12" s="17"/>
      <c r="B12" s="19">
        <v>5004400</v>
      </c>
      <c r="C12" s="19" t="s">
        <v>655</v>
      </c>
      <c r="D12" s="68">
        <v>3000469</v>
      </c>
      <c r="E12" s="19" t="s">
        <v>645</v>
      </c>
      <c r="F12" s="69">
        <v>201</v>
      </c>
      <c r="G12" s="19" t="s">
        <v>627</v>
      </c>
      <c r="H12" s="20">
        <v>0.27282700000000004</v>
      </c>
      <c r="I12" s="21">
        <v>0.21676400000000001</v>
      </c>
      <c r="J12" s="21">
        <f t="shared" si="0"/>
        <v>8.6644299555805021E-2</v>
      </c>
      <c r="K12" s="21">
        <v>6.4791529555805027E-2</v>
      </c>
      <c r="L12" s="21">
        <v>7.8869300000000003E-3</v>
      </c>
      <c r="M12" s="21">
        <v>1.396584E-2</v>
      </c>
      <c r="N12" s="22">
        <f t="shared" si="1"/>
        <v>0.29890355204648844</v>
      </c>
      <c r="O12" s="22">
        <f t="shared" si="2"/>
        <v>0.33528842222788391</v>
      </c>
      <c r="P12" s="23">
        <f t="shared" si="3"/>
        <v>0.39971720191454768</v>
      </c>
      <c r="Q12" s="70">
        <v>0.5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5004401</v>
      </c>
      <c r="C13" s="19" t="s">
        <v>656</v>
      </c>
      <c r="D13" s="68">
        <v>3000469</v>
      </c>
      <c r="E13" s="19" t="s">
        <v>645</v>
      </c>
      <c r="F13" s="69">
        <v>201</v>
      </c>
      <c r="G13" s="19" t="s">
        <v>627</v>
      </c>
      <c r="H13" s="20">
        <v>1.1158219999999999</v>
      </c>
      <c r="I13" s="21">
        <v>1.209721</v>
      </c>
      <c r="J13" s="21">
        <f t="shared" si="0"/>
        <v>0.77242908458571824</v>
      </c>
      <c r="K13" s="21">
        <v>0.51103865458571818</v>
      </c>
      <c r="L13" s="21">
        <v>6.6873209999999988E-2</v>
      </c>
      <c r="M13" s="21">
        <v>0.19451721999999999</v>
      </c>
      <c r="N13" s="22">
        <f t="shared" si="1"/>
        <v>0.42244340189656804</v>
      </c>
      <c r="O13" s="22">
        <f t="shared" si="2"/>
        <v>0.47772326394740455</v>
      </c>
      <c r="P13" s="23">
        <f t="shared" si="3"/>
        <v>0.63851837290227931</v>
      </c>
      <c r="Q13" s="70">
        <v>3.5</v>
      </c>
      <c r="R13" s="21">
        <v>3</v>
      </c>
      <c r="S13" s="23">
        <f t="shared" si="4"/>
        <v>0.8571428571428571</v>
      </c>
    </row>
    <row r="14" spans="1:19" ht="63.75" x14ac:dyDescent="0.25">
      <c r="A14" s="17"/>
      <c r="B14" s="19">
        <v>5004457</v>
      </c>
      <c r="C14" s="19" t="s">
        <v>657</v>
      </c>
      <c r="D14" s="68">
        <v>3000622</v>
      </c>
      <c r="E14" s="19" t="s">
        <v>650</v>
      </c>
      <c r="F14" s="69">
        <v>86</v>
      </c>
      <c r="G14" s="19" t="s">
        <v>502</v>
      </c>
      <c r="H14" s="20">
        <v>8.442260000000001</v>
      </c>
      <c r="I14" s="21">
        <v>8.7659660000000041</v>
      </c>
      <c r="J14" s="21">
        <f t="shared" si="0"/>
        <v>4.7979954844852406</v>
      </c>
      <c r="K14" s="21">
        <v>3.11535176448524</v>
      </c>
      <c r="L14" s="21">
        <v>0.70134151000000011</v>
      </c>
      <c r="M14" s="21">
        <v>0.98130221000000017</v>
      </c>
      <c r="N14" s="22">
        <f t="shared" si="1"/>
        <v>0.35539172345469267</v>
      </c>
      <c r="O14" s="22">
        <f t="shared" si="2"/>
        <v>0.43539905065628115</v>
      </c>
      <c r="P14" s="23">
        <f t="shared" si="3"/>
        <v>0.54734361101620044</v>
      </c>
      <c r="Q14" s="70">
        <v>240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5004458</v>
      </c>
      <c r="C15" s="19" t="s">
        <v>658</v>
      </c>
      <c r="D15" s="68">
        <v>3000622</v>
      </c>
      <c r="E15" s="19" t="s">
        <v>650</v>
      </c>
      <c r="F15" s="69">
        <v>86</v>
      </c>
      <c r="G15" s="19" t="s">
        <v>502</v>
      </c>
      <c r="H15" s="20">
        <v>1.8699999999999999</v>
      </c>
      <c r="I15" s="21">
        <v>1.995207</v>
      </c>
      <c r="J15" s="21">
        <f t="shared" si="0"/>
        <v>1.6284347638168299</v>
      </c>
      <c r="K15" s="21">
        <v>1.3558064238168299</v>
      </c>
      <c r="L15" s="21">
        <v>0.12247104</v>
      </c>
      <c r="M15" s="21">
        <v>0.15015730000000005</v>
      </c>
      <c r="N15" s="22">
        <f t="shared" si="1"/>
        <v>0.67953170965059262</v>
      </c>
      <c r="O15" s="22">
        <f t="shared" si="2"/>
        <v>0.7409143331077076</v>
      </c>
      <c r="P15" s="23">
        <f t="shared" si="3"/>
        <v>0.81617334132089048</v>
      </c>
      <c r="Q15" s="70">
        <v>500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5004459</v>
      </c>
      <c r="C16" s="19" t="s">
        <v>659</v>
      </c>
      <c r="D16" s="68">
        <v>3000622</v>
      </c>
      <c r="E16" s="19" t="s">
        <v>650</v>
      </c>
      <c r="F16" s="69">
        <v>59</v>
      </c>
      <c r="G16" s="19" t="s">
        <v>579</v>
      </c>
      <c r="H16" s="20">
        <v>1.3704000000000001</v>
      </c>
      <c r="I16" s="21">
        <v>1.4579119999999999</v>
      </c>
      <c r="J16" s="21">
        <f t="shared" si="0"/>
        <v>1.1639099351112738</v>
      </c>
      <c r="K16" s="21">
        <v>0.83059573511127383</v>
      </c>
      <c r="L16" s="21">
        <v>0.15173014000000001</v>
      </c>
      <c r="M16" s="21">
        <v>0.18158405999999999</v>
      </c>
      <c r="N16" s="22">
        <f t="shared" si="1"/>
        <v>0.56971596029888905</v>
      </c>
      <c r="O16" s="22">
        <f t="shared" si="2"/>
        <v>0.67378955321807754</v>
      </c>
      <c r="P16" s="23">
        <f t="shared" si="3"/>
        <v>0.79834032171439284</v>
      </c>
      <c r="Q16" s="70">
        <v>35259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5004460</v>
      </c>
      <c r="C17" s="19" t="s">
        <v>660</v>
      </c>
      <c r="D17" s="68">
        <v>3000473</v>
      </c>
      <c r="E17" s="19" t="s">
        <v>648</v>
      </c>
      <c r="F17" s="69">
        <v>429</v>
      </c>
      <c r="G17" s="19" t="s">
        <v>630</v>
      </c>
      <c r="H17" s="20">
        <v>3.6137529999999995</v>
      </c>
      <c r="I17" s="21">
        <v>8.4090950000000007</v>
      </c>
      <c r="J17" s="21">
        <f t="shared" si="0"/>
        <v>5.7641077025822574</v>
      </c>
      <c r="K17" s="21">
        <v>4.2463690225822575</v>
      </c>
      <c r="L17" s="21">
        <v>0.64413321000000001</v>
      </c>
      <c r="M17" s="21">
        <v>0.87360547000000011</v>
      </c>
      <c r="N17" s="22">
        <f t="shared" si="1"/>
        <v>0.50497336783354896</v>
      </c>
      <c r="O17" s="22">
        <f t="shared" si="2"/>
        <v>0.58157295554185762</v>
      </c>
      <c r="P17" s="23">
        <f t="shared" si="3"/>
        <v>0.68546112305572204</v>
      </c>
      <c r="Q17" s="70">
        <v>301.5</v>
      </c>
      <c r="R17" s="21">
        <v>48.655000000000001</v>
      </c>
      <c r="S17" s="23">
        <f t="shared" si="4"/>
        <v>0.16137645107794363</v>
      </c>
    </row>
    <row r="18" spans="1:19" ht="51" x14ac:dyDescent="0.25">
      <c r="A18" s="17"/>
      <c r="B18" s="19">
        <v>5004461</v>
      </c>
      <c r="C18" s="19" t="s">
        <v>661</v>
      </c>
      <c r="D18" s="68">
        <v>3000623</v>
      </c>
      <c r="E18" s="19" t="s">
        <v>651</v>
      </c>
      <c r="F18" s="69">
        <v>416</v>
      </c>
      <c r="G18" s="19" t="s">
        <v>665</v>
      </c>
      <c r="H18" s="20">
        <v>0.640988</v>
      </c>
      <c r="I18" s="21">
        <v>1.059196</v>
      </c>
      <c r="J18" s="21">
        <f t="shared" si="0"/>
        <v>0.6132299962981711</v>
      </c>
      <c r="K18" s="21">
        <v>0.49844382629817119</v>
      </c>
      <c r="L18" s="21">
        <v>6.331647E-2</v>
      </c>
      <c r="M18" s="21">
        <v>5.14697E-2</v>
      </c>
      <c r="N18" s="22">
        <f t="shared" si="1"/>
        <v>0.47058696057969551</v>
      </c>
      <c r="O18" s="22">
        <f t="shared" si="2"/>
        <v>0.53036482039034427</v>
      </c>
      <c r="P18" s="23">
        <f t="shared" si="3"/>
        <v>0.57895799861231645</v>
      </c>
      <c r="Q18" s="70">
        <v>8</v>
      </c>
      <c r="R18" s="21">
        <v>14</v>
      </c>
      <c r="S18" s="23">
        <f t="shared" si="4"/>
        <v>1.75</v>
      </c>
    </row>
    <row r="19" spans="1:19" ht="51" x14ac:dyDescent="0.25">
      <c r="A19" s="17"/>
      <c r="B19" s="19">
        <v>5004462</v>
      </c>
      <c r="C19" s="19" t="s">
        <v>662</v>
      </c>
      <c r="D19" s="68">
        <v>3000623</v>
      </c>
      <c r="E19" s="19" t="s">
        <v>651</v>
      </c>
      <c r="F19" s="69">
        <v>201</v>
      </c>
      <c r="G19" s="19" t="s">
        <v>627</v>
      </c>
      <c r="H19" s="20">
        <v>14.918430000000001</v>
      </c>
      <c r="I19" s="21">
        <v>31.176490999999999</v>
      </c>
      <c r="J19" s="21">
        <f t="shared" si="0"/>
        <v>20.402982322836159</v>
      </c>
      <c r="K19" s="21">
        <v>15.109140702836157</v>
      </c>
      <c r="L19" s="21">
        <v>3.0756678000000002</v>
      </c>
      <c r="M19" s="21">
        <v>2.2181738199999996</v>
      </c>
      <c r="N19" s="22">
        <f t="shared" si="1"/>
        <v>0.48463249769950562</v>
      </c>
      <c r="O19" s="22">
        <f t="shared" si="2"/>
        <v>0.58328592858112738</v>
      </c>
      <c r="P19" s="23">
        <f t="shared" si="3"/>
        <v>0.65443485358362363</v>
      </c>
      <c r="Q19" s="70">
        <v>4242.5</v>
      </c>
      <c r="R19" s="21">
        <v>130</v>
      </c>
      <c r="S19" s="23">
        <f t="shared" si="4"/>
        <v>3.0642309958750738E-2</v>
      </c>
    </row>
    <row r="20" spans="1:19" x14ac:dyDescent="0.25">
      <c r="A20" s="17"/>
      <c r="B20" s="19">
        <v>9000000</v>
      </c>
      <c r="C20" s="19" t="s">
        <v>304</v>
      </c>
      <c r="D20" s="68">
        <v>9000000</v>
      </c>
      <c r="E20" s="19" t="s">
        <v>305</v>
      </c>
      <c r="F20" s="69"/>
      <c r="G20" s="19" t="s">
        <v>312</v>
      </c>
      <c r="H20" s="20">
        <v>3.0746460000000009</v>
      </c>
      <c r="I20" s="21">
        <v>3.8670790000000008</v>
      </c>
      <c r="J20" s="21">
        <f t="shared" si="0"/>
        <v>2.6678014321250227</v>
      </c>
      <c r="K20" s="21">
        <v>2.0059402921250227</v>
      </c>
      <c r="L20" s="21">
        <v>0.28225611999999994</v>
      </c>
      <c r="M20" s="21">
        <v>0.37960501999999996</v>
      </c>
      <c r="N20" s="22">
        <f t="shared" si="1"/>
        <v>0.51872234627868274</v>
      </c>
      <c r="O20" s="22">
        <f t="shared" si="2"/>
        <v>0.59171183524438531</v>
      </c>
      <c r="P20" s="23">
        <f t="shared" si="3"/>
        <v>0.68987507938809167</v>
      </c>
      <c r="Q20" s="70"/>
      <c r="R20" s="21"/>
      <c r="S20" s="23">
        <f t="shared" si="4"/>
        <v>0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84.962862999999999</v>
      </c>
      <c r="I21" s="45">
        <f t="shared" ca="1" si="5"/>
        <v>104.20329800000002</v>
      </c>
      <c r="J21" s="45">
        <f t="shared" ca="1" si="5"/>
        <v>75.624250654266589</v>
      </c>
      <c r="K21" s="45">
        <f t="shared" ca="1" si="5"/>
        <v>56.223586084266572</v>
      </c>
      <c r="L21" s="45">
        <f t="shared" ca="1" si="5"/>
        <v>8.1171266499999977</v>
      </c>
      <c r="M21" s="45">
        <f t="shared" ca="1" si="5"/>
        <v>11.283537920000001</v>
      </c>
      <c r="N21" s="46">
        <f t="shared" ca="1" si="1"/>
        <v>0.53955668547330016</v>
      </c>
      <c r="O21" s="46">
        <f t="shared" ca="1" si="2"/>
        <v>0.61745370798404642</v>
      </c>
      <c r="P21" s="47">
        <f t="shared" ca="1" si="3"/>
        <v>0.72573759281847838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50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668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905.84426599999995</v>
      </c>
      <c r="E6" s="14">
        <v>1281.4344389999997</v>
      </c>
      <c r="F6" s="14">
        <v>947.51973708434195</v>
      </c>
      <c r="G6" s="14">
        <v>778.67489019434208</v>
      </c>
      <c r="H6" s="14">
        <v>73.115054790000002</v>
      </c>
      <c r="I6" s="14">
        <v>95.729792100000026</v>
      </c>
      <c r="J6" s="15">
        <v>0.60765878182734112</v>
      </c>
      <c r="K6" s="15">
        <v>0.66471597692431172</v>
      </c>
      <c r="L6" s="16">
        <v>0.73942115823245991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77.681026000000017</v>
      </c>
      <c r="E7" s="38">
        <f ca="1">SUM(E8:OFFSET(E6,MATCH("GOBIERNOS REGIONALES",$A$8:$A$50,0),0))</f>
        <v>75.196283999999977</v>
      </c>
      <c r="F7" s="38">
        <f ca="1">SUM(F8:OFFSET(F6,MATCH("GOBIERNOS REGIONALES",$A$8:$A$50,0),0))</f>
        <v>11.943826525647058</v>
      </c>
      <c r="G7" s="38">
        <f ca="1">SUM(G8:OFFSET(G6,MATCH("GOBIERNOS REGIONALES",$A$8:$A$50,0),0))</f>
        <v>10.756263885647058</v>
      </c>
      <c r="H7" s="38">
        <f ca="1">SUM(H8:OFFSET(H6,MATCH("GOBIERNOS REGIONALES",$A$8:$A$50,0),0))</f>
        <v>0.62824286000000007</v>
      </c>
      <c r="I7" s="38">
        <f ca="1">SUM(I8:OFFSET(I6,MATCH("GOBIERNOS REGIONALES",$A$8:$A$50,0),0))</f>
        <v>0.55931978000000004</v>
      </c>
      <c r="J7" s="39">
        <f ca="1">IFERROR(G7/E7,0)</f>
        <v>0.1430424924408108</v>
      </c>
      <c r="K7" s="39">
        <f ca="1">IFERROR(SUM(G7,H7)/E7,0)</f>
        <v>0.15139719863879261</v>
      </c>
      <c r="L7" s="40">
        <f ca="1">IFERROR(SUM(G7,H7,I7)/E7,0)</f>
        <v>0.15883532922513913</v>
      </c>
      <c r="M7" s="4"/>
    </row>
    <row r="8" spans="1:13" x14ac:dyDescent="0.25">
      <c r="A8" s="17"/>
      <c r="B8" s="18">
        <v>5</v>
      </c>
      <c r="C8" s="19" t="s">
        <v>104</v>
      </c>
      <c r="D8" s="20">
        <v>77.681026000000017</v>
      </c>
      <c r="E8" s="21">
        <v>75.196283999999977</v>
      </c>
      <c r="F8" s="21">
        <f t="shared" ref="F8:F13" si="0">SUM(G8,H8,I8)</f>
        <v>11.943826525647058</v>
      </c>
      <c r="G8" s="21">
        <v>10.756263885647058</v>
      </c>
      <c r="H8" s="21">
        <v>0.62824286000000007</v>
      </c>
      <c r="I8" s="21">
        <v>0.55931978000000004</v>
      </c>
      <c r="J8" s="22">
        <f t="shared" ref="J8:J13" si="1">IFERROR(G8/E8,0)</f>
        <v>0.1430424924408108</v>
      </c>
      <c r="K8" s="22">
        <f t="shared" ref="K8:K13" si="2">IFERROR(SUM(G8,H8)/E8,0)</f>
        <v>0.15139719863879261</v>
      </c>
      <c r="L8" s="23">
        <f t="shared" ref="L8:L13" si="3">IFERROR(SUM(G8,H8,I8)/E8,0)</f>
        <v>0.15883532922513913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2.413357</v>
      </c>
      <c r="E9" s="38">
        <f ca="1">SUM(E10:OFFSET(E8,(MATCH("GOBIERNOS LOCALES",$A$8:$A$50,0)-MATCH("GOBIERNOS REGIONALES",$A$8:$A$50,0)),0))</f>
        <v>4.8549810000000004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2.0481579999999999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446</v>
      </c>
      <c r="C11" s="19" t="s">
        <v>213</v>
      </c>
      <c r="D11" s="20">
        <v>0</v>
      </c>
      <c r="E11" s="21">
        <v>2.8068230000000001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449</v>
      </c>
      <c r="C12" s="19" t="s">
        <v>216</v>
      </c>
      <c r="D12" s="20">
        <v>2.413357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ht="15.75" thickBot="1" x14ac:dyDescent="0.3">
      <c r="A13" s="41" t="s">
        <v>233</v>
      </c>
      <c r="B13" s="58"/>
      <c r="C13" s="43"/>
      <c r="D13" s="44">
        <v>825.74988299999882</v>
      </c>
      <c r="E13" s="45">
        <v>1201.3831739999994</v>
      </c>
      <c r="F13" s="45">
        <f t="shared" si="0"/>
        <v>935.57591055869455</v>
      </c>
      <c r="G13" s="45">
        <v>767.9186263086948</v>
      </c>
      <c r="H13" s="45">
        <v>72.486811929999874</v>
      </c>
      <c r="I13" s="45">
        <v>95.170472319999931</v>
      </c>
      <c r="J13" s="46">
        <f t="shared" si="1"/>
        <v>0.63919542318202571</v>
      </c>
      <c r="K13" s="46">
        <f t="shared" si="2"/>
        <v>0.69953155365125419</v>
      </c>
      <c r="L13" s="47">
        <f t="shared" si="3"/>
        <v>0.77874897102453933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36</v>
      </c>
      <c r="B1" s="51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669</v>
      </c>
      <c r="N2" s="72" t="s">
        <v>693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905.84426599999995</v>
      </c>
      <c r="E6" s="14">
        <f ca="1">SUM(E7:OFFSET(E7,50,0))</f>
        <v>1281.4344389999997</v>
      </c>
      <c r="F6" s="14">
        <f ca="1">SUM(F7:OFFSET(F7,50,0))</f>
        <v>947.51973708434195</v>
      </c>
      <c r="G6" s="14">
        <f ca="1">SUM(G7:OFFSET(G7,50,0))</f>
        <v>778.67489019434208</v>
      </c>
      <c r="H6" s="14">
        <f ca="1">SUM(H7:OFFSET(H7,50,0))</f>
        <v>73.115054790000002</v>
      </c>
      <c r="I6" s="14">
        <f ca="1">SUM(I7:OFFSET(I7,50,0))</f>
        <v>95.729792100000026</v>
      </c>
      <c r="J6" s="15">
        <f ca="1">IFERROR(G6/E6,0)</f>
        <v>0.60765878182734112</v>
      </c>
      <c r="K6" s="15">
        <f ca="1">IFERROR(SUM(G6,H6)/E6,0)</f>
        <v>0.66471597692431172</v>
      </c>
      <c r="L6" s="16">
        <f ca="1">IFERROR(SUM(G6,H6,I6)/E6,0)</f>
        <v>0.73942115823245991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4.8076450000000008</v>
      </c>
      <c r="E7" s="21">
        <v>9.5979689999999973</v>
      </c>
      <c r="F7" s="21">
        <f t="shared" ref="F7:F31" si="0">SUM(G7,H7,I7)</f>
        <v>3.1556493373448511</v>
      </c>
      <c r="G7" s="21">
        <v>2.2509273773448513</v>
      </c>
      <c r="H7" s="21">
        <v>0.62323254000000006</v>
      </c>
      <c r="I7" s="21">
        <v>0.28148941999999999</v>
      </c>
      <c r="J7" s="22">
        <f t="shared" ref="J7:J31" si="1">IFERROR(G7/E7,0)</f>
        <v>0.23452121770187545</v>
      </c>
      <c r="K7" s="22">
        <f t="shared" ref="K7:K31" si="2">IFERROR(SUM(G7,H7)/E7,0)</f>
        <v>0.29945501150762749</v>
      </c>
      <c r="L7" s="23">
        <f t="shared" ref="L7:L31" si="3">IFERROR(SUM(G7,H7,I7)/E7,0)</f>
        <v>0.3287830308000424</v>
      </c>
      <c r="M7" s="4"/>
      <c r="N7" t="s">
        <v>256</v>
      </c>
      <c r="O7" s="5">
        <v>102.45283568212962</v>
      </c>
      <c r="P7" s="71">
        <v>0.88851270023833206</v>
      </c>
    </row>
    <row r="8" spans="1:16" x14ac:dyDescent="0.25">
      <c r="A8" s="17"/>
      <c r="B8" s="55">
        <v>2</v>
      </c>
      <c r="C8" s="19" t="s">
        <v>251</v>
      </c>
      <c r="D8" s="20">
        <v>15.830741</v>
      </c>
      <c r="E8" s="21">
        <v>23.488759999999992</v>
      </c>
      <c r="F8" s="21">
        <f t="shared" si="0"/>
        <v>14.16805744925572</v>
      </c>
      <c r="G8" s="21">
        <v>10.783584439255719</v>
      </c>
      <c r="H8" s="21">
        <v>1.8534796199999997</v>
      </c>
      <c r="I8" s="21">
        <v>1.5309933900000001</v>
      </c>
      <c r="J8" s="22">
        <f t="shared" si="1"/>
        <v>0.45909551799480786</v>
      </c>
      <c r="K8" s="22">
        <f t="shared" si="2"/>
        <v>0.53800473329608389</v>
      </c>
      <c r="L8" s="23">
        <f t="shared" si="3"/>
        <v>0.60318456356383754</v>
      </c>
      <c r="M8" s="4"/>
      <c r="N8" t="s">
        <v>264</v>
      </c>
      <c r="O8" s="5">
        <v>456.87211399190772</v>
      </c>
      <c r="P8" s="71">
        <v>0.80261231204770855</v>
      </c>
    </row>
    <row r="9" spans="1:16" x14ac:dyDescent="0.25">
      <c r="A9" s="17"/>
      <c r="B9" s="55">
        <v>3</v>
      </c>
      <c r="C9" s="19" t="s">
        <v>252</v>
      </c>
      <c r="D9" s="20">
        <v>8.6330790000000004</v>
      </c>
      <c r="E9" s="21">
        <v>11.231667000000002</v>
      </c>
      <c r="F9" s="21">
        <f t="shared" si="0"/>
        <v>4.6294128289338499</v>
      </c>
      <c r="G9" s="21">
        <v>3.5247713089338504</v>
      </c>
      <c r="H9" s="21">
        <v>0.66235573000000003</v>
      </c>
      <c r="I9" s="21">
        <v>0.44228579000000001</v>
      </c>
      <c r="J9" s="22">
        <f t="shared" si="1"/>
        <v>0.3138244135028086</v>
      </c>
      <c r="K9" s="22">
        <f t="shared" si="2"/>
        <v>0.3727965794332978</v>
      </c>
      <c r="L9" s="23">
        <f t="shared" si="3"/>
        <v>0.41217504302200636</v>
      </c>
      <c r="M9" s="4"/>
      <c r="N9" t="s">
        <v>263</v>
      </c>
      <c r="O9" s="5">
        <v>46.533036611051855</v>
      </c>
      <c r="P9" s="71">
        <v>0.7705278601173674</v>
      </c>
    </row>
    <row r="10" spans="1:16" x14ac:dyDescent="0.25">
      <c r="A10" s="17"/>
      <c r="B10" s="55">
        <v>4</v>
      </c>
      <c r="C10" s="19" t="s">
        <v>253</v>
      </c>
      <c r="D10" s="20">
        <v>20.975883</v>
      </c>
      <c r="E10" s="21">
        <v>48.617263000000008</v>
      </c>
      <c r="F10" s="21">
        <f t="shared" si="0"/>
        <v>31.573679355472059</v>
      </c>
      <c r="G10" s="21">
        <v>25.091858825472059</v>
      </c>
      <c r="H10" s="21">
        <v>2.9348678099999996</v>
      </c>
      <c r="I10" s="21">
        <v>3.5469527200000006</v>
      </c>
      <c r="J10" s="22">
        <f t="shared" si="1"/>
        <v>0.51611006620162991</v>
      </c>
      <c r="K10" s="22">
        <f t="shared" si="2"/>
        <v>0.57647685011540151</v>
      </c>
      <c r="L10" s="23">
        <f t="shared" si="3"/>
        <v>0.64943350174755943</v>
      </c>
      <c r="M10" s="4"/>
      <c r="N10" t="s">
        <v>262</v>
      </c>
      <c r="O10" s="5">
        <v>24.482372164152203</v>
      </c>
      <c r="P10" s="71">
        <v>0.7555484118618806</v>
      </c>
    </row>
    <row r="11" spans="1:16" x14ac:dyDescent="0.25">
      <c r="A11" s="17"/>
      <c r="B11" s="55">
        <v>5</v>
      </c>
      <c r="C11" s="19" t="s">
        <v>254</v>
      </c>
      <c r="D11" s="20">
        <v>15.452875999999998</v>
      </c>
      <c r="E11" s="21">
        <v>23.904650999999987</v>
      </c>
      <c r="F11" s="21">
        <f t="shared" si="0"/>
        <v>15.089258509720848</v>
      </c>
      <c r="G11" s="21">
        <v>11.907037719720847</v>
      </c>
      <c r="H11" s="21">
        <v>1.9758082400000003</v>
      </c>
      <c r="I11" s="21">
        <v>1.20641255</v>
      </c>
      <c r="J11" s="22">
        <f t="shared" si="1"/>
        <v>0.49810548247371833</v>
      </c>
      <c r="K11" s="22">
        <f t="shared" si="2"/>
        <v>0.58075919868986403</v>
      </c>
      <c r="L11" s="23">
        <f t="shared" si="3"/>
        <v>0.63122689010271915</v>
      </c>
      <c r="M11" s="4"/>
      <c r="N11" t="s">
        <v>272</v>
      </c>
      <c r="O11" s="5">
        <v>7.9788841267710202</v>
      </c>
      <c r="P11" s="71">
        <v>0.7074524335086595</v>
      </c>
    </row>
    <row r="12" spans="1:16" x14ac:dyDescent="0.25">
      <c r="A12" s="17"/>
      <c r="B12" s="55">
        <v>6</v>
      </c>
      <c r="C12" s="19" t="s">
        <v>255</v>
      </c>
      <c r="D12" s="20">
        <v>11.958307000000001</v>
      </c>
      <c r="E12" s="21">
        <v>15.811723999999998</v>
      </c>
      <c r="F12" s="21">
        <f t="shared" si="0"/>
        <v>9.1306353103957569</v>
      </c>
      <c r="G12" s="21">
        <v>7.042798370395758</v>
      </c>
      <c r="H12" s="21">
        <v>1.01323392</v>
      </c>
      <c r="I12" s="21">
        <v>1.0746030200000001</v>
      </c>
      <c r="J12" s="22">
        <f t="shared" si="1"/>
        <v>0.4454162221903038</v>
      </c>
      <c r="K12" s="22">
        <f t="shared" si="2"/>
        <v>0.50949740144691102</v>
      </c>
      <c r="L12" s="23">
        <f t="shared" si="3"/>
        <v>0.57745982097813986</v>
      </c>
      <c r="M12" s="4"/>
      <c r="N12" t="s">
        <v>258</v>
      </c>
      <c r="O12" s="5">
        <v>6.9989881820905753</v>
      </c>
      <c r="P12" s="71">
        <v>0.70562588961695594</v>
      </c>
    </row>
    <row r="13" spans="1:16" x14ac:dyDescent="0.25">
      <c r="A13" s="17"/>
      <c r="B13" s="55">
        <v>7</v>
      </c>
      <c r="C13" s="19" t="s">
        <v>256</v>
      </c>
      <c r="D13" s="20">
        <v>73.494989999999987</v>
      </c>
      <c r="E13" s="21">
        <v>115.30823999999996</v>
      </c>
      <c r="F13" s="21">
        <f t="shared" si="0"/>
        <v>102.45283568212962</v>
      </c>
      <c r="G13" s="21">
        <v>85.86692617212961</v>
      </c>
      <c r="H13" s="21">
        <v>8.8116168099999985</v>
      </c>
      <c r="I13" s="21">
        <v>7.7742926999999993</v>
      </c>
      <c r="J13" s="22">
        <f t="shared" si="1"/>
        <v>0.7446729407380569</v>
      </c>
      <c r="K13" s="22">
        <f t="shared" si="2"/>
        <v>0.82109086897978545</v>
      </c>
      <c r="L13" s="23">
        <f t="shared" si="3"/>
        <v>0.88851270023833206</v>
      </c>
      <c r="M13" s="4"/>
      <c r="N13" t="s">
        <v>269</v>
      </c>
      <c r="O13" s="5">
        <v>46.889661214235197</v>
      </c>
      <c r="P13" s="71">
        <v>0.70025160576268364</v>
      </c>
    </row>
    <row r="14" spans="1:16" x14ac:dyDescent="0.25">
      <c r="A14" s="17"/>
      <c r="B14" s="55">
        <v>8</v>
      </c>
      <c r="C14" s="19" t="s">
        <v>257</v>
      </c>
      <c r="D14" s="20">
        <v>32.953310999999992</v>
      </c>
      <c r="E14" s="21">
        <v>50.204437000000006</v>
      </c>
      <c r="F14" s="21">
        <f t="shared" si="0"/>
        <v>32.310477250173179</v>
      </c>
      <c r="G14" s="21">
        <v>26.144461640173176</v>
      </c>
      <c r="H14" s="21">
        <v>3.0606819299999994</v>
      </c>
      <c r="I14" s="21">
        <v>3.1053336799999998</v>
      </c>
      <c r="J14" s="22">
        <f t="shared" si="1"/>
        <v>0.52075998064022055</v>
      </c>
      <c r="K14" s="22">
        <f t="shared" si="2"/>
        <v>0.58172435177737725</v>
      </c>
      <c r="L14" s="23">
        <f t="shared" si="3"/>
        <v>0.64357812139538928</v>
      </c>
      <c r="M14" s="4"/>
      <c r="N14" t="s">
        <v>274</v>
      </c>
      <c r="O14" s="5">
        <v>12.564048030426521</v>
      </c>
      <c r="P14" s="71">
        <v>0.68981142593406075</v>
      </c>
    </row>
    <row r="15" spans="1:16" x14ac:dyDescent="0.25">
      <c r="A15" s="17"/>
      <c r="B15" s="55">
        <v>9</v>
      </c>
      <c r="C15" s="19" t="s">
        <v>258</v>
      </c>
      <c r="D15" s="20">
        <v>3.9538089999999984</v>
      </c>
      <c r="E15" s="21">
        <v>9.9188369999999964</v>
      </c>
      <c r="F15" s="21">
        <f t="shared" si="0"/>
        <v>6.9989881820905753</v>
      </c>
      <c r="G15" s="21">
        <v>5.3452193620905746</v>
      </c>
      <c r="H15" s="21">
        <v>0.97362422999999998</v>
      </c>
      <c r="I15" s="21">
        <v>0.68014459000000005</v>
      </c>
      <c r="J15" s="22">
        <f t="shared" si="1"/>
        <v>0.5388957759957721</v>
      </c>
      <c r="K15" s="22">
        <f t="shared" si="2"/>
        <v>0.63705488779486719</v>
      </c>
      <c r="L15" s="23">
        <f t="shared" si="3"/>
        <v>0.70562588961695594</v>
      </c>
      <c r="M15" s="4"/>
      <c r="N15" t="s">
        <v>265</v>
      </c>
      <c r="O15" s="5">
        <v>16.973301374430317</v>
      </c>
      <c r="P15" s="71">
        <v>0.68523561967083901</v>
      </c>
    </row>
    <row r="16" spans="1:16" x14ac:dyDescent="0.25">
      <c r="A16" s="17"/>
      <c r="B16" s="55">
        <v>10</v>
      </c>
      <c r="C16" s="19" t="s">
        <v>259</v>
      </c>
      <c r="D16" s="20">
        <v>11.696899999999999</v>
      </c>
      <c r="E16" s="21">
        <v>18.263155999999992</v>
      </c>
      <c r="F16" s="21">
        <f t="shared" si="0"/>
        <v>11.392222517962223</v>
      </c>
      <c r="G16" s="21">
        <v>9.297685787962223</v>
      </c>
      <c r="H16" s="21">
        <v>1.0320452699999998</v>
      </c>
      <c r="I16" s="21">
        <v>1.0624914600000002</v>
      </c>
      <c r="J16" s="22">
        <f t="shared" si="1"/>
        <v>0.50909524005392204</v>
      </c>
      <c r="K16" s="22">
        <f t="shared" si="2"/>
        <v>0.56560492928835671</v>
      </c>
      <c r="L16" s="23">
        <f t="shared" si="3"/>
        <v>0.62378170114531284</v>
      </c>
      <c r="M16" s="4"/>
      <c r="N16" t="s">
        <v>260</v>
      </c>
      <c r="O16" s="5">
        <v>25.78111626329455</v>
      </c>
      <c r="P16" s="71">
        <v>0.67382573146704794</v>
      </c>
    </row>
    <row r="17" spans="1:16" x14ac:dyDescent="0.25">
      <c r="A17" s="17"/>
      <c r="B17" s="55">
        <v>11</v>
      </c>
      <c r="C17" s="19" t="s">
        <v>260</v>
      </c>
      <c r="D17" s="20">
        <v>27.531282999999995</v>
      </c>
      <c r="E17" s="21">
        <v>38.260807</v>
      </c>
      <c r="F17" s="21">
        <f t="shared" si="0"/>
        <v>25.78111626329455</v>
      </c>
      <c r="G17" s="21">
        <v>20.316304733294551</v>
      </c>
      <c r="H17" s="21">
        <v>2.9129825199999999</v>
      </c>
      <c r="I17" s="21">
        <v>2.5518290100000001</v>
      </c>
      <c r="J17" s="22">
        <f t="shared" si="1"/>
        <v>0.5309951965543892</v>
      </c>
      <c r="K17" s="22">
        <f t="shared" si="2"/>
        <v>0.60713009146133667</v>
      </c>
      <c r="L17" s="23">
        <f t="shared" si="3"/>
        <v>0.67382573146704794</v>
      </c>
      <c r="M17" s="4"/>
      <c r="N17" t="s">
        <v>267</v>
      </c>
      <c r="O17" s="5">
        <v>1.9589666760197497</v>
      </c>
      <c r="P17" s="71">
        <v>0.67374147698053777</v>
      </c>
    </row>
    <row r="18" spans="1:16" x14ac:dyDescent="0.25">
      <c r="A18" s="17"/>
      <c r="B18" s="55">
        <v>12</v>
      </c>
      <c r="C18" s="19" t="s">
        <v>261</v>
      </c>
      <c r="D18" s="20">
        <v>25.271195999999982</v>
      </c>
      <c r="E18" s="21">
        <v>44.889635999999996</v>
      </c>
      <c r="F18" s="21">
        <f t="shared" si="0"/>
        <v>26.795382507221507</v>
      </c>
      <c r="G18" s="21">
        <v>21.860994697221507</v>
      </c>
      <c r="H18" s="21">
        <v>2.5142830200000001</v>
      </c>
      <c r="I18" s="21">
        <v>2.4201047900000003</v>
      </c>
      <c r="J18" s="22">
        <f t="shared" si="1"/>
        <v>0.48699425179614975</v>
      </c>
      <c r="K18" s="22">
        <f t="shared" si="2"/>
        <v>0.54300457498077082</v>
      </c>
      <c r="L18" s="23">
        <f t="shared" si="3"/>
        <v>0.59691690320726842</v>
      </c>
      <c r="M18" s="4"/>
      <c r="N18" t="s">
        <v>273</v>
      </c>
      <c r="O18" s="5">
        <v>10.022810373955254</v>
      </c>
      <c r="P18" s="71">
        <v>0.67313679851581043</v>
      </c>
    </row>
    <row r="19" spans="1:16" x14ac:dyDescent="0.25">
      <c r="A19" s="17"/>
      <c r="B19" s="55">
        <v>13</v>
      </c>
      <c r="C19" s="19" t="s">
        <v>262</v>
      </c>
      <c r="D19" s="20">
        <v>21.319013000000002</v>
      </c>
      <c r="E19" s="21">
        <v>32.403445999999995</v>
      </c>
      <c r="F19" s="21">
        <f t="shared" si="0"/>
        <v>24.482372164152203</v>
      </c>
      <c r="G19" s="21">
        <v>19.633166794152203</v>
      </c>
      <c r="H19" s="21">
        <v>2.3537828900000006</v>
      </c>
      <c r="I19" s="21">
        <v>2.4954224800000002</v>
      </c>
      <c r="J19" s="22">
        <f t="shared" si="1"/>
        <v>0.60589749603027421</v>
      </c>
      <c r="K19" s="22">
        <f t="shared" si="2"/>
        <v>0.67853739025633897</v>
      </c>
      <c r="L19" s="23">
        <f t="shared" si="3"/>
        <v>0.7555484118618806</v>
      </c>
      <c r="M19" s="4"/>
      <c r="N19" t="s">
        <v>253</v>
      </c>
      <c r="O19" s="5">
        <v>31.573679355472059</v>
      </c>
      <c r="P19" s="71">
        <v>0.64943350174755943</v>
      </c>
    </row>
    <row r="20" spans="1:16" x14ac:dyDescent="0.25">
      <c r="A20" s="17"/>
      <c r="B20" s="55">
        <v>14</v>
      </c>
      <c r="C20" s="19" t="s">
        <v>263</v>
      </c>
      <c r="D20" s="20">
        <v>48.500578999999988</v>
      </c>
      <c r="E20" s="21">
        <v>60.391115000000006</v>
      </c>
      <c r="F20" s="21">
        <f t="shared" si="0"/>
        <v>46.533036611051855</v>
      </c>
      <c r="G20" s="21">
        <v>38.157289311051862</v>
      </c>
      <c r="H20" s="21">
        <v>4.4947917299999993</v>
      </c>
      <c r="I20" s="21">
        <v>3.8809555699999994</v>
      </c>
      <c r="J20" s="22">
        <f t="shared" si="1"/>
        <v>0.63183614528481313</v>
      </c>
      <c r="K20" s="22">
        <f t="shared" si="2"/>
        <v>0.7062641754677299</v>
      </c>
      <c r="L20" s="23">
        <f t="shared" si="3"/>
        <v>0.7705278601173674</v>
      </c>
      <c r="M20" s="4"/>
      <c r="N20" t="s">
        <v>257</v>
      </c>
      <c r="O20" s="5">
        <v>32.310477250173179</v>
      </c>
      <c r="P20" s="71">
        <v>0.64357812139538928</v>
      </c>
    </row>
    <row r="21" spans="1:16" x14ac:dyDescent="0.25">
      <c r="A21" s="17"/>
      <c r="B21" s="55">
        <v>15</v>
      </c>
      <c r="C21" s="19" t="s">
        <v>264</v>
      </c>
      <c r="D21" s="20">
        <v>427.23415899999998</v>
      </c>
      <c r="E21" s="21">
        <v>569.23137999999994</v>
      </c>
      <c r="F21" s="21">
        <f t="shared" si="0"/>
        <v>456.87211399190772</v>
      </c>
      <c r="G21" s="21">
        <v>380.25074184190771</v>
      </c>
      <c r="H21" s="21">
        <v>24.487047709999999</v>
      </c>
      <c r="I21" s="21">
        <v>52.134324440000022</v>
      </c>
      <c r="J21" s="22">
        <f t="shared" si="1"/>
        <v>0.66800734323871558</v>
      </c>
      <c r="K21" s="22">
        <f t="shared" si="2"/>
        <v>0.71102508359941041</v>
      </c>
      <c r="L21" s="23">
        <f t="shared" si="3"/>
        <v>0.80261231204770855</v>
      </c>
      <c r="M21" s="4"/>
      <c r="N21" t="s">
        <v>254</v>
      </c>
      <c r="O21" s="5">
        <v>15.089258509720848</v>
      </c>
      <c r="P21" s="71">
        <v>0.63122689010271915</v>
      </c>
    </row>
    <row r="22" spans="1:16" x14ac:dyDescent="0.25">
      <c r="A22" s="17"/>
      <c r="B22" s="55">
        <v>16</v>
      </c>
      <c r="C22" s="19" t="s">
        <v>265</v>
      </c>
      <c r="D22" s="20">
        <v>20.779008999999995</v>
      </c>
      <c r="E22" s="21">
        <v>24.770022000000004</v>
      </c>
      <c r="F22" s="21">
        <f t="shared" si="0"/>
        <v>16.973301374430317</v>
      </c>
      <c r="G22" s="21">
        <v>13.169545824430315</v>
      </c>
      <c r="H22" s="21">
        <v>2.0765634799999999</v>
      </c>
      <c r="I22" s="21">
        <v>1.7271920699999999</v>
      </c>
      <c r="J22" s="22">
        <f t="shared" si="1"/>
        <v>0.53167275444609263</v>
      </c>
      <c r="K22" s="22">
        <f t="shared" si="2"/>
        <v>0.61550649024172499</v>
      </c>
      <c r="L22" s="23">
        <f t="shared" si="3"/>
        <v>0.68523561967083901</v>
      </c>
      <c r="M22" s="4"/>
      <c r="N22" t="s">
        <v>271</v>
      </c>
      <c r="O22" s="5">
        <v>14.26326662761468</v>
      </c>
      <c r="P22" s="71">
        <v>0.62788220421116858</v>
      </c>
    </row>
    <row r="23" spans="1:16" x14ac:dyDescent="0.25">
      <c r="A23" s="17"/>
      <c r="B23" s="55">
        <v>17</v>
      </c>
      <c r="C23" s="19" t="s">
        <v>266</v>
      </c>
      <c r="D23" s="20">
        <v>5.5656149999999993</v>
      </c>
      <c r="E23" s="21">
        <v>7.2523090000000003</v>
      </c>
      <c r="F23" s="21">
        <f t="shared" si="0"/>
        <v>3.8622816349684603</v>
      </c>
      <c r="G23" s="21">
        <v>3.2091323549684603</v>
      </c>
      <c r="H23" s="21">
        <v>0.35248850999999998</v>
      </c>
      <c r="I23" s="21">
        <v>0.30066076999999997</v>
      </c>
      <c r="J23" s="22">
        <f t="shared" si="1"/>
        <v>0.44249801752358597</v>
      </c>
      <c r="K23" s="22">
        <f t="shared" si="2"/>
        <v>0.49110164293447234</v>
      </c>
      <c r="L23" s="23">
        <f t="shared" si="3"/>
        <v>0.53255889055036953</v>
      </c>
      <c r="M23" s="4"/>
      <c r="N23" t="s">
        <v>259</v>
      </c>
      <c r="O23" s="5">
        <v>11.392222517962223</v>
      </c>
      <c r="P23" s="71">
        <v>0.62378170114531284</v>
      </c>
    </row>
    <row r="24" spans="1:16" x14ac:dyDescent="0.25">
      <c r="A24" s="17"/>
      <c r="B24" s="55">
        <v>18</v>
      </c>
      <c r="C24" s="19" t="s">
        <v>267</v>
      </c>
      <c r="D24" s="20">
        <v>2.2219390000000003</v>
      </c>
      <c r="E24" s="21">
        <v>2.907594</v>
      </c>
      <c r="F24" s="21">
        <f t="shared" si="0"/>
        <v>1.9589666760197497</v>
      </c>
      <c r="G24" s="21">
        <v>1.5452324060197498</v>
      </c>
      <c r="H24" s="21">
        <v>0.14696791999999997</v>
      </c>
      <c r="I24" s="21">
        <v>0.26676634999999999</v>
      </c>
      <c r="J24" s="22">
        <f t="shared" si="1"/>
        <v>0.53144710231887593</v>
      </c>
      <c r="K24" s="22">
        <f t="shared" si="2"/>
        <v>0.58199333401422271</v>
      </c>
      <c r="L24" s="23">
        <f t="shared" si="3"/>
        <v>0.67374147698053777</v>
      </c>
      <c r="M24" s="4"/>
      <c r="N24" t="s">
        <v>268</v>
      </c>
      <c r="O24" s="5">
        <v>7.4771919923328118</v>
      </c>
      <c r="P24" s="71">
        <v>0.61241037307691426</v>
      </c>
    </row>
    <row r="25" spans="1:16" x14ac:dyDescent="0.25">
      <c r="A25" s="17"/>
      <c r="B25" s="55">
        <v>19</v>
      </c>
      <c r="C25" s="19" t="s">
        <v>268</v>
      </c>
      <c r="D25" s="20">
        <v>8.349104999999998</v>
      </c>
      <c r="E25" s="21">
        <v>12.209447000000001</v>
      </c>
      <c r="F25" s="21">
        <f t="shared" si="0"/>
        <v>7.4771919923328118</v>
      </c>
      <c r="G25" s="21">
        <v>5.9441343123328121</v>
      </c>
      <c r="H25" s="21">
        <v>0.72715467</v>
      </c>
      <c r="I25" s="21">
        <v>0.80590300999999998</v>
      </c>
      <c r="J25" s="22">
        <f t="shared" si="1"/>
        <v>0.48684713667480695</v>
      </c>
      <c r="K25" s="22">
        <f t="shared" si="2"/>
        <v>0.54640386107026895</v>
      </c>
      <c r="L25" s="23">
        <f t="shared" si="3"/>
        <v>0.61241037307691426</v>
      </c>
      <c r="M25" s="4"/>
      <c r="N25" t="s">
        <v>251</v>
      </c>
      <c r="O25" s="5">
        <v>14.16805744925572</v>
      </c>
      <c r="P25" s="71">
        <v>0.60318456356383754</v>
      </c>
    </row>
    <row r="26" spans="1:16" x14ac:dyDescent="0.25">
      <c r="A26" s="17"/>
      <c r="B26" s="55">
        <v>20</v>
      </c>
      <c r="C26" s="19" t="s">
        <v>269</v>
      </c>
      <c r="D26" s="20">
        <v>50.429533999999997</v>
      </c>
      <c r="E26" s="21">
        <v>66.961162000000002</v>
      </c>
      <c r="F26" s="21">
        <f t="shared" si="0"/>
        <v>46.889661214235197</v>
      </c>
      <c r="G26" s="21">
        <v>39.245888664235196</v>
      </c>
      <c r="H26" s="21">
        <v>4.0978374999999989</v>
      </c>
      <c r="I26" s="21">
        <v>3.5459350500000011</v>
      </c>
      <c r="J26" s="22">
        <f t="shared" si="1"/>
        <v>0.58609927743241963</v>
      </c>
      <c r="K26" s="22">
        <f t="shared" si="2"/>
        <v>0.64729650546140749</v>
      </c>
      <c r="L26" s="23">
        <f t="shared" si="3"/>
        <v>0.70025160576268364</v>
      </c>
      <c r="M26" s="4"/>
      <c r="N26" t="s">
        <v>261</v>
      </c>
      <c r="O26" s="5">
        <v>26.795382507221507</v>
      </c>
      <c r="P26" s="71">
        <v>0.59691690320726842</v>
      </c>
    </row>
    <row r="27" spans="1:16" x14ac:dyDescent="0.25">
      <c r="A27" s="17"/>
      <c r="B27" s="55">
        <v>21</v>
      </c>
      <c r="C27" s="19" t="s">
        <v>270</v>
      </c>
      <c r="D27" s="20">
        <v>23.288946000000006</v>
      </c>
      <c r="E27" s="21">
        <v>28.712564000000004</v>
      </c>
      <c r="F27" s="21">
        <f t="shared" si="0"/>
        <v>14.164087072481504</v>
      </c>
      <c r="G27" s="21">
        <v>11.598872332481506</v>
      </c>
      <c r="H27" s="21">
        <v>1.25073123</v>
      </c>
      <c r="I27" s="21">
        <v>1.3144835099999996</v>
      </c>
      <c r="J27" s="22">
        <f t="shared" si="1"/>
        <v>0.40396504932410437</v>
      </c>
      <c r="K27" s="22">
        <f t="shared" si="2"/>
        <v>0.44752546524516246</v>
      </c>
      <c r="L27" s="23">
        <f t="shared" si="3"/>
        <v>0.49330624295627173</v>
      </c>
      <c r="M27" s="4"/>
      <c r="N27" t="s">
        <v>255</v>
      </c>
      <c r="O27" s="5">
        <v>9.1306353103957569</v>
      </c>
      <c r="P27" s="71">
        <v>0.57745982097813986</v>
      </c>
    </row>
    <row r="28" spans="1:16" x14ac:dyDescent="0.25">
      <c r="A28" s="17"/>
      <c r="B28" s="55">
        <v>22</v>
      </c>
      <c r="C28" s="19" t="s">
        <v>271</v>
      </c>
      <c r="D28" s="20">
        <v>14.566847000000001</v>
      </c>
      <c r="E28" s="21">
        <v>22.716469</v>
      </c>
      <c r="F28" s="21">
        <f t="shared" si="0"/>
        <v>14.26326662761468</v>
      </c>
      <c r="G28" s="21">
        <v>11.193727087614681</v>
      </c>
      <c r="H28" s="21">
        <v>1.9344478500000002</v>
      </c>
      <c r="I28" s="21">
        <v>1.1350916900000001</v>
      </c>
      <c r="J28" s="22">
        <f t="shared" si="1"/>
        <v>0.4927582313789472</v>
      </c>
      <c r="K28" s="22">
        <f t="shared" si="2"/>
        <v>0.57791441696395163</v>
      </c>
      <c r="L28" s="23">
        <f t="shared" si="3"/>
        <v>0.62788220421116858</v>
      </c>
      <c r="M28" s="4"/>
      <c r="N28" t="s">
        <v>266</v>
      </c>
      <c r="O28" s="5">
        <v>3.8622816349684603</v>
      </c>
      <c r="P28" s="71">
        <v>0.53255889055036953</v>
      </c>
    </row>
    <row r="29" spans="1:16" x14ac:dyDescent="0.25">
      <c r="A29" s="17"/>
      <c r="B29" s="55">
        <v>23</v>
      </c>
      <c r="C29" s="19" t="s">
        <v>272</v>
      </c>
      <c r="D29" s="20">
        <v>9.8377090000000003</v>
      </c>
      <c r="E29" s="21">
        <v>11.278333</v>
      </c>
      <c r="F29" s="21">
        <f t="shared" si="0"/>
        <v>7.9788841267710202</v>
      </c>
      <c r="G29" s="21">
        <v>6.3856640567710201</v>
      </c>
      <c r="H29" s="21">
        <v>0.81883798000000008</v>
      </c>
      <c r="I29" s="21">
        <v>0.77438209000000013</v>
      </c>
      <c r="J29" s="22">
        <f t="shared" si="1"/>
        <v>0.56618864301763572</v>
      </c>
      <c r="K29" s="22">
        <f t="shared" si="2"/>
        <v>0.63879139202318458</v>
      </c>
      <c r="L29" s="23">
        <f t="shared" si="3"/>
        <v>0.7074524335086595</v>
      </c>
      <c r="M29" s="4"/>
      <c r="N29" t="s">
        <v>270</v>
      </c>
      <c r="O29" s="5">
        <v>14.164087072481504</v>
      </c>
      <c r="P29" s="71">
        <v>0.49330624295627173</v>
      </c>
    </row>
    <row r="30" spans="1:16" x14ac:dyDescent="0.25">
      <c r="A30" s="17"/>
      <c r="B30" s="55">
        <v>24</v>
      </c>
      <c r="C30" s="19" t="s">
        <v>273</v>
      </c>
      <c r="D30" s="20">
        <v>10.998687</v>
      </c>
      <c r="E30" s="21">
        <v>14.889708000000004</v>
      </c>
      <c r="F30" s="21">
        <f t="shared" si="0"/>
        <v>10.022810373955254</v>
      </c>
      <c r="G30" s="21">
        <v>8.3067344639552534</v>
      </c>
      <c r="H30" s="21">
        <v>0.98521583999999995</v>
      </c>
      <c r="I30" s="21">
        <v>0.73086006999999986</v>
      </c>
      <c r="J30" s="22">
        <f t="shared" si="1"/>
        <v>0.55788430934678179</v>
      </c>
      <c r="K30" s="22">
        <f t="shared" si="2"/>
        <v>0.62405188227702324</v>
      </c>
      <c r="L30" s="23">
        <f t="shared" si="3"/>
        <v>0.67313679851581043</v>
      </c>
      <c r="M30" s="4"/>
      <c r="N30" t="s">
        <v>252</v>
      </c>
      <c r="O30" s="5">
        <v>4.6294128289338499</v>
      </c>
      <c r="P30" s="71">
        <v>0.41217504302200636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10.193104</v>
      </c>
      <c r="E31" s="28">
        <v>18.213743000000004</v>
      </c>
      <c r="F31" s="28">
        <f t="shared" si="0"/>
        <v>12.564048030426521</v>
      </c>
      <c r="G31" s="28">
        <v>10.602190310426522</v>
      </c>
      <c r="H31" s="28">
        <v>1.02097584</v>
      </c>
      <c r="I31" s="28">
        <v>0.94088187999999984</v>
      </c>
      <c r="J31" s="29">
        <f t="shared" si="1"/>
        <v>0.58209838089987975</v>
      </c>
      <c r="K31" s="29">
        <f t="shared" si="2"/>
        <v>0.63815362665579056</v>
      </c>
      <c r="L31" s="30">
        <f t="shared" si="3"/>
        <v>0.68981142593406075</v>
      </c>
      <c r="M31" s="4"/>
      <c r="N31" t="s">
        <v>250</v>
      </c>
      <c r="O31" s="5">
        <v>3.1556493373448511</v>
      </c>
      <c r="P31" s="71">
        <v>0.3287830308000424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49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670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905.84426599999995</v>
      </c>
      <c r="E6" s="14">
        <v>1281.4344389999997</v>
      </c>
      <c r="F6" s="14">
        <v>947.51973708434195</v>
      </c>
      <c r="G6" s="14">
        <v>778.67489019434208</v>
      </c>
      <c r="H6" s="14">
        <v>73.115054790000002</v>
      </c>
      <c r="I6" s="14">
        <v>95.729792100000026</v>
      </c>
      <c r="J6" s="15">
        <v>0.60765878182734112</v>
      </c>
      <c r="K6" s="15">
        <v>0.66471597692431172</v>
      </c>
      <c r="L6" s="16">
        <v>0.73942115823245991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784.83349999999973</v>
      </c>
      <c r="E7" s="38">
        <f ca="1">SUM(E8:OFFSET(E6,MATCH("PROYECTOS",$A$8:$A$50,0),0))</f>
        <v>1116.1626049999993</v>
      </c>
      <c r="F7" s="38">
        <f ca="1">SUM(F8:OFFSET(F6,MATCH("PROYECTOS",$A$8:$A$50,0),0))</f>
        <v>885.71071525278921</v>
      </c>
      <c r="G7" s="38">
        <f ca="1">SUM(G8:OFFSET(G6,MATCH("PROYECTOS",$A$8:$A$50,0),0))</f>
        <v>728.68513201278893</v>
      </c>
      <c r="H7" s="38">
        <f ca="1">SUM(H8:OFFSET(H6,MATCH("PROYECTOS",$A$8:$A$50,0),0))</f>
        <v>66.21027042999998</v>
      </c>
      <c r="I7" s="38">
        <f ca="1">SUM(I8:OFFSET(I6,MATCH("PROYECTOS",$A$8:$A$50,0),0))</f>
        <v>90.815312810000123</v>
      </c>
      <c r="J7" s="39">
        <f ca="1">IFERROR(G7/E7,0)</f>
        <v>0.65284854442224338</v>
      </c>
      <c r="K7" s="39">
        <f ca="1">IFERROR(SUM(G7,H7)/E7,0)</f>
        <v>0.71216810067094971</v>
      </c>
      <c r="L7" s="40">
        <f ca="1">IFERROR(SUM(G7,H7,I7)/E7,0)</f>
        <v>0.79353197400193287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7.241115999999999</v>
      </c>
      <c r="E8" s="21">
        <v>7.3019919999999994</v>
      </c>
      <c r="F8" s="21">
        <f t="shared" ref="F8:F13" si="0">SUM(G8,H8,I8)</f>
        <v>5.7550599198870964</v>
      </c>
      <c r="G8" s="21">
        <v>4.5134744198870962</v>
      </c>
      <c r="H8" s="21">
        <v>0.70962145999999993</v>
      </c>
      <c r="I8" s="21">
        <v>0.53196403999999997</v>
      </c>
      <c r="J8" s="22">
        <f t="shared" ref="J8:J14" si="1">IFERROR(G8/E8,0)</f>
        <v>0.61811549778294694</v>
      </c>
      <c r="K8" s="22">
        <f t="shared" ref="K8:K14" si="2">IFERROR(SUM(G8,H8)/E8,0)</f>
        <v>0.71529739828352279</v>
      </c>
      <c r="L8" s="23">
        <f t="shared" ref="L8:L14" si="3">IFERROR(SUM(G8,H8,I8)/E8,0)</f>
        <v>0.78814930499610203</v>
      </c>
      <c r="M8" s="4"/>
    </row>
    <row r="9" spans="1:13" ht="38.25" x14ac:dyDescent="0.25">
      <c r="A9" s="17"/>
      <c r="B9" s="19">
        <v>3000579</v>
      </c>
      <c r="C9" s="19" t="s">
        <v>672</v>
      </c>
      <c r="D9" s="20">
        <v>0.182</v>
      </c>
      <c r="E9" s="21">
        <v>4.6676999999999996E-2</v>
      </c>
      <c r="F9" s="21">
        <f t="shared" si="0"/>
        <v>2.1837890380993485E-2</v>
      </c>
      <c r="G9" s="21">
        <v>2.1837890380993485E-2</v>
      </c>
      <c r="H9" s="21">
        <v>0</v>
      </c>
      <c r="I9" s="21">
        <v>0</v>
      </c>
      <c r="J9" s="22">
        <f t="shared" si="1"/>
        <v>0.46785119825596089</v>
      </c>
      <c r="K9" s="22">
        <f t="shared" si="2"/>
        <v>0.46785119825596089</v>
      </c>
      <c r="L9" s="23">
        <f t="shared" si="3"/>
        <v>0.46785119825596089</v>
      </c>
      <c r="M9" s="4"/>
    </row>
    <row r="10" spans="1:13" ht="25.5" x14ac:dyDescent="0.25">
      <c r="A10" s="17"/>
      <c r="B10" s="19">
        <v>3000580</v>
      </c>
      <c r="C10" s="19" t="s">
        <v>673</v>
      </c>
      <c r="D10" s="20">
        <v>694.09721499999966</v>
      </c>
      <c r="E10" s="21">
        <v>998.07668799999942</v>
      </c>
      <c r="F10" s="21">
        <f t="shared" si="0"/>
        <v>802.76682452781472</v>
      </c>
      <c r="G10" s="21">
        <v>659.04085517781459</v>
      </c>
      <c r="H10" s="21">
        <v>59.099509579999975</v>
      </c>
      <c r="I10" s="21">
        <v>84.62645977000011</v>
      </c>
      <c r="J10" s="22">
        <f t="shared" si="1"/>
        <v>0.66031083893807463</v>
      </c>
      <c r="K10" s="22">
        <f t="shared" si="2"/>
        <v>0.71952423435203505</v>
      </c>
      <c r="L10" s="23">
        <f t="shared" si="3"/>
        <v>0.80431377085506595</v>
      </c>
      <c r="M10" s="4"/>
    </row>
    <row r="11" spans="1:13" ht="51" x14ac:dyDescent="0.25">
      <c r="A11" s="17"/>
      <c r="B11" s="19">
        <v>3000581</v>
      </c>
      <c r="C11" s="19" t="s">
        <v>674</v>
      </c>
      <c r="D11" s="20">
        <v>4.9942629999999992</v>
      </c>
      <c r="E11" s="21">
        <v>6.2386959999999982</v>
      </c>
      <c r="F11" s="21">
        <f t="shared" si="0"/>
        <v>4.755429030305522</v>
      </c>
      <c r="G11" s="21">
        <v>3.619100340305522</v>
      </c>
      <c r="H11" s="21">
        <v>0.45716282000000008</v>
      </c>
      <c r="I11" s="21">
        <v>0.67916587000000006</v>
      </c>
      <c r="J11" s="22">
        <f t="shared" si="1"/>
        <v>0.5801052560191301</v>
      </c>
      <c r="K11" s="22">
        <f t="shared" si="2"/>
        <v>0.65338384180051778</v>
      </c>
      <c r="L11" s="23">
        <f t="shared" si="3"/>
        <v>0.76224727576171736</v>
      </c>
      <c r="M11" s="4"/>
    </row>
    <row r="12" spans="1:13" ht="51" x14ac:dyDescent="0.25">
      <c r="A12" s="17"/>
      <c r="B12" s="19">
        <v>3000582</v>
      </c>
      <c r="C12" s="19" t="s">
        <v>675</v>
      </c>
      <c r="D12" s="20">
        <v>8.4803300000000004</v>
      </c>
      <c r="E12" s="21">
        <v>8.1940880000000007</v>
      </c>
      <c r="F12" s="21">
        <f t="shared" si="0"/>
        <v>5.6908365497805002</v>
      </c>
      <c r="G12" s="21">
        <v>4.2397505197805003</v>
      </c>
      <c r="H12" s="21">
        <v>0.6978399999999999</v>
      </c>
      <c r="I12" s="21">
        <v>0.7532460299999999</v>
      </c>
      <c r="J12" s="22">
        <f t="shared" si="1"/>
        <v>0.51741579047973363</v>
      </c>
      <c r="K12" s="22">
        <f t="shared" si="2"/>
        <v>0.60257963055565189</v>
      </c>
      <c r="L12" s="23">
        <f t="shared" si="3"/>
        <v>0.6945051785849139</v>
      </c>
      <c r="M12" s="4"/>
    </row>
    <row r="13" spans="1:13" ht="51" x14ac:dyDescent="0.25">
      <c r="A13" s="17"/>
      <c r="B13" s="19">
        <v>3000583</v>
      </c>
      <c r="C13" s="19" t="s">
        <v>676</v>
      </c>
      <c r="D13" s="20">
        <v>69.838576000000003</v>
      </c>
      <c r="E13" s="21">
        <v>96.304464000000024</v>
      </c>
      <c r="F13" s="21">
        <f t="shared" si="0"/>
        <v>66.72072733462025</v>
      </c>
      <c r="G13" s="21">
        <v>57.250113664620244</v>
      </c>
      <c r="H13" s="21">
        <v>5.2461365699999973</v>
      </c>
      <c r="I13" s="21">
        <v>4.2244771000000023</v>
      </c>
      <c r="J13" s="22">
        <f t="shared" si="1"/>
        <v>0.59446998910268822</v>
      </c>
      <c r="K13" s="22">
        <f t="shared" si="2"/>
        <v>0.64894447919486087</v>
      </c>
      <c r="L13" s="23">
        <f t="shared" si="3"/>
        <v>0.69281032844562873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121.01076600000022</v>
      </c>
      <c r="E14" s="45">
        <f t="shared" ref="E14:I14" ca="1" si="4">OFFSET(E14,-MATCH("PROYECTOS",$A$8:$A$50,0)-1,0)-(OFFSET(E14,-MATCH("PROYECTOS",$A$8:$A$50,0),0))</f>
        <v>165.27183400000035</v>
      </c>
      <c r="F14" s="45">
        <f t="shared" ca="1" si="4"/>
        <v>61.809021831552741</v>
      </c>
      <c r="G14" s="45">
        <f t="shared" ca="1" si="4"/>
        <v>49.989758181553157</v>
      </c>
      <c r="H14" s="45">
        <f t="shared" ca="1" si="4"/>
        <v>6.904784360000022</v>
      </c>
      <c r="I14" s="45">
        <f t="shared" ca="1" si="4"/>
        <v>4.9144792899999032</v>
      </c>
      <c r="J14" s="46">
        <f t="shared" ca="1" si="1"/>
        <v>0.30246991862844003</v>
      </c>
      <c r="K14" s="46">
        <f t="shared" ca="1" si="2"/>
        <v>0.34424826762407112</v>
      </c>
      <c r="L14" s="47">
        <f t="shared" ca="1" si="3"/>
        <v>0.37398400160279549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694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83"/>
      <c r="B19" s="84"/>
      <c r="C19" s="84"/>
      <c r="D19" s="103"/>
    </row>
    <row r="20" spans="1:4" ht="39" thickBot="1" x14ac:dyDescent="0.3">
      <c r="A20" s="73"/>
      <c r="B20" s="74">
        <v>3000579</v>
      </c>
      <c r="C20" s="74" t="s">
        <v>672</v>
      </c>
      <c r="D20" s="75">
        <v>0.46785119825596089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20" workbookViewId="0">
      <selection activeCell="F26" sqref="F2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49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244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1626.886438</v>
      </c>
      <c r="E6" s="14">
        <v>2193.1642020000004</v>
      </c>
      <c r="F6" s="14">
        <v>1809.8704105569564</v>
      </c>
      <c r="G6" s="14">
        <v>1508.6628894369564</v>
      </c>
      <c r="H6" s="14">
        <v>142.31356473000005</v>
      </c>
      <c r="I6" s="14">
        <v>158.89395639</v>
      </c>
      <c r="J6" s="15">
        <v>0.68789326766375702</v>
      </c>
      <c r="K6" s="15">
        <v>0.7527828753822402</v>
      </c>
      <c r="L6" s="16">
        <v>0.82523251515162033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1475.4691979999998</v>
      </c>
      <c r="E7" s="38">
        <f ca="1">SUM(E8:OFFSET(E6,MATCH("PROYECTOS",$A$8:$A$50,0),0))</f>
        <v>2009.1675369999996</v>
      </c>
      <c r="F7" s="38">
        <f ca="1">SUM(F8:OFFSET(F6,MATCH("PROYECTOS",$A$8:$A$50,0),0))</f>
        <v>1721.0291698117442</v>
      </c>
      <c r="G7" s="38">
        <f ca="1">SUM(G8:OFFSET(G6,MATCH("PROYECTOS",$A$8:$A$50,0),0))</f>
        <v>1444.7127198017438</v>
      </c>
      <c r="H7" s="38">
        <f ca="1">SUM(H8:OFFSET(H6,MATCH("PROYECTOS",$A$8:$A$50,0),0))</f>
        <v>131.23882538999999</v>
      </c>
      <c r="I7" s="38">
        <f ca="1">SUM(I8:OFFSET(I6,MATCH("PROYECTOS",$A$8:$A$50,0),0))</f>
        <v>145.07762461999997</v>
      </c>
      <c r="J7" s="39">
        <f ca="1">IFERROR(G7/E7,0)</f>
        <v>0.71906035370197408</v>
      </c>
      <c r="K7" s="39">
        <f ca="1">IFERROR(SUM(G7,H7)/E7,0)</f>
        <v>0.78438035463428057</v>
      </c>
      <c r="L7" s="40">
        <f ca="1">IFERROR(SUM(G7,H7,I7)/E7,0)</f>
        <v>0.85658818297527772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59.143390000000018</v>
      </c>
      <c r="E8" s="21">
        <v>115.79856600000002</v>
      </c>
      <c r="F8" s="21">
        <f t="shared" ref="F8:F25" si="0">SUM(G8,H8,I8)</f>
        <v>79.340158132578551</v>
      </c>
      <c r="G8" s="21">
        <v>57.369944552578559</v>
      </c>
      <c r="H8" s="21">
        <v>11.14319154</v>
      </c>
      <c r="I8" s="21">
        <v>10.827022039999996</v>
      </c>
      <c r="J8" s="22">
        <f t="shared" ref="J8:J26" si="1">IFERROR(G8/E8,0)</f>
        <v>0.49542879963279118</v>
      </c>
      <c r="K8" s="22">
        <f t="shared" ref="K8:K26" si="2">IFERROR(SUM(G8,H8)/E8,0)</f>
        <v>0.59165789749571296</v>
      </c>
      <c r="L8" s="23">
        <f t="shared" ref="L8:L26" si="3">IFERROR(SUM(G8,H8,I8)/E8,0)</f>
        <v>0.68515665498464406</v>
      </c>
      <c r="M8" s="4"/>
    </row>
    <row r="9" spans="1:13" ht="38.25" x14ac:dyDescent="0.25">
      <c r="A9" s="17"/>
      <c r="B9" s="19">
        <v>3000608</v>
      </c>
      <c r="C9" s="19" t="s">
        <v>277</v>
      </c>
      <c r="D9" s="20">
        <v>9.8539599999999972</v>
      </c>
      <c r="E9" s="21">
        <v>10.882862999999997</v>
      </c>
      <c r="F9" s="21">
        <f t="shared" si="0"/>
        <v>9.313246760780908</v>
      </c>
      <c r="G9" s="21">
        <v>7.3325066707809086</v>
      </c>
      <c r="H9" s="21">
        <v>1.07238916</v>
      </c>
      <c r="I9" s="21">
        <v>0.90835092999999978</v>
      </c>
      <c r="J9" s="22">
        <f t="shared" si="1"/>
        <v>0.67376633067795766</v>
      </c>
      <c r="K9" s="22">
        <f t="shared" si="2"/>
        <v>0.7723055808734256</v>
      </c>
      <c r="L9" s="23">
        <f t="shared" si="3"/>
        <v>0.85577175425078045</v>
      </c>
      <c r="M9" s="4"/>
    </row>
    <row r="10" spans="1:13" ht="25.5" x14ac:dyDescent="0.25">
      <c r="A10" s="17"/>
      <c r="B10" s="19">
        <v>3000609</v>
      </c>
      <c r="C10" s="19" t="s">
        <v>278</v>
      </c>
      <c r="D10" s="20">
        <v>41.639747999999997</v>
      </c>
      <c r="E10" s="21">
        <v>50.806238999999984</v>
      </c>
      <c r="F10" s="21">
        <f t="shared" si="0"/>
        <v>40.452766848974811</v>
      </c>
      <c r="G10" s="21">
        <v>32.390739888974807</v>
      </c>
      <c r="H10" s="21">
        <v>4.7688277800000014</v>
      </c>
      <c r="I10" s="21">
        <v>3.2931991799999989</v>
      </c>
      <c r="J10" s="22">
        <f t="shared" si="1"/>
        <v>0.63753469114245631</v>
      </c>
      <c r="K10" s="22">
        <f t="shared" si="2"/>
        <v>0.73139772595595631</v>
      </c>
      <c r="L10" s="23">
        <f t="shared" si="3"/>
        <v>0.79621652075003668</v>
      </c>
      <c r="M10" s="4"/>
    </row>
    <row r="11" spans="1:13" ht="63.75" x14ac:dyDescent="0.25">
      <c r="A11" s="17"/>
      <c r="B11" s="19">
        <v>3000733</v>
      </c>
      <c r="C11" s="19" t="s">
        <v>279</v>
      </c>
      <c r="D11" s="20">
        <v>4.1000000000000002E-2</v>
      </c>
      <c r="E11" s="21">
        <v>17.294248</v>
      </c>
      <c r="F11" s="21">
        <f t="shared" si="0"/>
        <v>12.226772204044916</v>
      </c>
      <c r="G11" s="21">
        <v>9.3884265240449167</v>
      </c>
      <c r="H11" s="21">
        <v>1.0195219899999999</v>
      </c>
      <c r="I11" s="21">
        <v>1.8188236900000003</v>
      </c>
      <c r="J11" s="22">
        <f t="shared" si="1"/>
        <v>0.54286410857788769</v>
      </c>
      <c r="K11" s="22">
        <f t="shared" si="2"/>
        <v>0.60181561603863409</v>
      </c>
      <c r="L11" s="23">
        <f t="shared" si="3"/>
        <v>0.70698490064701958</v>
      </c>
      <c r="M11" s="4"/>
    </row>
    <row r="12" spans="1:13" ht="38.25" x14ac:dyDescent="0.25">
      <c r="A12" s="17"/>
      <c r="B12" s="19">
        <v>3033248</v>
      </c>
      <c r="C12" s="19" t="s">
        <v>280</v>
      </c>
      <c r="D12" s="20">
        <v>28.935508000000006</v>
      </c>
      <c r="E12" s="21">
        <v>92.397689000000057</v>
      </c>
      <c r="F12" s="21">
        <f t="shared" si="0"/>
        <v>47.082307009988625</v>
      </c>
      <c r="G12" s="21">
        <v>34.744375939988636</v>
      </c>
      <c r="H12" s="21">
        <v>5.9172585599999969</v>
      </c>
      <c r="I12" s="21">
        <v>6.4206725099999922</v>
      </c>
      <c r="J12" s="22">
        <f t="shared" si="1"/>
        <v>0.37603078947124546</v>
      </c>
      <c r="K12" s="22">
        <f t="shared" si="2"/>
        <v>0.44007198599944003</v>
      </c>
      <c r="L12" s="23">
        <f t="shared" si="3"/>
        <v>0.50956152171715674</v>
      </c>
      <c r="M12" s="4"/>
    </row>
    <row r="13" spans="1:13" ht="38.25" x14ac:dyDescent="0.25">
      <c r="A13" s="17"/>
      <c r="B13" s="19">
        <v>3033249</v>
      </c>
      <c r="C13" s="19" t="s">
        <v>281</v>
      </c>
      <c r="D13" s="20">
        <v>14.114951999999999</v>
      </c>
      <c r="E13" s="21">
        <v>28.956664000000018</v>
      </c>
      <c r="F13" s="21">
        <f t="shared" si="0"/>
        <v>15.481404814268911</v>
      </c>
      <c r="G13" s="21">
        <v>12.800506274268912</v>
      </c>
      <c r="H13" s="21">
        <v>1.3579921099999996</v>
      </c>
      <c r="I13" s="21">
        <v>1.3229064300000004</v>
      </c>
      <c r="J13" s="22">
        <f t="shared" si="1"/>
        <v>0.44205735419898179</v>
      </c>
      <c r="K13" s="22">
        <f t="shared" si="2"/>
        <v>0.48895474921658461</v>
      </c>
      <c r="L13" s="23">
        <f t="shared" si="3"/>
        <v>0.53464048255934804</v>
      </c>
      <c r="M13" s="4"/>
    </row>
    <row r="14" spans="1:13" ht="38.25" x14ac:dyDescent="0.25">
      <c r="A14" s="17"/>
      <c r="B14" s="19">
        <v>3033250</v>
      </c>
      <c r="C14" s="19" t="s">
        <v>282</v>
      </c>
      <c r="D14" s="20">
        <v>8.9501419999999943</v>
      </c>
      <c r="E14" s="21">
        <v>14.047567999999997</v>
      </c>
      <c r="F14" s="21">
        <f t="shared" si="0"/>
        <v>11.226572123351289</v>
      </c>
      <c r="G14" s="21">
        <v>9.1910798633512893</v>
      </c>
      <c r="H14" s="21">
        <v>1.0264354899999999</v>
      </c>
      <c r="I14" s="21">
        <v>1.0090567699999999</v>
      </c>
      <c r="J14" s="22">
        <f t="shared" si="1"/>
        <v>0.65428263905547857</v>
      </c>
      <c r="K14" s="22">
        <f t="shared" si="2"/>
        <v>0.72735119369781953</v>
      </c>
      <c r="L14" s="23">
        <f t="shared" si="3"/>
        <v>0.79918261462420337</v>
      </c>
      <c r="M14" s="4"/>
    </row>
    <row r="15" spans="1:13" ht="63.75" x14ac:dyDescent="0.25">
      <c r="A15" s="17"/>
      <c r="B15" s="19">
        <v>3033251</v>
      </c>
      <c r="C15" s="19" t="s">
        <v>283</v>
      </c>
      <c r="D15" s="20">
        <v>44.920977000000008</v>
      </c>
      <c r="E15" s="21">
        <v>49.975028000000044</v>
      </c>
      <c r="F15" s="21">
        <f t="shared" si="0"/>
        <v>37.746415144952181</v>
      </c>
      <c r="G15" s="21">
        <v>28.564426364952176</v>
      </c>
      <c r="H15" s="21">
        <v>4.0402162100000014</v>
      </c>
      <c r="I15" s="21">
        <v>5.1417725699999988</v>
      </c>
      <c r="J15" s="22">
        <f t="shared" si="1"/>
        <v>0.57157399421471367</v>
      </c>
      <c r="K15" s="22">
        <f t="shared" si="2"/>
        <v>0.65241869549231968</v>
      </c>
      <c r="L15" s="23">
        <f t="shared" si="3"/>
        <v>0.75530553269429179</v>
      </c>
      <c r="M15" s="4"/>
    </row>
    <row r="16" spans="1:13" x14ac:dyDescent="0.25">
      <c r="A16" s="17"/>
      <c r="B16" s="19">
        <v>3033254</v>
      </c>
      <c r="C16" s="19" t="s">
        <v>284</v>
      </c>
      <c r="D16" s="20">
        <v>387.01441399999987</v>
      </c>
      <c r="E16" s="21">
        <v>460.86922899999985</v>
      </c>
      <c r="F16" s="21">
        <f t="shared" si="0"/>
        <v>417.71398735753235</v>
      </c>
      <c r="G16" s="21">
        <v>360.02590991753232</v>
      </c>
      <c r="H16" s="21">
        <v>21.281807520000015</v>
      </c>
      <c r="I16" s="21">
        <v>36.406269919999993</v>
      </c>
      <c r="J16" s="22">
        <f t="shared" si="1"/>
        <v>0.78118886500346596</v>
      </c>
      <c r="K16" s="22">
        <f t="shared" si="2"/>
        <v>0.82736640557430763</v>
      </c>
      <c r="L16" s="23">
        <f t="shared" si="3"/>
        <v>0.90636119982211372</v>
      </c>
      <c r="M16" s="4"/>
    </row>
    <row r="17" spans="1:13" x14ac:dyDescent="0.25">
      <c r="A17" s="17"/>
      <c r="B17" s="19">
        <v>3033255</v>
      </c>
      <c r="C17" s="19" t="s">
        <v>285</v>
      </c>
      <c r="D17" s="20">
        <v>273.77885400000002</v>
      </c>
      <c r="E17" s="21">
        <v>405.47449399999999</v>
      </c>
      <c r="F17" s="21">
        <f t="shared" si="0"/>
        <v>359.62628758019787</v>
      </c>
      <c r="G17" s="21">
        <v>303.53076040019789</v>
      </c>
      <c r="H17" s="21">
        <v>27.823940709999992</v>
      </c>
      <c r="I17" s="21">
        <v>28.271586469999995</v>
      </c>
      <c r="J17" s="22">
        <f t="shared" si="1"/>
        <v>0.74858163680253065</v>
      </c>
      <c r="K17" s="22">
        <f t="shared" si="2"/>
        <v>0.81720232964936601</v>
      </c>
      <c r="L17" s="23">
        <f t="shared" si="3"/>
        <v>0.88692702722800087</v>
      </c>
      <c r="M17" s="4"/>
    </row>
    <row r="18" spans="1:13" ht="25.5" x14ac:dyDescent="0.25">
      <c r="A18" s="17"/>
      <c r="B18" s="19">
        <v>3033256</v>
      </c>
      <c r="C18" s="19" t="s">
        <v>286</v>
      </c>
      <c r="D18" s="20">
        <v>89.55660800000004</v>
      </c>
      <c r="E18" s="21">
        <v>132.72839499999995</v>
      </c>
      <c r="F18" s="21">
        <f t="shared" si="0"/>
        <v>122.25024155073098</v>
      </c>
      <c r="G18" s="21">
        <v>104.30234317073098</v>
      </c>
      <c r="H18" s="21">
        <v>8.216069580000001</v>
      </c>
      <c r="I18" s="21">
        <v>9.7318288000000006</v>
      </c>
      <c r="J18" s="22">
        <f t="shared" si="1"/>
        <v>0.78583292724010578</v>
      </c>
      <c r="K18" s="22">
        <f t="shared" si="2"/>
        <v>0.84773429793022825</v>
      </c>
      <c r="L18" s="23">
        <f t="shared" si="3"/>
        <v>0.92105567577104375</v>
      </c>
      <c r="M18" s="4"/>
    </row>
    <row r="19" spans="1:13" ht="25.5" x14ac:dyDescent="0.25">
      <c r="A19" s="17"/>
      <c r="B19" s="19">
        <v>3033311</v>
      </c>
      <c r="C19" s="19" t="s">
        <v>287</v>
      </c>
      <c r="D19" s="20">
        <v>165.67291699999996</v>
      </c>
      <c r="E19" s="21">
        <v>185.98578099999992</v>
      </c>
      <c r="F19" s="21">
        <f t="shared" si="0"/>
        <v>168.78348436817379</v>
      </c>
      <c r="G19" s="21">
        <v>146.52788592817376</v>
      </c>
      <c r="H19" s="21">
        <v>11.626247870000002</v>
      </c>
      <c r="I19" s="21">
        <v>10.629350570000009</v>
      </c>
      <c r="J19" s="22">
        <f t="shared" si="1"/>
        <v>0.78784456069883013</v>
      </c>
      <c r="K19" s="22">
        <f t="shared" si="2"/>
        <v>0.85035604844530477</v>
      </c>
      <c r="L19" s="23">
        <f t="shared" si="3"/>
        <v>0.90750746353117107</v>
      </c>
      <c r="M19" s="4"/>
    </row>
    <row r="20" spans="1:13" ht="25.5" x14ac:dyDescent="0.25">
      <c r="A20" s="17"/>
      <c r="B20" s="19">
        <v>3033312</v>
      </c>
      <c r="C20" s="19" t="s">
        <v>288</v>
      </c>
      <c r="D20" s="20">
        <v>79.343687999999958</v>
      </c>
      <c r="E20" s="21">
        <v>93.464118999999997</v>
      </c>
      <c r="F20" s="21">
        <f t="shared" si="0"/>
        <v>84.633104142203493</v>
      </c>
      <c r="G20" s="21">
        <v>70.939597172203491</v>
      </c>
      <c r="H20" s="21">
        <v>7.6384605100000016</v>
      </c>
      <c r="I20" s="21">
        <v>6.0550464599999998</v>
      </c>
      <c r="J20" s="22">
        <f t="shared" si="1"/>
        <v>0.75900353987398628</v>
      </c>
      <c r="K20" s="22">
        <f t="shared" si="2"/>
        <v>0.84072966741604338</v>
      </c>
      <c r="L20" s="23">
        <f t="shared" si="3"/>
        <v>0.90551438399802919</v>
      </c>
      <c r="M20" s="4"/>
    </row>
    <row r="21" spans="1:13" ht="25.5" x14ac:dyDescent="0.25">
      <c r="A21" s="17"/>
      <c r="B21" s="19">
        <v>3033313</v>
      </c>
      <c r="C21" s="19" t="s">
        <v>289</v>
      </c>
      <c r="D21" s="20">
        <v>96.324109999999976</v>
      </c>
      <c r="E21" s="21">
        <v>122.32136200000001</v>
      </c>
      <c r="F21" s="21">
        <f t="shared" si="0"/>
        <v>109.34928776104114</v>
      </c>
      <c r="G21" s="21">
        <v>89.40373836104115</v>
      </c>
      <c r="H21" s="21">
        <v>9.5481844299999974</v>
      </c>
      <c r="I21" s="21">
        <v>10.39736497</v>
      </c>
      <c r="J21" s="22">
        <f t="shared" si="1"/>
        <v>0.73089227342842322</v>
      </c>
      <c r="K21" s="22">
        <f t="shared" si="2"/>
        <v>0.8089504659949841</v>
      </c>
      <c r="L21" s="23">
        <f t="shared" si="3"/>
        <v>0.89395086821418102</v>
      </c>
      <c r="M21" s="4"/>
    </row>
    <row r="22" spans="1:13" ht="25.5" x14ac:dyDescent="0.25">
      <c r="A22" s="17"/>
      <c r="B22" s="19">
        <v>3033314</v>
      </c>
      <c r="C22" s="19" t="s">
        <v>290</v>
      </c>
      <c r="D22" s="20">
        <v>62.71399000000001</v>
      </c>
      <c r="E22" s="21">
        <v>72.066376000000005</v>
      </c>
      <c r="F22" s="21">
        <f t="shared" si="0"/>
        <v>65.603667727354662</v>
      </c>
      <c r="G22" s="21">
        <v>53.842685367354662</v>
      </c>
      <c r="H22" s="21">
        <v>6.6761797299999976</v>
      </c>
      <c r="I22" s="21">
        <v>5.0848026299999969</v>
      </c>
      <c r="J22" s="22">
        <f t="shared" si="1"/>
        <v>0.74712630710547534</v>
      </c>
      <c r="K22" s="22">
        <f t="shared" si="2"/>
        <v>0.83976562242223274</v>
      </c>
      <c r="L22" s="23">
        <f t="shared" si="3"/>
        <v>0.91032283526168511</v>
      </c>
      <c r="M22" s="4"/>
    </row>
    <row r="23" spans="1:13" ht="25.5" x14ac:dyDescent="0.25">
      <c r="A23" s="17"/>
      <c r="B23" s="19">
        <v>3033315</v>
      </c>
      <c r="C23" s="19" t="s">
        <v>291</v>
      </c>
      <c r="D23" s="20">
        <v>31.742541999999993</v>
      </c>
      <c r="E23" s="21">
        <v>35.167381999999996</v>
      </c>
      <c r="F23" s="21">
        <f t="shared" si="0"/>
        <v>32.211041658268108</v>
      </c>
      <c r="G23" s="21">
        <v>27.381145028268108</v>
      </c>
      <c r="H23" s="21">
        <v>2.4372649399999995</v>
      </c>
      <c r="I23" s="21">
        <v>2.3926316900000009</v>
      </c>
      <c r="J23" s="22">
        <f t="shared" si="1"/>
        <v>0.77859492151756171</v>
      </c>
      <c r="K23" s="22">
        <f t="shared" si="2"/>
        <v>0.84789962381243245</v>
      </c>
      <c r="L23" s="23">
        <f t="shared" si="3"/>
        <v>0.9159351599805784</v>
      </c>
      <c r="M23" s="4"/>
    </row>
    <row r="24" spans="1:13" ht="25.5" x14ac:dyDescent="0.25">
      <c r="A24" s="17"/>
      <c r="B24" s="19">
        <v>3033317</v>
      </c>
      <c r="C24" s="19" t="s">
        <v>292</v>
      </c>
      <c r="D24" s="20">
        <v>58.428032000000016</v>
      </c>
      <c r="E24" s="21">
        <v>92.253201999999959</v>
      </c>
      <c r="F24" s="21">
        <f t="shared" si="0"/>
        <v>82.330916940675152</v>
      </c>
      <c r="G24" s="21">
        <v>75.683069720675149</v>
      </c>
      <c r="H24" s="21">
        <v>3.3412648099999993</v>
      </c>
      <c r="I24" s="21">
        <v>3.3065824100000003</v>
      </c>
      <c r="J24" s="22">
        <f t="shared" si="1"/>
        <v>0.82038420434095272</v>
      </c>
      <c r="K24" s="22">
        <f t="shared" si="2"/>
        <v>0.85660261993589315</v>
      </c>
      <c r="L24" s="23">
        <f t="shared" si="3"/>
        <v>0.89244508760438679</v>
      </c>
      <c r="M24" s="4"/>
    </row>
    <row r="25" spans="1:13" ht="25.5" x14ac:dyDescent="0.25">
      <c r="A25" s="17"/>
      <c r="B25" s="19">
        <v>3033414</v>
      </c>
      <c r="C25" s="19" t="s">
        <v>293</v>
      </c>
      <c r="D25" s="20">
        <v>23.294365999999986</v>
      </c>
      <c r="E25" s="21">
        <v>28.678331999999966</v>
      </c>
      <c r="F25" s="21">
        <f t="shared" si="0"/>
        <v>25.657507686626069</v>
      </c>
      <c r="G25" s="21">
        <v>21.293578656626067</v>
      </c>
      <c r="H25" s="21">
        <v>2.3035724499999994</v>
      </c>
      <c r="I25" s="21">
        <v>2.0603565799999997</v>
      </c>
      <c r="J25" s="22">
        <f t="shared" si="1"/>
        <v>0.7424971109416717</v>
      </c>
      <c r="K25" s="22">
        <f t="shared" si="2"/>
        <v>0.82282160296582441</v>
      </c>
      <c r="L25" s="23">
        <f t="shared" si="3"/>
        <v>0.89466527155854458</v>
      </c>
      <c r="M25" s="4"/>
    </row>
    <row r="26" spans="1:13" ht="15.75" thickBot="1" x14ac:dyDescent="0.3">
      <c r="A26" s="41" t="s">
        <v>294</v>
      </c>
      <c r="B26" s="43"/>
      <c r="C26" s="43"/>
      <c r="D26" s="44">
        <f ca="1">OFFSET(D26,-MATCH("PROYECTOS",$A$8:$A$50,0)-1,0)-(OFFSET(D26,-MATCH("PROYECTOS",$A$8:$A$50,0),0))</f>
        <v>151.41724000000022</v>
      </c>
      <c r="E26" s="45">
        <f t="shared" ref="E26:I26" ca="1" si="4">OFFSET(E26,-MATCH("PROYECTOS",$A$8:$A$50,0)-1,0)-(OFFSET(E26,-MATCH("PROYECTOS",$A$8:$A$50,0),0))</f>
        <v>183.9966650000008</v>
      </c>
      <c r="F26" s="45">
        <f t="shared" ca="1" si="4"/>
        <v>88.84124074521219</v>
      </c>
      <c r="G26" s="45">
        <f t="shared" ca="1" si="4"/>
        <v>63.95016963521266</v>
      </c>
      <c r="H26" s="45">
        <f t="shared" ca="1" si="4"/>
        <v>11.074739340000065</v>
      </c>
      <c r="I26" s="45">
        <f t="shared" ca="1" si="4"/>
        <v>13.816331770000033</v>
      </c>
      <c r="J26" s="46">
        <f t="shared" ca="1" si="1"/>
        <v>0.34756156931003279</v>
      </c>
      <c r="K26" s="46">
        <f t="shared" ca="1" si="2"/>
        <v>0.40775146101268955</v>
      </c>
      <c r="L26" s="47">
        <f t="shared" ca="1" si="3"/>
        <v>0.48284158164069096</v>
      </c>
      <c r="M26" s="4"/>
    </row>
    <row r="27" spans="1:13" ht="15.75" thickBot="1" x14ac:dyDescent="0.3"/>
    <row r="28" spans="1:13" ht="15.75" thickBot="1" x14ac:dyDescent="0.3">
      <c r="A28" s="87" t="s">
        <v>316</v>
      </c>
      <c r="B28" s="88"/>
      <c r="C28" s="88"/>
      <c r="D28" s="89"/>
    </row>
    <row r="29" spans="1:13" ht="15.75" thickBot="1" x14ac:dyDescent="0.3">
      <c r="A29" s="1" t="s">
        <v>317</v>
      </c>
    </row>
    <row r="30" spans="1:13" ht="45" customHeight="1" x14ac:dyDescent="0.25">
      <c r="A30" s="80" t="s">
        <v>318</v>
      </c>
      <c r="B30" s="81"/>
      <c r="C30" s="81"/>
      <c r="D30" s="92" t="s">
        <v>319</v>
      </c>
    </row>
    <row r="31" spans="1:13" ht="15.75" thickBot="1" x14ac:dyDescent="0.3">
      <c r="A31" s="90"/>
      <c r="B31" s="91"/>
      <c r="C31" s="91"/>
      <c r="D31" s="93"/>
    </row>
    <row r="32" spans="1:13" x14ac:dyDescent="0.25">
      <c r="A32" s="17"/>
      <c r="B32" s="19">
        <v>3000001</v>
      </c>
      <c r="C32" s="19" t="s">
        <v>276</v>
      </c>
      <c r="D32" s="23">
        <v>0.68515665498464406</v>
      </c>
    </row>
    <row r="33" spans="1:4" ht="38.25" x14ac:dyDescent="0.25">
      <c r="A33" s="17"/>
      <c r="B33" s="19">
        <v>3033248</v>
      </c>
      <c r="C33" s="19" t="s">
        <v>280</v>
      </c>
      <c r="D33" s="23">
        <v>0.50956152171715674</v>
      </c>
    </row>
    <row r="34" spans="1:4" ht="39" thickBot="1" x14ac:dyDescent="0.3">
      <c r="A34" s="24"/>
      <c r="B34" s="26">
        <v>3033249</v>
      </c>
      <c r="C34" s="26" t="s">
        <v>281</v>
      </c>
      <c r="D34" s="30">
        <v>0.53464048255934804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topLeftCell="A13" workbookViewId="0">
      <selection activeCell="E9" sqref="E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36</v>
      </c>
      <c r="B1" s="49" t="s">
        <v>24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671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905.84426599999995</v>
      </c>
      <c r="I6" s="14">
        <v>1281.4344389999997</v>
      </c>
      <c r="J6" s="14">
        <v>947.51973708434195</v>
      </c>
      <c r="K6" s="14">
        <v>778.67489019434208</v>
      </c>
      <c r="L6" s="14">
        <v>73.115054790000002</v>
      </c>
      <c r="M6" s="14">
        <v>95.729792100000026</v>
      </c>
      <c r="N6" s="15">
        <v>0.60765878182734112</v>
      </c>
      <c r="O6" s="15">
        <v>0.66471597692431172</v>
      </c>
      <c r="P6" s="16">
        <v>0.73942115823245991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SUM(H8:OFFSET(H6,MATCH("PROYECTOS",$A$8:$A$39,0),0))</f>
        <v>784.83349999999905</v>
      </c>
      <c r="I7" s="38">
        <f ca="1">SUM(I8:OFFSET(I6,MATCH("PROYECTOS",$A$8:$A$39,0),0))</f>
        <v>1116.1626049999993</v>
      </c>
      <c r="J7" s="38">
        <f ca="1">SUM(J8:OFFSET(J6,MATCH("PROYECTOS",$A$8:$A$39,0),0))</f>
        <v>885.71071525278887</v>
      </c>
      <c r="K7" s="38">
        <f ca="1">SUM(K8:OFFSET(K6,MATCH("PROYECTOS",$A$8:$A$39,0),0))</f>
        <v>728.68513201278893</v>
      </c>
      <c r="L7" s="38">
        <f ca="1">SUM(L8:OFFSET(L6,MATCH("PROYECTOS",$A$8:$A$39,0),0))</f>
        <v>66.21027042999998</v>
      </c>
      <c r="M7" s="38">
        <f ca="1">SUM(M8:OFFSET(M6,MATCH("PROYECTOS",$A$8:$A$39,0),0))</f>
        <v>90.815312809999966</v>
      </c>
      <c r="N7" s="39">
        <f ca="1">IFERROR(K7/I7,0)</f>
        <v>0.65284854442224338</v>
      </c>
      <c r="O7" s="39">
        <f ca="1">IFERROR(SUM(K7,L7)/I7,0)</f>
        <v>0.71216810067094971</v>
      </c>
      <c r="P7" s="40">
        <f ca="1">IFERROR(SUM(K7,L7,M7)/I7,0)</f>
        <v>0.79353197400193276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7.2411159999999981</v>
      </c>
      <c r="I8" s="21">
        <v>7.3019919999999994</v>
      </c>
      <c r="J8" s="21">
        <f t="shared" ref="J8:J19" si="0">SUM(K8,L8,M8)</f>
        <v>5.7550599198870964</v>
      </c>
      <c r="K8" s="21">
        <v>4.5134744198870962</v>
      </c>
      <c r="L8" s="21">
        <v>0.70962145999999993</v>
      </c>
      <c r="M8" s="21">
        <v>0.53196404000000008</v>
      </c>
      <c r="N8" s="22">
        <f t="shared" ref="N8:N20" si="1">IFERROR(K8/I8,0)</f>
        <v>0.61811549778294694</v>
      </c>
      <c r="O8" s="22">
        <f t="shared" ref="O8:O20" si="2">IFERROR(SUM(K8,L8)/I8,0)</f>
        <v>0.71529739828352279</v>
      </c>
      <c r="P8" s="23">
        <f t="shared" ref="P8:P20" si="3">IFERROR(SUM(K8,L8,M8)/I8,0)</f>
        <v>0.78814930499610203</v>
      </c>
      <c r="Q8" s="70">
        <v>82</v>
      </c>
      <c r="R8" s="21">
        <v>6</v>
      </c>
      <c r="S8" s="23">
        <f>IFERROR(R8/Q8,0)</f>
        <v>7.3170731707317069E-2</v>
      </c>
    </row>
    <row r="9" spans="1:19" ht="51" x14ac:dyDescent="0.25">
      <c r="A9" s="17"/>
      <c r="B9" s="19">
        <v>5004322</v>
      </c>
      <c r="C9" s="19" t="s">
        <v>677</v>
      </c>
      <c r="D9" s="68">
        <v>3000579</v>
      </c>
      <c r="E9" s="19" t="s">
        <v>672</v>
      </c>
      <c r="F9" s="69">
        <v>41</v>
      </c>
      <c r="G9" s="19" t="s">
        <v>688</v>
      </c>
      <c r="H9" s="20">
        <v>0.112</v>
      </c>
      <c r="I9" s="21">
        <v>2.6064999999999998E-2</v>
      </c>
      <c r="J9" s="21">
        <f t="shared" si="0"/>
        <v>1.2262699892744422E-3</v>
      </c>
      <c r="K9" s="21">
        <v>1.2262699892744422E-3</v>
      </c>
      <c r="L9" s="21">
        <v>0</v>
      </c>
      <c r="M9" s="21">
        <v>0</v>
      </c>
      <c r="N9" s="22">
        <f t="shared" si="1"/>
        <v>4.7046613822153936E-2</v>
      </c>
      <c r="O9" s="22">
        <f t="shared" si="2"/>
        <v>4.7046613822153936E-2</v>
      </c>
      <c r="P9" s="23">
        <f t="shared" si="3"/>
        <v>4.7046613822153936E-2</v>
      </c>
      <c r="Q9" s="70">
        <v>0</v>
      </c>
      <c r="R9" s="21">
        <v>0</v>
      </c>
      <c r="S9" s="23">
        <f t="shared" ref="S9:S19" si="4">IFERROR(R9/Q9,0)</f>
        <v>0</v>
      </c>
    </row>
    <row r="10" spans="1:19" ht="51" x14ac:dyDescent="0.25">
      <c r="A10" s="17"/>
      <c r="B10" s="19">
        <v>5004323</v>
      </c>
      <c r="C10" s="19" t="s">
        <v>678</v>
      </c>
      <c r="D10" s="68">
        <v>3000579</v>
      </c>
      <c r="E10" s="19" t="s">
        <v>672</v>
      </c>
      <c r="F10" s="69">
        <v>117</v>
      </c>
      <c r="G10" s="19" t="s">
        <v>689</v>
      </c>
      <c r="H10" s="20">
        <v>7.0000000000000007E-2</v>
      </c>
      <c r="I10" s="21">
        <v>2.0611999999999998E-2</v>
      </c>
      <c r="J10" s="21">
        <f t="shared" si="0"/>
        <v>2.0611620391719043E-2</v>
      </c>
      <c r="K10" s="21">
        <v>2.0611620391719043E-2</v>
      </c>
      <c r="L10" s="21">
        <v>0</v>
      </c>
      <c r="M10" s="21">
        <v>0</v>
      </c>
      <c r="N10" s="22">
        <f t="shared" si="1"/>
        <v>0.99998158314181274</v>
      </c>
      <c r="O10" s="22">
        <f t="shared" si="2"/>
        <v>0.99998158314181274</v>
      </c>
      <c r="P10" s="23">
        <f t="shared" si="3"/>
        <v>0.99998158314181274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5004324</v>
      </c>
      <c r="C11" s="19" t="s">
        <v>679</v>
      </c>
      <c r="D11" s="68">
        <v>3000580</v>
      </c>
      <c r="E11" s="19" t="s">
        <v>673</v>
      </c>
      <c r="F11" s="69">
        <v>86</v>
      </c>
      <c r="G11" s="19" t="s">
        <v>502</v>
      </c>
      <c r="H11" s="20">
        <v>2.1316999999999999</v>
      </c>
      <c r="I11" s="21">
        <v>6.2012569999999974</v>
      </c>
      <c r="J11" s="21">
        <f t="shared" si="0"/>
        <v>4.5945835474882628</v>
      </c>
      <c r="K11" s="21">
        <v>3.850415647488262</v>
      </c>
      <c r="L11" s="21">
        <v>0.39413265999999997</v>
      </c>
      <c r="M11" s="21">
        <v>0.35003523999999997</v>
      </c>
      <c r="N11" s="22">
        <f t="shared" si="1"/>
        <v>0.62090889758129097</v>
      </c>
      <c r="O11" s="22">
        <f t="shared" si="2"/>
        <v>0.68446579580369982</v>
      </c>
      <c r="P11" s="23">
        <f t="shared" si="3"/>
        <v>0.7409116486364401</v>
      </c>
      <c r="Q11" s="70">
        <v>1731.2550000000001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5004325</v>
      </c>
      <c r="C12" s="19" t="s">
        <v>680</v>
      </c>
      <c r="D12" s="68">
        <v>3000580</v>
      </c>
      <c r="E12" s="19" t="s">
        <v>673</v>
      </c>
      <c r="F12" s="69">
        <v>215</v>
      </c>
      <c r="G12" s="19" t="s">
        <v>690</v>
      </c>
      <c r="H12" s="20">
        <v>2.820414</v>
      </c>
      <c r="I12" s="21">
        <v>1.8680020000000002</v>
      </c>
      <c r="J12" s="21">
        <f t="shared" si="0"/>
        <v>1.2659174580150288</v>
      </c>
      <c r="K12" s="21">
        <v>0.99519148801502888</v>
      </c>
      <c r="L12" s="21">
        <v>8.5792560000000018E-2</v>
      </c>
      <c r="M12" s="21">
        <v>0.18493340999999999</v>
      </c>
      <c r="N12" s="22">
        <f t="shared" si="1"/>
        <v>0.53275718549285744</v>
      </c>
      <c r="O12" s="22">
        <f t="shared" si="2"/>
        <v>0.57868463096668454</v>
      </c>
      <c r="P12" s="23">
        <f t="shared" si="3"/>
        <v>0.67768527978825965</v>
      </c>
      <c r="Q12" s="70">
        <v>558</v>
      </c>
      <c r="R12" s="21">
        <v>556</v>
      </c>
      <c r="S12" s="23">
        <f t="shared" si="4"/>
        <v>0.99641577060931896</v>
      </c>
    </row>
    <row r="13" spans="1:19" ht="25.5" x14ac:dyDescent="0.25">
      <c r="A13" s="17"/>
      <c r="B13" s="19">
        <v>5004326</v>
      </c>
      <c r="C13" s="19" t="s">
        <v>681</v>
      </c>
      <c r="D13" s="68">
        <v>3000580</v>
      </c>
      <c r="E13" s="19" t="s">
        <v>673</v>
      </c>
      <c r="F13" s="69">
        <v>215</v>
      </c>
      <c r="G13" s="19" t="s">
        <v>690</v>
      </c>
      <c r="H13" s="20">
        <v>689.12510099999906</v>
      </c>
      <c r="I13" s="21">
        <v>989.8814859999992</v>
      </c>
      <c r="J13" s="21">
        <f t="shared" si="0"/>
        <v>796.89167449268473</v>
      </c>
      <c r="K13" s="21">
        <v>654.1813890126848</v>
      </c>
      <c r="L13" s="21">
        <v>58.619584359999976</v>
      </c>
      <c r="M13" s="21">
        <v>84.090701119999963</v>
      </c>
      <c r="N13" s="22">
        <f t="shared" si="1"/>
        <v>0.66086839512087348</v>
      </c>
      <c r="O13" s="22">
        <f t="shared" si="2"/>
        <v>0.72008718564182272</v>
      </c>
      <c r="P13" s="23">
        <f t="shared" si="3"/>
        <v>0.80503745727464326</v>
      </c>
      <c r="Q13" s="70">
        <v>1910602.0889999999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5004327</v>
      </c>
      <c r="C14" s="19" t="s">
        <v>682</v>
      </c>
      <c r="D14" s="68">
        <v>3000580</v>
      </c>
      <c r="E14" s="19" t="s">
        <v>673</v>
      </c>
      <c r="F14" s="69">
        <v>120</v>
      </c>
      <c r="G14" s="19" t="s">
        <v>691</v>
      </c>
      <c r="H14" s="20">
        <v>2.0000000000000004E-2</v>
      </c>
      <c r="I14" s="21">
        <v>0.12594299999999997</v>
      </c>
      <c r="J14" s="21">
        <f t="shared" si="0"/>
        <v>1.4649029626473785E-2</v>
      </c>
      <c r="K14" s="21">
        <v>1.3859029626473784E-2</v>
      </c>
      <c r="L14" s="21">
        <v>0</v>
      </c>
      <c r="M14" s="21">
        <v>7.9000000000000001E-4</v>
      </c>
      <c r="N14" s="22">
        <f t="shared" si="1"/>
        <v>0.11004207956356278</v>
      </c>
      <c r="O14" s="22">
        <f t="shared" si="2"/>
        <v>0.11004207956356278</v>
      </c>
      <c r="P14" s="23">
        <f t="shared" si="3"/>
        <v>0.11631475847386348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5004329</v>
      </c>
      <c r="C15" s="19" t="s">
        <v>683</v>
      </c>
      <c r="D15" s="68">
        <v>3000581</v>
      </c>
      <c r="E15" s="19" t="s">
        <v>674</v>
      </c>
      <c r="F15" s="69">
        <v>14</v>
      </c>
      <c r="G15" s="19" t="s">
        <v>692</v>
      </c>
      <c r="H15" s="20">
        <v>4.9942629999999992</v>
      </c>
      <c r="I15" s="21">
        <v>6.2386959999999982</v>
      </c>
      <c r="J15" s="21">
        <f t="shared" si="0"/>
        <v>4.755429030305522</v>
      </c>
      <c r="K15" s="21">
        <v>3.619100340305522</v>
      </c>
      <c r="L15" s="21">
        <v>0.45716282000000008</v>
      </c>
      <c r="M15" s="21">
        <v>0.67916587000000006</v>
      </c>
      <c r="N15" s="22">
        <f t="shared" si="1"/>
        <v>0.5801052560191301</v>
      </c>
      <c r="O15" s="22">
        <f t="shared" si="2"/>
        <v>0.65338384180051778</v>
      </c>
      <c r="P15" s="23">
        <f t="shared" si="3"/>
        <v>0.76224727576171736</v>
      </c>
      <c r="Q15" s="70">
        <v>28</v>
      </c>
      <c r="R15" s="21">
        <v>6</v>
      </c>
      <c r="S15" s="23">
        <f t="shared" si="4"/>
        <v>0.21428571428571427</v>
      </c>
    </row>
    <row r="16" spans="1:19" ht="51" x14ac:dyDescent="0.25">
      <c r="A16" s="17"/>
      <c r="B16" s="19">
        <v>5004330</v>
      </c>
      <c r="C16" s="19" t="s">
        <v>684</v>
      </c>
      <c r="D16" s="68">
        <v>3000582</v>
      </c>
      <c r="E16" s="19" t="s">
        <v>675</v>
      </c>
      <c r="F16" s="69">
        <v>215</v>
      </c>
      <c r="G16" s="19" t="s">
        <v>690</v>
      </c>
      <c r="H16" s="20">
        <v>8.1878300000000017</v>
      </c>
      <c r="I16" s="21">
        <v>7.6050400000000007</v>
      </c>
      <c r="J16" s="21">
        <f t="shared" si="0"/>
        <v>5.5769858385954816</v>
      </c>
      <c r="K16" s="21">
        <v>4.1579873285954818</v>
      </c>
      <c r="L16" s="21">
        <v>0.67919768999999997</v>
      </c>
      <c r="M16" s="21">
        <v>0.73980081999999991</v>
      </c>
      <c r="N16" s="22">
        <f t="shared" si="1"/>
        <v>0.54674102024387528</v>
      </c>
      <c r="O16" s="22">
        <f t="shared" si="2"/>
        <v>0.63604991145286294</v>
      </c>
      <c r="P16" s="23">
        <f t="shared" si="3"/>
        <v>0.73332761413424274</v>
      </c>
      <c r="Q16" s="70">
        <v>15.045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5004331</v>
      </c>
      <c r="C17" s="19" t="s">
        <v>685</v>
      </c>
      <c r="D17" s="68">
        <v>3000582</v>
      </c>
      <c r="E17" s="19" t="s">
        <v>675</v>
      </c>
      <c r="F17" s="69">
        <v>120</v>
      </c>
      <c r="G17" s="19" t="s">
        <v>691</v>
      </c>
      <c r="H17" s="20">
        <v>0.29249999999999998</v>
      </c>
      <c r="I17" s="21">
        <v>0.58904800000000002</v>
      </c>
      <c r="J17" s="21">
        <f t="shared" si="0"/>
        <v>0.11385071118501851</v>
      </c>
      <c r="K17" s="21">
        <v>8.1763191185018513E-2</v>
      </c>
      <c r="L17" s="21">
        <v>1.8642309999999999E-2</v>
      </c>
      <c r="M17" s="21">
        <v>1.3445209999999999E-2</v>
      </c>
      <c r="N17" s="22">
        <f t="shared" si="1"/>
        <v>0.13880565112693449</v>
      </c>
      <c r="O17" s="22">
        <f t="shared" si="2"/>
        <v>0.17045385297126636</v>
      </c>
      <c r="P17" s="23">
        <f t="shared" si="3"/>
        <v>0.19327917450703255</v>
      </c>
      <c r="Q17" s="70">
        <v>182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5004332</v>
      </c>
      <c r="C18" s="19" t="s">
        <v>686</v>
      </c>
      <c r="D18" s="68">
        <v>3000583</v>
      </c>
      <c r="E18" s="19" t="s">
        <v>676</v>
      </c>
      <c r="F18" s="69">
        <v>215</v>
      </c>
      <c r="G18" s="19" t="s">
        <v>690</v>
      </c>
      <c r="H18" s="20">
        <v>69.716576000000032</v>
      </c>
      <c r="I18" s="21">
        <v>96.120197000000005</v>
      </c>
      <c r="J18" s="21">
        <f t="shared" si="0"/>
        <v>66.636642444183323</v>
      </c>
      <c r="K18" s="21">
        <v>57.216104014183315</v>
      </c>
      <c r="L18" s="21">
        <v>5.2257165700000003</v>
      </c>
      <c r="M18" s="21">
        <v>4.1948218600000011</v>
      </c>
      <c r="N18" s="22">
        <f t="shared" si="1"/>
        <v>0.59525579222630298</v>
      </c>
      <c r="O18" s="22">
        <f t="shared" si="2"/>
        <v>0.64962227016849872</v>
      </c>
      <c r="P18" s="23">
        <f t="shared" si="3"/>
        <v>0.69326368987969633</v>
      </c>
      <c r="Q18" s="70">
        <v>3497168.9229999995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5004333</v>
      </c>
      <c r="C19" s="19" t="s">
        <v>687</v>
      </c>
      <c r="D19" s="68">
        <v>3000583</v>
      </c>
      <c r="E19" s="19" t="s">
        <v>676</v>
      </c>
      <c r="F19" s="69">
        <v>14</v>
      </c>
      <c r="G19" s="19" t="s">
        <v>692</v>
      </c>
      <c r="H19" s="20">
        <v>0.12200000000000001</v>
      </c>
      <c r="I19" s="21">
        <v>0.18426700000000001</v>
      </c>
      <c r="J19" s="21">
        <f t="shared" si="0"/>
        <v>8.4084890436928489E-2</v>
      </c>
      <c r="K19" s="21">
        <v>3.4009650436928496E-2</v>
      </c>
      <c r="L19" s="21">
        <v>2.0420000000000001E-2</v>
      </c>
      <c r="M19" s="21">
        <v>2.9655239999999999E-2</v>
      </c>
      <c r="N19" s="22">
        <f t="shared" si="1"/>
        <v>0.18456723361713434</v>
      </c>
      <c r="O19" s="22">
        <f t="shared" si="2"/>
        <v>0.29538468872304041</v>
      </c>
      <c r="P19" s="23">
        <f t="shared" si="3"/>
        <v>0.45632093883836217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294</v>
      </c>
      <c r="B20" s="43"/>
      <c r="C20" s="43"/>
      <c r="D20" s="65"/>
      <c r="E20" s="43"/>
      <c r="F20" s="66"/>
      <c r="G20" s="43"/>
      <c r="H20" s="44">
        <f t="shared" ref="H20:M20" ca="1" si="5">OFFSET(H20,-MATCH("PROYECTOS",$A$8:$A$39,0)-1,0)-(OFFSET(H20,-MATCH("PROYECTOS",$A$8:$A$39,0),0))</f>
        <v>121.0107660000009</v>
      </c>
      <c r="I20" s="45">
        <f t="shared" ca="1" si="5"/>
        <v>165.27183400000035</v>
      </c>
      <c r="J20" s="45">
        <f t="shared" ca="1" si="5"/>
        <v>61.809021831553082</v>
      </c>
      <c r="K20" s="45">
        <f t="shared" ca="1" si="5"/>
        <v>49.989758181553157</v>
      </c>
      <c r="L20" s="45">
        <f t="shared" ca="1" si="5"/>
        <v>6.904784360000022</v>
      </c>
      <c r="M20" s="45">
        <f t="shared" ca="1" si="5"/>
        <v>4.9144792900000596</v>
      </c>
      <c r="N20" s="46">
        <f t="shared" ca="1" si="1"/>
        <v>0.30246991862844003</v>
      </c>
      <c r="O20" s="46">
        <f t="shared" ca="1" si="2"/>
        <v>0.34424826762407112</v>
      </c>
      <c r="P20" s="47">
        <f t="shared" ca="1" si="3"/>
        <v>0.37398400160279643</v>
      </c>
      <c r="Q20" s="67"/>
      <c r="R20" s="45"/>
      <c r="S2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50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695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98.759394000000015</v>
      </c>
      <c r="E6" s="14">
        <v>103.04888299999999</v>
      </c>
      <c r="F6" s="14">
        <v>75.838771019569492</v>
      </c>
      <c r="G6" s="14">
        <v>59.518203379569513</v>
      </c>
      <c r="H6" s="14">
        <v>7.8953564200000006</v>
      </c>
      <c r="I6" s="14">
        <v>8.4252112199999978</v>
      </c>
      <c r="J6" s="15">
        <v>0.5775725233195349</v>
      </c>
      <c r="K6" s="15">
        <v>0.65419010703463443</v>
      </c>
      <c r="L6" s="16">
        <v>0.73594947185957871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37.724171999999989</v>
      </c>
      <c r="E7" s="38">
        <f ca="1">SUM(E8:OFFSET(E6,MATCH("GOBIERNOS REGIONALES",$A$8:$A$50,0),0))</f>
        <v>41.916296999999958</v>
      </c>
      <c r="F7" s="38">
        <f ca="1">SUM(F8:OFFSET(F6,MATCH("GOBIERNOS REGIONALES",$A$8:$A$50,0),0))</f>
        <v>32.203281579056494</v>
      </c>
      <c r="G7" s="38">
        <f ca="1">SUM(G8:OFFSET(G6,MATCH("GOBIERNOS REGIONALES",$A$8:$A$50,0),0))</f>
        <v>27.181000209056492</v>
      </c>
      <c r="H7" s="38">
        <f ca="1">SUM(H8:OFFSET(H6,MATCH("GOBIERNOS REGIONALES",$A$8:$A$50,0),0))</f>
        <v>2.5392028900000021</v>
      </c>
      <c r="I7" s="38">
        <f ca="1">SUM(I8:OFFSET(I6,MATCH("GOBIERNOS REGIONALES",$A$8:$A$50,0),0))</f>
        <v>2.4830784799999996</v>
      </c>
      <c r="J7" s="39">
        <f ca="1">IFERROR(G7/E7,0)</f>
        <v>0.64845900412091551</v>
      </c>
      <c r="K7" s="39">
        <f ca="1">IFERROR(SUM(G7,H7)/E7,0)</f>
        <v>0.70903694329335731</v>
      </c>
      <c r="L7" s="40">
        <f ca="1">IFERROR(SUM(G7,H7,I7)/E7,0)</f>
        <v>0.76827591853012511</v>
      </c>
      <c r="M7" s="4"/>
    </row>
    <row r="8" spans="1:13" x14ac:dyDescent="0.25">
      <c r="A8" s="17"/>
      <c r="B8" s="18">
        <v>13</v>
      </c>
      <c r="C8" s="19" t="s">
        <v>114</v>
      </c>
      <c r="D8" s="20">
        <v>0.05</v>
      </c>
      <c r="E8" s="21">
        <v>0.89544000000000001</v>
      </c>
      <c r="F8" s="21">
        <f t="shared" ref="F8:F18" si="0">SUM(G8,H8,I8)</f>
        <v>0.77150576772189317</v>
      </c>
      <c r="G8" s="21">
        <v>0.46260443772189319</v>
      </c>
      <c r="H8" s="21">
        <v>0.16242802000000001</v>
      </c>
      <c r="I8" s="21">
        <v>0.14647330999999997</v>
      </c>
      <c r="J8" s="22">
        <f t="shared" ref="J8:J18" si="1">IFERROR(G8/E8,0)</f>
        <v>0.51662248472470873</v>
      </c>
      <c r="K8" s="22">
        <f t="shared" ref="K8:K18" si="2">IFERROR(SUM(G8,H8)/E8,0)</f>
        <v>0.69801712869862098</v>
      </c>
      <c r="L8" s="23">
        <f t="shared" ref="L8:L18" si="3">IFERROR(SUM(G8,H8,I8)/E8,0)</f>
        <v>0.86159404060784994</v>
      </c>
      <c r="M8" s="4"/>
    </row>
    <row r="9" spans="1:13" ht="25.5" x14ac:dyDescent="0.25">
      <c r="A9" s="17"/>
      <c r="B9" s="18">
        <v>160</v>
      </c>
      <c r="C9" s="19" t="s">
        <v>147</v>
      </c>
      <c r="D9" s="20">
        <v>37.674171999999992</v>
      </c>
      <c r="E9" s="21">
        <v>41.020856999999957</v>
      </c>
      <c r="F9" s="21">
        <f t="shared" si="0"/>
        <v>31.4317758113346</v>
      </c>
      <c r="G9" s="21">
        <v>26.718395771334599</v>
      </c>
      <c r="H9" s="21">
        <v>2.376774870000002</v>
      </c>
      <c r="I9" s="21">
        <v>2.3366051699999995</v>
      </c>
      <c r="J9" s="22">
        <f t="shared" si="1"/>
        <v>0.65133684972341332</v>
      </c>
      <c r="K9" s="22">
        <f t="shared" si="2"/>
        <v>0.70927749367436743</v>
      </c>
      <c r="L9" s="23">
        <f t="shared" si="3"/>
        <v>0.76623888699679366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13.666309</v>
      </c>
      <c r="E10" s="38">
        <f ca="1">SUM(E11:OFFSET(E9,(MATCH("GOBIERNOS LOCALES",$A$8:$A$50,0)-MATCH("GOBIERNOS REGIONALES",$A$8:$A$50,0)),0))</f>
        <v>15.551952</v>
      </c>
      <c r="F10" s="38">
        <f ca="1">SUM(F11:OFFSET(F9,(MATCH("GOBIERNOS LOCALES",$A$8:$A$50,0)-MATCH("GOBIERNOS REGIONALES",$A$8:$A$50,0)),0))</f>
        <v>13.174114759842478</v>
      </c>
      <c r="G10" s="38">
        <f ca="1">SUM(G11:OFFSET(G9,(MATCH("GOBIERNOS LOCALES",$A$8:$A$50,0)-MATCH("GOBIERNOS REGIONALES",$A$8:$A$50,0)),0))</f>
        <v>9.8687111098424793</v>
      </c>
      <c r="H10" s="38">
        <f ca="1">SUM(H11:OFFSET(H9,(MATCH("GOBIERNOS LOCALES",$A$8:$A$50,0)-MATCH("GOBIERNOS REGIONALES",$A$8:$A$50,0)),0))</f>
        <v>1.5330587</v>
      </c>
      <c r="I10" s="38">
        <f ca="1">SUM(I11:OFFSET(I9,(MATCH("GOBIERNOS LOCALES",$A$8:$A$50,0)-MATCH("GOBIERNOS REGIONALES",$A$8:$A$50,0)),0))</f>
        <v>1.7723449500000001</v>
      </c>
      <c r="J10" s="39">
        <f t="shared" ca="1" si="1"/>
        <v>0.63456414409216799</v>
      </c>
      <c r="K10" s="39">
        <f t="shared" ca="1" si="2"/>
        <v>0.73314075363931674</v>
      </c>
      <c r="L10" s="40">
        <f t="shared" ca="1" si="3"/>
        <v>0.84710361502160503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1.217978</v>
      </c>
      <c r="E11" s="21">
        <v>2.0152409999999996</v>
      </c>
      <c r="F11" s="21">
        <f t="shared" si="0"/>
        <v>1.6125954829980074</v>
      </c>
      <c r="G11" s="21">
        <v>1.2781955629980075</v>
      </c>
      <c r="H11" s="21">
        <v>0.27753309999999998</v>
      </c>
      <c r="I11" s="21">
        <v>5.6866819999999998E-2</v>
      </c>
      <c r="J11" s="22">
        <f t="shared" si="1"/>
        <v>0.63426436986842161</v>
      </c>
      <c r="K11" s="22">
        <f t="shared" si="2"/>
        <v>0.77198144688303172</v>
      </c>
      <c r="L11" s="23">
        <f t="shared" si="3"/>
        <v>0.80019981877999091</v>
      </c>
      <c r="M11" s="4"/>
    </row>
    <row r="12" spans="1:13" x14ac:dyDescent="0.25">
      <c r="A12" s="17"/>
      <c r="B12" s="18">
        <v>445</v>
      </c>
      <c r="C12" s="19" t="s">
        <v>212</v>
      </c>
      <c r="D12" s="20">
        <v>3.25</v>
      </c>
      <c r="E12" s="21">
        <v>1.8866860000000003</v>
      </c>
      <c r="F12" s="21">
        <f t="shared" si="0"/>
        <v>1.474646719586469</v>
      </c>
      <c r="G12" s="21">
        <v>1.040956729586469</v>
      </c>
      <c r="H12" s="21">
        <v>9.9866210000000011E-2</v>
      </c>
      <c r="I12" s="21">
        <v>0.33382378000000001</v>
      </c>
      <c r="J12" s="22">
        <f t="shared" si="1"/>
        <v>0.55173819574983274</v>
      </c>
      <c r="K12" s="22">
        <f t="shared" si="2"/>
        <v>0.60467027347765812</v>
      </c>
      <c r="L12" s="23">
        <f t="shared" si="3"/>
        <v>0.78160685963984933</v>
      </c>
      <c r="M12" s="4"/>
    </row>
    <row r="13" spans="1:13" x14ac:dyDescent="0.25">
      <c r="A13" s="17"/>
      <c r="B13" s="18">
        <v>446</v>
      </c>
      <c r="C13" s="19" t="s">
        <v>213</v>
      </c>
      <c r="D13" s="20">
        <v>8.7097420000000003</v>
      </c>
      <c r="E13" s="21">
        <v>8.4113539999999993</v>
      </c>
      <c r="F13" s="21">
        <f t="shared" si="0"/>
        <v>7.5162702021893191</v>
      </c>
      <c r="G13" s="21">
        <v>6.6979437721893191</v>
      </c>
      <c r="H13" s="21">
        <v>0.42326889999999995</v>
      </c>
      <c r="I13" s="21">
        <v>0.39505753000000005</v>
      </c>
      <c r="J13" s="22">
        <f t="shared" si="1"/>
        <v>0.79629792922629572</v>
      </c>
      <c r="K13" s="22">
        <f t="shared" si="2"/>
        <v>0.84661906658420505</v>
      </c>
      <c r="L13" s="23">
        <f t="shared" si="3"/>
        <v>0.89358624095351591</v>
      </c>
      <c r="M13" s="4"/>
    </row>
    <row r="14" spans="1:13" x14ac:dyDescent="0.25">
      <c r="A14" s="17"/>
      <c r="B14" s="18">
        <v>447</v>
      </c>
      <c r="C14" s="19" t="s">
        <v>214</v>
      </c>
      <c r="D14" s="20">
        <v>0</v>
      </c>
      <c r="E14" s="21">
        <v>2.0242770000000001</v>
      </c>
      <c r="F14" s="21">
        <f t="shared" si="0"/>
        <v>1.8655032147961741</v>
      </c>
      <c r="G14" s="21">
        <v>0.46490030479617417</v>
      </c>
      <c r="H14" s="21">
        <v>0.68593616000000002</v>
      </c>
      <c r="I14" s="21">
        <v>0.71466675000000002</v>
      </c>
      <c r="J14" s="22">
        <f t="shared" si="1"/>
        <v>0.22966239541138597</v>
      </c>
      <c r="K14" s="22">
        <f t="shared" si="2"/>
        <v>0.56851728533010759</v>
      </c>
      <c r="L14" s="23">
        <f t="shared" si="3"/>
        <v>0.92156518835918899</v>
      </c>
      <c r="M14" s="4"/>
    </row>
    <row r="15" spans="1:13" x14ac:dyDescent="0.25">
      <c r="A15" s="17"/>
      <c r="B15" s="18">
        <v>448</v>
      </c>
      <c r="C15" s="19" t="s">
        <v>215</v>
      </c>
      <c r="D15" s="20">
        <v>0.43084099999999997</v>
      </c>
      <c r="E15" s="21">
        <v>0.46534399999999998</v>
      </c>
      <c r="F15" s="21">
        <f t="shared" si="0"/>
        <v>0.42148494125605107</v>
      </c>
      <c r="G15" s="21">
        <v>0.34460906125605106</v>
      </c>
      <c r="H15" s="21">
        <v>4.1259869999999997E-2</v>
      </c>
      <c r="I15" s="21">
        <v>3.5616010000000003E-2</v>
      </c>
      <c r="J15" s="22">
        <f t="shared" si="1"/>
        <v>0.74054690993340644</v>
      </c>
      <c r="K15" s="22">
        <f t="shared" si="2"/>
        <v>0.82921221989764793</v>
      </c>
      <c r="L15" s="23">
        <f t="shared" si="3"/>
        <v>0.90574916890741275</v>
      </c>
      <c r="M15" s="4"/>
    </row>
    <row r="16" spans="1:13" x14ac:dyDescent="0.25">
      <c r="A16" s="17"/>
      <c r="B16" s="18">
        <v>449</v>
      </c>
      <c r="C16" s="19" t="s">
        <v>216</v>
      </c>
      <c r="D16" s="20">
        <v>5.7747999999999994E-2</v>
      </c>
      <c r="E16" s="21">
        <v>5.7747999999999994E-2</v>
      </c>
      <c r="F16" s="21">
        <f t="shared" si="0"/>
        <v>5.3379199016458448E-2</v>
      </c>
      <c r="G16" s="21">
        <v>4.2105679016458453E-2</v>
      </c>
      <c r="H16" s="21">
        <v>5.1944600000000006E-3</v>
      </c>
      <c r="I16" s="21">
        <v>6.0790599999999998E-3</v>
      </c>
      <c r="J16" s="22">
        <f t="shared" si="1"/>
        <v>0.72912791813497368</v>
      </c>
      <c r="K16" s="22">
        <f t="shared" si="2"/>
        <v>0.81907839261028015</v>
      </c>
      <c r="L16" s="23">
        <f t="shared" si="3"/>
        <v>0.92434714650651895</v>
      </c>
      <c r="M16" s="4"/>
    </row>
    <row r="17" spans="1:13" x14ac:dyDescent="0.25">
      <c r="A17" s="17"/>
      <c r="B17" s="18">
        <v>456</v>
      </c>
      <c r="C17" s="19" t="s">
        <v>223</v>
      </c>
      <c r="D17" s="20">
        <v>0</v>
      </c>
      <c r="E17" s="21">
        <v>0.69130200000000008</v>
      </c>
      <c r="F17" s="21">
        <f t="shared" si="0"/>
        <v>0.23023500000000002</v>
      </c>
      <c r="G17" s="21">
        <v>0</v>
      </c>
      <c r="H17" s="21">
        <v>0</v>
      </c>
      <c r="I17" s="21">
        <v>0.23023500000000002</v>
      </c>
      <c r="J17" s="22">
        <f t="shared" si="1"/>
        <v>0</v>
      </c>
      <c r="K17" s="22">
        <f t="shared" si="2"/>
        <v>0</v>
      </c>
      <c r="L17" s="23">
        <f t="shared" si="3"/>
        <v>0.33304547072046659</v>
      </c>
      <c r="M17" s="4"/>
    </row>
    <row r="18" spans="1:13" ht="15.75" thickBot="1" x14ac:dyDescent="0.3">
      <c r="A18" s="41" t="s">
        <v>233</v>
      </c>
      <c r="B18" s="58"/>
      <c r="C18" s="43"/>
      <c r="D18" s="44">
        <v>47.368913000000035</v>
      </c>
      <c r="E18" s="45">
        <v>45.580634000000082</v>
      </c>
      <c r="F18" s="45">
        <f t="shared" si="0"/>
        <v>30.461374680670538</v>
      </c>
      <c r="G18" s="45">
        <v>22.468492060670542</v>
      </c>
      <c r="H18" s="45">
        <v>3.8230948300000001</v>
      </c>
      <c r="I18" s="45">
        <v>4.1697877899999991</v>
      </c>
      <c r="J18" s="46">
        <f t="shared" si="1"/>
        <v>0.49293943696944853</v>
      </c>
      <c r="K18" s="46">
        <f t="shared" si="2"/>
        <v>0.57681485717531911</v>
      </c>
      <c r="L18" s="47">
        <f t="shared" si="3"/>
        <v>0.66829642344752127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4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39</v>
      </c>
      <c r="B1" s="51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696</v>
      </c>
      <c r="N2" s="72" t="s">
        <v>718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98.759394000000015</v>
      </c>
      <c r="E6" s="14">
        <f ca="1">SUM(E7:OFFSET(E7,50,0))</f>
        <v>103.04888299999999</v>
      </c>
      <c r="F6" s="14">
        <f ca="1">SUM(F7:OFFSET(F7,50,0))</f>
        <v>75.838771019569492</v>
      </c>
      <c r="G6" s="14">
        <f ca="1">SUM(G7:OFFSET(G7,50,0))</f>
        <v>59.518203379569513</v>
      </c>
      <c r="H6" s="14">
        <f ca="1">SUM(H7:OFFSET(H7,50,0))</f>
        <v>7.8953564200000006</v>
      </c>
      <c r="I6" s="14">
        <f ca="1">SUM(I7:OFFSET(I7,50,0))</f>
        <v>8.4252112199999978</v>
      </c>
      <c r="J6" s="15">
        <f ca="1">IFERROR(G6/E6,0)</f>
        <v>0.5775725233195349</v>
      </c>
      <c r="K6" s="15">
        <f ca="1">IFERROR(SUM(G6,H6)/E6,0)</f>
        <v>0.65419010703463443</v>
      </c>
      <c r="L6" s="16">
        <f ca="1">IFERROR(SUM(G6,H6,I6)/E6,0)</f>
        <v>0.73594947185957871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1.1331910000000001</v>
      </c>
      <c r="E7" s="21">
        <v>1.4537219999999997</v>
      </c>
      <c r="F7" s="21">
        <f t="shared" ref="F7:F31" si="0">SUM(G7,H7,I7)</f>
        <v>1.0985822250098525</v>
      </c>
      <c r="G7" s="21">
        <v>0.84376134500985245</v>
      </c>
      <c r="H7" s="21">
        <v>6.4443190000000011E-2</v>
      </c>
      <c r="I7" s="21">
        <v>0.19037768999999999</v>
      </c>
      <c r="J7" s="22">
        <f t="shared" ref="J7:J31" si="1">IFERROR(G7/E7,0)</f>
        <v>0.58041451185980031</v>
      </c>
      <c r="K7" s="22">
        <f t="shared" ref="K7:K31" si="2">IFERROR(SUM(G7,H7)/E7,0)</f>
        <v>0.62474430118678304</v>
      </c>
      <c r="L7" s="23">
        <f t="shared" ref="L7:L31" si="3">IFERROR(SUM(G7,H7,I7)/E7,0)</f>
        <v>0.75570310211295744</v>
      </c>
      <c r="M7" s="4"/>
      <c r="N7" t="s">
        <v>258</v>
      </c>
      <c r="O7" s="5">
        <v>2.902223465938699</v>
      </c>
      <c r="P7" s="71">
        <v>0.88783637473070187</v>
      </c>
    </row>
    <row r="8" spans="1:16" x14ac:dyDescent="0.25">
      <c r="A8" s="17"/>
      <c r="B8" s="55">
        <v>2</v>
      </c>
      <c r="C8" s="19" t="s">
        <v>251</v>
      </c>
      <c r="D8" s="20">
        <v>1.3602100000000004</v>
      </c>
      <c r="E8" s="21">
        <v>1.6557589999999998</v>
      </c>
      <c r="F8" s="21">
        <f t="shared" si="0"/>
        <v>0.99032138177787421</v>
      </c>
      <c r="G8" s="21">
        <v>0.81509471177787418</v>
      </c>
      <c r="H8" s="21">
        <v>7.8221230000000003E-2</v>
      </c>
      <c r="I8" s="21">
        <v>9.7005439999999998E-2</v>
      </c>
      <c r="J8" s="22">
        <f t="shared" si="1"/>
        <v>0.49227859355007236</v>
      </c>
      <c r="K8" s="22">
        <f t="shared" si="2"/>
        <v>0.53952051100303511</v>
      </c>
      <c r="L8" s="23">
        <f t="shared" si="3"/>
        <v>0.59810720145738261</v>
      </c>
      <c r="M8" s="4"/>
      <c r="N8" t="s">
        <v>256</v>
      </c>
      <c r="O8" s="5">
        <v>3.4277882790294321</v>
      </c>
      <c r="P8" s="71">
        <v>0.86966350697218198</v>
      </c>
    </row>
    <row r="9" spans="1:16" x14ac:dyDescent="0.25">
      <c r="A9" s="17"/>
      <c r="B9" s="55">
        <v>3</v>
      </c>
      <c r="C9" s="19" t="s">
        <v>252</v>
      </c>
      <c r="D9" s="20">
        <v>2.1406529999999995</v>
      </c>
      <c r="E9" s="21">
        <v>3.3468509999999996</v>
      </c>
      <c r="F9" s="21">
        <f t="shared" si="0"/>
        <v>2.3538774037592489</v>
      </c>
      <c r="G9" s="21">
        <v>1.8178304437592487</v>
      </c>
      <c r="H9" s="21">
        <v>0.38845790999999996</v>
      </c>
      <c r="I9" s="21">
        <v>0.14758904999999994</v>
      </c>
      <c r="J9" s="22">
        <f t="shared" si="1"/>
        <v>0.54314651108138634</v>
      </c>
      <c r="K9" s="22">
        <f t="shared" si="2"/>
        <v>0.65921319884250873</v>
      </c>
      <c r="L9" s="23">
        <f t="shared" si="3"/>
        <v>0.70331108369008632</v>
      </c>
      <c r="M9" s="4"/>
      <c r="N9" t="s">
        <v>259</v>
      </c>
      <c r="O9" s="5">
        <v>0.80550917594844018</v>
      </c>
      <c r="P9" s="71">
        <v>0.86382607421896229</v>
      </c>
    </row>
    <row r="10" spans="1:16" x14ac:dyDescent="0.25">
      <c r="A10" s="17"/>
      <c r="B10" s="55">
        <v>4</v>
      </c>
      <c r="C10" s="19" t="s">
        <v>253</v>
      </c>
      <c r="D10" s="20">
        <v>1.2981879999999999</v>
      </c>
      <c r="E10" s="21">
        <v>2.5856479999999999</v>
      </c>
      <c r="F10" s="21">
        <f t="shared" si="0"/>
        <v>1.4618114250132923</v>
      </c>
      <c r="G10" s="21">
        <v>1.2184737550132922</v>
      </c>
      <c r="H10" s="21">
        <v>0.17190470000000005</v>
      </c>
      <c r="I10" s="21">
        <v>7.1432969999999985E-2</v>
      </c>
      <c r="J10" s="22">
        <f t="shared" si="1"/>
        <v>0.47124502446322636</v>
      </c>
      <c r="K10" s="22">
        <f t="shared" si="2"/>
        <v>0.53772920947216807</v>
      </c>
      <c r="L10" s="23">
        <f t="shared" si="3"/>
        <v>0.56535592819026115</v>
      </c>
      <c r="M10" s="4"/>
      <c r="N10" t="s">
        <v>265</v>
      </c>
      <c r="O10" s="5">
        <v>0.6925308829828356</v>
      </c>
      <c r="P10" s="71">
        <v>0.84698338516864979</v>
      </c>
    </row>
    <row r="11" spans="1:16" x14ac:dyDescent="0.25">
      <c r="A11" s="17"/>
      <c r="B11" s="55">
        <v>5</v>
      </c>
      <c r="C11" s="19" t="s">
        <v>254</v>
      </c>
      <c r="D11" s="20">
        <v>2.0375800000000002</v>
      </c>
      <c r="E11" s="21">
        <v>1.9067990000000001</v>
      </c>
      <c r="F11" s="21">
        <f t="shared" si="0"/>
        <v>1.0824033190278528</v>
      </c>
      <c r="G11" s="21">
        <v>0.96712740902785299</v>
      </c>
      <c r="H11" s="21">
        <v>5.7450269999999998E-2</v>
      </c>
      <c r="I11" s="21">
        <v>5.7825639999999998E-2</v>
      </c>
      <c r="J11" s="22">
        <f t="shared" si="1"/>
        <v>0.50719945260504795</v>
      </c>
      <c r="K11" s="22">
        <f t="shared" si="2"/>
        <v>0.53732862196165032</v>
      </c>
      <c r="L11" s="23">
        <f t="shared" si="3"/>
        <v>0.56765465003277893</v>
      </c>
      <c r="M11" s="4"/>
      <c r="N11" t="s">
        <v>263</v>
      </c>
      <c r="O11" s="5">
        <v>1.2271025175951236</v>
      </c>
      <c r="P11" s="71">
        <v>0.82989546192310237</v>
      </c>
    </row>
    <row r="12" spans="1:16" x14ac:dyDescent="0.25">
      <c r="A12" s="17"/>
      <c r="B12" s="55">
        <v>6</v>
      </c>
      <c r="C12" s="19" t="s">
        <v>255</v>
      </c>
      <c r="D12" s="20">
        <v>5.1413030000000006</v>
      </c>
      <c r="E12" s="21">
        <v>4.2356040000000004</v>
      </c>
      <c r="F12" s="21">
        <f t="shared" si="0"/>
        <v>3.3344140735704091</v>
      </c>
      <c r="G12" s="21">
        <v>2.5638085335704091</v>
      </c>
      <c r="H12" s="21">
        <v>0.27387076000000005</v>
      </c>
      <c r="I12" s="21">
        <v>0.49673478000000015</v>
      </c>
      <c r="J12" s="22">
        <f t="shared" si="1"/>
        <v>0.60529939379847808</v>
      </c>
      <c r="K12" s="22">
        <f t="shared" si="2"/>
        <v>0.66995859234489552</v>
      </c>
      <c r="L12" s="23">
        <f t="shared" si="3"/>
        <v>0.78723461248275539</v>
      </c>
      <c r="M12" s="4"/>
      <c r="N12" t="s">
        <v>272</v>
      </c>
      <c r="O12" s="5">
        <v>2.1646169170292233</v>
      </c>
      <c r="P12" s="71">
        <v>0.82307892728672916</v>
      </c>
    </row>
    <row r="13" spans="1:16" x14ac:dyDescent="0.25">
      <c r="A13" s="17"/>
      <c r="B13" s="55">
        <v>7</v>
      </c>
      <c r="C13" s="19" t="s">
        <v>256</v>
      </c>
      <c r="D13" s="20">
        <v>2.9099550000000001</v>
      </c>
      <c r="E13" s="21">
        <v>3.9415110000000002</v>
      </c>
      <c r="F13" s="21">
        <f t="shared" si="0"/>
        <v>3.4277882790294321</v>
      </c>
      <c r="G13" s="21">
        <v>3.082655629029432</v>
      </c>
      <c r="H13" s="21">
        <v>0.15453032999999999</v>
      </c>
      <c r="I13" s="21">
        <v>0.19060232000000002</v>
      </c>
      <c r="J13" s="22">
        <f t="shared" si="1"/>
        <v>0.78209996852207997</v>
      </c>
      <c r="K13" s="22">
        <f t="shared" si="2"/>
        <v>0.82130582891419857</v>
      </c>
      <c r="L13" s="23">
        <f t="shared" si="3"/>
        <v>0.86966350697218198</v>
      </c>
      <c r="M13" s="4"/>
      <c r="N13" t="s">
        <v>274</v>
      </c>
      <c r="O13" s="5">
        <v>0.4180219536275549</v>
      </c>
      <c r="P13" s="71">
        <v>0.81274731812828072</v>
      </c>
    </row>
    <row r="14" spans="1:16" x14ac:dyDescent="0.25">
      <c r="A14" s="17"/>
      <c r="B14" s="55">
        <v>8</v>
      </c>
      <c r="C14" s="19" t="s">
        <v>257</v>
      </c>
      <c r="D14" s="20">
        <v>33.984858000000017</v>
      </c>
      <c r="E14" s="21">
        <v>31.937314999999998</v>
      </c>
      <c r="F14" s="21">
        <f t="shared" si="0"/>
        <v>25.939735362229012</v>
      </c>
      <c r="G14" s="21">
        <v>19.797938032229013</v>
      </c>
      <c r="H14" s="21">
        <v>2.9464841200000005</v>
      </c>
      <c r="I14" s="21">
        <v>3.1953132099999992</v>
      </c>
      <c r="J14" s="22">
        <f t="shared" si="1"/>
        <v>0.61989988927463102</v>
      </c>
      <c r="K14" s="22">
        <f t="shared" si="2"/>
        <v>0.71215824349132084</v>
      </c>
      <c r="L14" s="23">
        <f t="shared" si="3"/>
        <v>0.81220776894454072</v>
      </c>
      <c r="M14" s="4"/>
      <c r="N14" t="s">
        <v>257</v>
      </c>
      <c r="O14" s="5">
        <v>25.939735362229012</v>
      </c>
      <c r="P14" s="71">
        <v>0.81220776894454072</v>
      </c>
    </row>
    <row r="15" spans="1:16" x14ac:dyDescent="0.25">
      <c r="A15" s="17"/>
      <c r="B15" s="55">
        <v>9</v>
      </c>
      <c r="C15" s="19" t="s">
        <v>258</v>
      </c>
      <c r="D15" s="20">
        <v>2.2440440000000006</v>
      </c>
      <c r="E15" s="21">
        <v>3.268872</v>
      </c>
      <c r="F15" s="21">
        <f t="shared" si="0"/>
        <v>2.902223465938699</v>
      </c>
      <c r="G15" s="21">
        <v>1.3348306159386993</v>
      </c>
      <c r="H15" s="21">
        <v>0.75496246999999994</v>
      </c>
      <c r="I15" s="21">
        <v>0.81243038000000001</v>
      </c>
      <c r="J15" s="22">
        <f t="shared" si="1"/>
        <v>0.40834594194532525</v>
      </c>
      <c r="K15" s="22">
        <f t="shared" si="2"/>
        <v>0.63930098392922663</v>
      </c>
      <c r="L15" s="23">
        <f t="shared" si="3"/>
        <v>0.88783637473070187</v>
      </c>
      <c r="M15" s="4"/>
      <c r="N15" t="s">
        <v>266</v>
      </c>
      <c r="O15" s="5">
        <v>0.3763685488429005</v>
      </c>
      <c r="P15" s="71">
        <v>0.80378894899208431</v>
      </c>
    </row>
    <row r="16" spans="1:16" x14ac:dyDescent="0.25">
      <c r="A16" s="17"/>
      <c r="B16" s="55">
        <v>10</v>
      </c>
      <c r="C16" s="19" t="s">
        <v>259</v>
      </c>
      <c r="D16" s="20">
        <v>0.99362399999999984</v>
      </c>
      <c r="E16" s="21">
        <v>0.93249000000000004</v>
      </c>
      <c r="F16" s="21">
        <f t="shared" si="0"/>
        <v>0.80550917594844018</v>
      </c>
      <c r="G16" s="21">
        <v>0.6605645559484401</v>
      </c>
      <c r="H16" s="21">
        <v>7.9946079999999989E-2</v>
      </c>
      <c r="I16" s="21">
        <v>6.4998540000000007E-2</v>
      </c>
      <c r="J16" s="22">
        <f t="shared" si="1"/>
        <v>0.70838781750843449</v>
      </c>
      <c r="K16" s="22">
        <f t="shared" si="2"/>
        <v>0.79412179856989362</v>
      </c>
      <c r="L16" s="23">
        <f t="shared" si="3"/>
        <v>0.86382607421896229</v>
      </c>
      <c r="M16" s="4"/>
      <c r="N16" t="s">
        <v>269</v>
      </c>
      <c r="O16" s="5">
        <v>2.9895225725576342</v>
      </c>
      <c r="P16" s="71">
        <v>0.8006861215072214</v>
      </c>
    </row>
    <row r="17" spans="1:16" x14ac:dyDescent="0.25">
      <c r="A17" s="17"/>
      <c r="B17" s="55">
        <v>11</v>
      </c>
      <c r="C17" s="19" t="s">
        <v>260</v>
      </c>
      <c r="D17" s="20">
        <v>0.95789499999999994</v>
      </c>
      <c r="E17" s="21">
        <v>1.467241</v>
      </c>
      <c r="F17" s="21">
        <f t="shared" si="0"/>
        <v>0.87576630554004453</v>
      </c>
      <c r="G17" s="21">
        <v>0.71577868554004453</v>
      </c>
      <c r="H17" s="21">
        <v>5.6336539999999997E-2</v>
      </c>
      <c r="I17" s="21">
        <v>0.10365107999999999</v>
      </c>
      <c r="J17" s="22">
        <f t="shared" si="1"/>
        <v>0.4878398882937735</v>
      </c>
      <c r="K17" s="22">
        <f t="shared" si="2"/>
        <v>0.52623612994732594</v>
      </c>
      <c r="L17" s="23">
        <f t="shared" si="3"/>
        <v>0.59687965749324379</v>
      </c>
      <c r="M17" s="4"/>
      <c r="N17" t="s">
        <v>255</v>
      </c>
      <c r="O17" s="5">
        <v>3.3344140735704091</v>
      </c>
      <c r="P17" s="71">
        <v>0.78723461248275539</v>
      </c>
    </row>
    <row r="18" spans="1:16" x14ac:dyDescent="0.25">
      <c r="A18" s="17"/>
      <c r="B18" s="55">
        <v>12</v>
      </c>
      <c r="C18" s="19" t="s">
        <v>261</v>
      </c>
      <c r="D18" s="20">
        <v>1.21865</v>
      </c>
      <c r="E18" s="21">
        <v>1.3093000000000004</v>
      </c>
      <c r="F18" s="21">
        <f t="shared" si="0"/>
        <v>1.0115243805277749</v>
      </c>
      <c r="G18" s="21">
        <v>0.82678007052777502</v>
      </c>
      <c r="H18" s="21">
        <v>8.6224439999999986E-2</v>
      </c>
      <c r="I18" s="21">
        <v>9.8519869999999996E-2</v>
      </c>
      <c r="J18" s="22">
        <f t="shared" si="1"/>
        <v>0.63146725007849602</v>
      </c>
      <c r="K18" s="22">
        <f t="shared" si="2"/>
        <v>0.69732262317862581</v>
      </c>
      <c r="L18" s="23">
        <f t="shared" si="3"/>
        <v>0.77256883871364446</v>
      </c>
      <c r="M18" s="4"/>
      <c r="N18" t="s">
        <v>261</v>
      </c>
      <c r="O18" s="5">
        <v>1.0115243805277749</v>
      </c>
      <c r="P18" s="71">
        <v>0.77256883871364446</v>
      </c>
    </row>
    <row r="19" spans="1:16" x14ac:dyDescent="0.25">
      <c r="A19" s="17"/>
      <c r="B19" s="55">
        <v>13</v>
      </c>
      <c r="C19" s="19" t="s">
        <v>262</v>
      </c>
      <c r="D19" s="20">
        <v>3.1402519999999998</v>
      </c>
      <c r="E19" s="21">
        <v>3.0358150000000004</v>
      </c>
      <c r="F19" s="21">
        <f t="shared" si="0"/>
        <v>1.3141067384507497</v>
      </c>
      <c r="G19" s="21">
        <v>1.1021825584507496</v>
      </c>
      <c r="H19" s="21">
        <v>7.6399910000000015E-2</v>
      </c>
      <c r="I19" s="21">
        <v>0.13552427</v>
      </c>
      <c r="J19" s="22">
        <f t="shared" si="1"/>
        <v>0.36305985656265272</v>
      </c>
      <c r="K19" s="22">
        <f t="shared" si="2"/>
        <v>0.38822605081361994</v>
      </c>
      <c r="L19" s="23">
        <f t="shared" si="3"/>
        <v>0.43286785869717009</v>
      </c>
      <c r="M19" s="4"/>
      <c r="N19" t="s">
        <v>250</v>
      </c>
      <c r="O19" s="5">
        <v>1.0985822250098525</v>
      </c>
      <c r="P19" s="71">
        <v>0.75570310211295744</v>
      </c>
    </row>
    <row r="20" spans="1:16" x14ac:dyDescent="0.25">
      <c r="A20" s="17"/>
      <c r="B20" s="55">
        <v>14</v>
      </c>
      <c r="C20" s="19" t="s">
        <v>263</v>
      </c>
      <c r="D20" s="20">
        <v>0.94497100000000012</v>
      </c>
      <c r="E20" s="21">
        <v>1.4786230000000002</v>
      </c>
      <c r="F20" s="21">
        <f t="shared" si="0"/>
        <v>1.2271025175951236</v>
      </c>
      <c r="G20" s="21">
        <v>0.98967344759512343</v>
      </c>
      <c r="H20" s="21">
        <v>6.3907430000000001E-2</v>
      </c>
      <c r="I20" s="21">
        <v>0.17352164000000003</v>
      </c>
      <c r="J20" s="22">
        <f t="shared" si="1"/>
        <v>0.66932101529269006</v>
      </c>
      <c r="K20" s="22">
        <f t="shared" si="2"/>
        <v>0.71254192420591544</v>
      </c>
      <c r="L20" s="23">
        <f t="shared" si="3"/>
        <v>0.82989546192310237</v>
      </c>
      <c r="M20" s="4"/>
      <c r="N20" t="s">
        <v>264</v>
      </c>
      <c r="O20" s="5">
        <v>11.601873062077219</v>
      </c>
      <c r="P20" s="71">
        <v>0.73673543015940446</v>
      </c>
    </row>
    <row r="21" spans="1:16" x14ac:dyDescent="0.25">
      <c r="A21" s="17"/>
      <c r="B21" s="55">
        <v>15</v>
      </c>
      <c r="C21" s="19" t="s">
        <v>264</v>
      </c>
      <c r="D21" s="20">
        <v>15.371487999999999</v>
      </c>
      <c r="E21" s="21">
        <v>15.747678999999998</v>
      </c>
      <c r="F21" s="21">
        <f t="shared" si="0"/>
        <v>11.601873062077219</v>
      </c>
      <c r="G21" s="21">
        <v>9.9633894820772184</v>
      </c>
      <c r="H21" s="21">
        <v>0.95911899</v>
      </c>
      <c r="I21" s="21">
        <v>0.67936458999999993</v>
      </c>
      <c r="J21" s="22">
        <f t="shared" si="1"/>
        <v>0.63268939391495216</v>
      </c>
      <c r="K21" s="22">
        <f t="shared" si="2"/>
        <v>0.69359481305640158</v>
      </c>
      <c r="L21" s="23">
        <f t="shared" si="3"/>
        <v>0.73673543015940446</v>
      </c>
      <c r="M21" s="4"/>
      <c r="N21" t="s">
        <v>273</v>
      </c>
      <c r="O21" s="5">
        <v>0.94746496440195938</v>
      </c>
      <c r="P21" s="71">
        <v>0.72171970219255455</v>
      </c>
    </row>
    <row r="22" spans="1:16" x14ac:dyDescent="0.25">
      <c r="A22" s="17"/>
      <c r="B22" s="55">
        <v>16</v>
      </c>
      <c r="C22" s="19" t="s">
        <v>265</v>
      </c>
      <c r="D22" s="20">
        <v>1.1448959999999999</v>
      </c>
      <c r="E22" s="21">
        <v>0.81764400000000015</v>
      </c>
      <c r="F22" s="21">
        <f t="shared" si="0"/>
        <v>0.6925308829828356</v>
      </c>
      <c r="G22" s="21">
        <v>0.60200337298283557</v>
      </c>
      <c r="H22" s="21">
        <v>3.7792809999999996E-2</v>
      </c>
      <c r="I22" s="21">
        <v>5.2734699999999995E-2</v>
      </c>
      <c r="J22" s="22">
        <f t="shared" si="1"/>
        <v>0.73626587241248698</v>
      </c>
      <c r="K22" s="22">
        <f t="shared" si="2"/>
        <v>0.78248746762996546</v>
      </c>
      <c r="L22" s="23">
        <f t="shared" si="3"/>
        <v>0.84698338516864979</v>
      </c>
      <c r="M22" s="4"/>
      <c r="N22" t="s">
        <v>252</v>
      </c>
      <c r="O22" s="5">
        <v>2.3538774037592489</v>
      </c>
      <c r="P22" s="71">
        <v>0.70331108369008632</v>
      </c>
    </row>
    <row r="23" spans="1:16" x14ac:dyDescent="0.25">
      <c r="A23" s="17"/>
      <c r="B23" s="55">
        <v>17</v>
      </c>
      <c r="C23" s="19" t="s">
        <v>266</v>
      </c>
      <c r="D23" s="20">
        <v>0.48009299999999988</v>
      </c>
      <c r="E23" s="21">
        <v>0.46824299999999996</v>
      </c>
      <c r="F23" s="21">
        <f t="shared" si="0"/>
        <v>0.3763685488429005</v>
      </c>
      <c r="G23" s="21">
        <v>0.28306891884290053</v>
      </c>
      <c r="H23" s="21">
        <v>4.9295829999999999E-2</v>
      </c>
      <c r="I23" s="21">
        <v>4.4003800000000003E-2</v>
      </c>
      <c r="J23" s="22">
        <f t="shared" si="1"/>
        <v>0.60453422441531546</v>
      </c>
      <c r="K23" s="22">
        <f t="shared" si="2"/>
        <v>0.70981253076479633</v>
      </c>
      <c r="L23" s="23">
        <f t="shared" si="3"/>
        <v>0.80378894899208431</v>
      </c>
      <c r="M23" s="4"/>
      <c r="N23" t="s">
        <v>251</v>
      </c>
      <c r="O23" s="5">
        <v>0.99032138177787421</v>
      </c>
      <c r="P23" s="71">
        <v>0.59810720145738261</v>
      </c>
    </row>
    <row r="24" spans="1:16" x14ac:dyDescent="0.25">
      <c r="A24" s="17"/>
      <c r="B24" s="55">
        <v>18</v>
      </c>
      <c r="C24" s="19" t="s">
        <v>267</v>
      </c>
      <c r="D24" s="20">
        <v>0.55314799999999997</v>
      </c>
      <c r="E24" s="21">
        <v>0.958569</v>
      </c>
      <c r="F24" s="21">
        <f t="shared" si="0"/>
        <v>0.47640302564992654</v>
      </c>
      <c r="G24" s="21">
        <v>0.33596004564992654</v>
      </c>
      <c r="H24" s="21">
        <v>6.1102880000000005E-2</v>
      </c>
      <c r="I24" s="21">
        <v>7.9340099999999997E-2</v>
      </c>
      <c r="J24" s="22">
        <f t="shared" si="1"/>
        <v>0.35048081635221517</v>
      </c>
      <c r="K24" s="22">
        <f t="shared" si="2"/>
        <v>0.41422466786420858</v>
      </c>
      <c r="L24" s="23">
        <f t="shared" si="3"/>
        <v>0.49699398337514206</v>
      </c>
      <c r="M24" s="4"/>
      <c r="N24" t="s">
        <v>260</v>
      </c>
      <c r="O24" s="5">
        <v>0.87576630554004453</v>
      </c>
      <c r="P24" s="71">
        <v>0.59687965749324379</v>
      </c>
    </row>
    <row r="25" spans="1:16" x14ac:dyDescent="0.25">
      <c r="A25" s="17"/>
      <c r="B25" s="55">
        <v>19</v>
      </c>
      <c r="C25" s="19" t="s">
        <v>268</v>
      </c>
      <c r="D25" s="20">
        <v>0.83578400000000008</v>
      </c>
      <c r="E25" s="21">
        <v>1.4522699999999999</v>
      </c>
      <c r="F25" s="21">
        <f t="shared" si="0"/>
        <v>0.76570151231270445</v>
      </c>
      <c r="G25" s="21">
        <v>0.39423800231270434</v>
      </c>
      <c r="H25" s="21">
        <v>8.261845000000001E-2</v>
      </c>
      <c r="I25" s="21">
        <v>0.2888450600000001</v>
      </c>
      <c r="J25" s="22">
        <f t="shared" si="1"/>
        <v>0.27146329698520549</v>
      </c>
      <c r="K25" s="22">
        <f t="shared" si="2"/>
        <v>0.3283524773717727</v>
      </c>
      <c r="L25" s="23">
        <f t="shared" si="3"/>
        <v>0.52724459798295387</v>
      </c>
      <c r="M25" s="4"/>
      <c r="N25" t="s">
        <v>271</v>
      </c>
      <c r="O25" s="5">
        <v>0.46239015987052939</v>
      </c>
      <c r="P25" s="71">
        <v>0.59400657207047225</v>
      </c>
    </row>
    <row r="26" spans="1:16" x14ac:dyDescent="0.25">
      <c r="A26" s="17"/>
      <c r="B26" s="55">
        <v>20</v>
      </c>
      <c r="C26" s="19" t="s">
        <v>269</v>
      </c>
      <c r="D26" s="20">
        <v>2.7940310000000004</v>
      </c>
      <c r="E26" s="21">
        <v>3.7337009999999999</v>
      </c>
      <c r="F26" s="21">
        <f t="shared" si="0"/>
        <v>2.9895225725576342</v>
      </c>
      <c r="G26" s="21">
        <v>2.3621541325576345</v>
      </c>
      <c r="H26" s="21">
        <v>0.25023005999999998</v>
      </c>
      <c r="I26" s="21">
        <v>0.37713838000000005</v>
      </c>
      <c r="J26" s="22">
        <f t="shared" si="1"/>
        <v>0.63265755146371783</v>
      </c>
      <c r="K26" s="22">
        <f t="shared" si="2"/>
        <v>0.69967686018715325</v>
      </c>
      <c r="L26" s="23">
        <f t="shared" si="3"/>
        <v>0.8006861215072214</v>
      </c>
      <c r="M26" s="4"/>
      <c r="N26" t="s">
        <v>270</v>
      </c>
      <c r="O26" s="5">
        <v>7.1187113667992197</v>
      </c>
      <c r="P26" s="71">
        <v>0.58930807979179223</v>
      </c>
    </row>
    <row r="27" spans="1:16" x14ac:dyDescent="0.25">
      <c r="A27" s="17"/>
      <c r="B27" s="55">
        <v>21</v>
      </c>
      <c r="C27" s="19" t="s">
        <v>270</v>
      </c>
      <c r="D27" s="20">
        <v>13.619891999999997</v>
      </c>
      <c r="E27" s="21">
        <v>12.079779000000006</v>
      </c>
      <c r="F27" s="21">
        <f t="shared" si="0"/>
        <v>7.1187113667992197</v>
      </c>
      <c r="G27" s="21">
        <v>5.6719329867992201</v>
      </c>
      <c r="H27" s="21">
        <v>0.79192784000000005</v>
      </c>
      <c r="I27" s="21">
        <v>0.65485054000000031</v>
      </c>
      <c r="J27" s="22">
        <f t="shared" si="1"/>
        <v>0.46953946647527389</v>
      </c>
      <c r="K27" s="22">
        <f t="shared" si="2"/>
        <v>0.53509760623925462</v>
      </c>
      <c r="L27" s="23">
        <f t="shared" si="3"/>
        <v>0.58930807979179223</v>
      </c>
      <c r="M27" s="4"/>
      <c r="N27" t="s">
        <v>254</v>
      </c>
      <c r="O27" s="5">
        <v>1.0824033190278528</v>
      </c>
      <c r="P27" s="71">
        <v>0.56765465003277893</v>
      </c>
    </row>
    <row r="28" spans="1:16" x14ac:dyDescent="0.25">
      <c r="A28" s="17"/>
      <c r="B28" s="55">
        <v>22</v>
      </c>
      <c r="C28" s="19" t="s">
        <v>271</v>
      </c>
      <c r="D28" s="20">
        <v>0.58764399999999994</v>
      </c>
      <c r="E28" s="21">
        <v>0.77842599999999995</v>
      </c>
      <c r="F28" s="21">
        <f t="shared" si="0"/>
        <v>0.46239015987052939</v>
      </c>
      <c r="G28" s="21">
        <v>0.33429645987052936</v>
      </c>
      <c r="H28" s="21">
        <v>6.8946640000000003E-2</v>
      </c>
      <c r="I28" s="21">
        <v>5.9147060000000008E-2</v>
      </c>
      <c r="J28" s="22">
        <f t="shared" si="1"/>
        <v>0.42945181670515808</v>
      </c>
      <c r="K28" s="22">
        <f t="shared" si="2"/>
        <v>0.51802367838500951</v>
      </c>
      <c r="L28" s="23">
        <f t="shared" si="3"/>
        <v>0.59400657207047225</v>
      </c>
      <c r="M28" s="4"/>
      <c r="N28" t="s">
        <v>253</v>
      </c>
      <c r="O28" s="5">
        <v>1.4618114250132923</v>
      </c>
      <c r="P28" s="71">
        <v>0.56535592819026115</v>
      </c>
    </row>
    <row r="29" spans="1:16" x14ac:dyDescent="0.25">
      <c r="A29" s="17"/>
      <c r="B29" s="55">
        <v>23</v>
      </c>
      <c r="C29" s="19" t="s">
        <v>272</v>
      </c>
      <c r="D29" s="20">
        <v>1.8632250000000001</v>
      </c>
      <c r="E29" s="21">
        <v>2.6299019999999995</v>
      </c>
      <c r="F29" s="21">
        <f t="shared" si="0"/>
        <v>2.1646169170292233</v>
      </c>
      <c r="G29" s="21">
        <v>1.7938836170292234</v>
      </c>
      <c r="H29" s="21">
        <v>0.18607363999999998</v>
      </c>
      <c r="I29" s="21">
        <v>0.18465966</v>
      </c>
      <c r="J29" s="22">
        <f t="shared" si="1"/>
        <v>0.68211044252950248</v>
      </c>
      <c r="K29" s="22">
        <f t="shared" si="2"/>
        <v>0.75286351241575689</v>
      </c>
      <c r="L29" s="23">
        <f t="shared" si="3"/>
        <v>0.82307892728672916</v>
      </c>
      <c r="M29" s="4"/>
      <c r="N29" t="s">
        <v>268</v>
      </c>
      <c r="O29" s="5">
        <v>0.76570151231270445</v>
      </c>
      <c r="P29" s="71">
        <v>0.52724459798295387</v>
      </c>
    </row>
    <row r="30" spans="1:16" x14ac:dyDescent="0.25">
      <c r="A30" s="17"/>
      <c r="B30" s="55">
        <v>24</v>
      </c>
      <c r="C30" s="19" t="s">
        <v>273</v>
      </c>
      <c r="D30" s="20">
        <v>1.1621630000000001</v>
      </c>
      <c r="E30" s="21">
        <v>1.3127880000000001</v>
      </c>
      <c r="F30" s="21">
        <f t="shared" si="0"/>
        <v>0.94746496440195938</v>
      </c>
      <c r="G30" s="21">
        <v>0.75896416440195935</v>
      </c>
      <c r="H30" s="21">
        <v>9.6268090000000001E-2</v>
      </c>
      <c r="I30" s="21">
        <v>9.2232709999999996E-2</v>
      </c>
      <c r="J30" s="22">
        <f t="shared" si="1"/>
        <v>0.5781315523922822</v>
      </c>
      <c r="K30" s="22">
        <f t="shared" si="2"/>
        <v>0.65146257766064231</v>
      </c>
      <c r="L30" s="23">
        <f t="shared" si="3"/>
        <v>0.72171970219255455</v>
      </c>
      <c r="M30" s="4"/>
      <c r="N30" t="s">
        <v>267</v>
      </c>
      <c r="O30" s="5">
        <v>0.47640302564992654</v>
      </c>
      <c r="P30" s="71">
        <v>0.49699398337514206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0.84165600000000007</v>
      </c>
      <c r="E31" s="28">
        <v>0.51433200000000001</v>
      </c>
      <c r="F31" s="28">
        <f t="shared" si="0"/>
        <v>0.4180219536275549</v>
      </c>
      <c r="G31" s="28">
        <v>0.28181240362755489</v>
      </c>
      <c r="H31" s="28">
        <v>5.8841810000000001E-2</v>
      </c>
      <c r="I31" s="28">
        <v>7.7367740000000004E-2</v>
      </c>
      <c r="J31" s="29">
        <f t="shared" si="1"/>
        <v>0.54791924987664564</v>
      </c>
      <c r="K31" s="29">
        <f t="shared" si="2"/>
        <v>0.66232358404212621</v>
      </c>
      <c r="L31" s="30">
        <f t="shared" si="3"/>
        <v>0.81274731812828072</v>
      </c>
      <c r="M31" s="4"/>
      <c r="N31" t="s">
        <v>262</v>
      </c>
      <c r="O31" s="5">
        <v>1.3141067384507497</v>
      </c>
      <c r="P31" s="71">
        <v>0.43286785869717009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49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697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98.759394000000015</v>
      </c>
      <c r="E6" s="14">
        <v>103.04888299999999</v>
      </c>
      <c r="F6" s="14">
        <v>75.838771019569492</v>
      </c>
      <c r="G6" s="14">
        <v>59.518203379569513</v>
      </c>
      <c r="H6" s="14">
        <v>7.8953564200000006</v>
      </c>
      <c r="I6" s="14">
        <v>8.4252112199999978</v>
      </c>
      <c r="J6" s="15">
        <v>0.5775725233195349</v>
      </c>
      <c r="K6" s="15">
        <v>0.65419010703463443</v>
      </c>
      <c r="L6" s="16">
        <v>0.73594947185957871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38.204192000000006</v>
      </c>
      <c r="E7" s="38">
        <f ca="1">SUM(E8:OFFSET(E6,MATCH("PROYECTOS",$A$8:$A$50,0),0))</f>
        <v>41.382274999999971</v>
      </c>
      <c r="F7" s="38">
        <f ca="1">SUM(F8:OFFSET(F6,MATCH("PROYECTOS",$A$8:$A$50,0),0))</f>
        <v>31.733501996329181</v>
      </c>
      <c r="G7" s="38">
        <f ca="1">SUM(G8:OFFSET(G6,MATCH("PROYECTOS",$A$8:$A$50,0),0))</f>
        <v>26.992348026329182</v>
      </c>
      <c r="H7" s="38">
        <f ca="1">SUM(H8:OFFSET(H6,MATCH("PROYECTOS",$A$8:$A$50,0),0))</f>
        <v>2.3920172899999992</v>
      </c>
      <c r="I7" s="38">
        <f ca="1">SUM(I8:OFFSET(I6,MATCH("PROYECTOS",$A$8:$A$50,0),0))</f>
        <v>2.34913668</v>
      </c>
      <c r="J7" s="39">
        <f ca="1">IFERROR(G7/E7,0)</f>
        <v>0.65226834499382169</v>
      </c>
      <c r="K7" s="39">
        <f ca="1">IFERROR(SUM(G7,H7)/E7,0)</f>
        <v>0.71007128816212262</v>
      </c>
      <c r="L7" s="40">
        <f ca="1">IFERROR(SUM(G7,H7,I7)/E7,0)</f>
        <v>0.7668380241620163</v>
      </c>
      <c r="M7" s="4"/>
    </row>
    <row r="8" spans="1:13" ht="63.75" x14ac:dyDescent="0.25">
      <c r="A8" s="17"/>
      <c r="B8" s="19">
        <v>3000059</v>
      </c>
      <c r="C8" s="19" t="s">
        <v>699</v>
      </c>
      <c r="D8" s="20">
        <v>8.9452079999999992</v>
      </c>
      <c r="E8" s="21">
        <v>10.659679999999996</v>
      </c>
      <c r="F8" s="21">
        <f t="shared" ref="F8:F10" si="0">SUM(G8,H8,I8)</f>
        <v>8.2333212298450089</v>
      </c>
      <c r="G8" s="21">
        <v>7.6504697598450093</v>
      </c>
      <c r="H8" s="21">
        <v>0.30284369999999999</v>
      </c>
      <c r="I8" s="21">
        <v>0.28000776999999993</v>
      </c>
      <c r="J8" s="22">
        <f t="shared" ref="J8:J11" si="1">IFERROR(G8/E8,0)</f>
        <v>0.71770163455610414</v>
      </c>
      <c r="K8" s="22">
        <f t="shared" ref="K8:K11" si="2">IFERROR(SUM(G8,H8)/E8,0)</f>
        <v>0.74611184011574572</v>
      </c>
      <c r="L8" s="23">
        <f t="shared" ref="L8:L11" si="3">IFERROR(SUM(G8,H8,I8)/E8,0)</f>
        <v>0.7723797740499726</v>
      </c>
      <c r="M8" s="4"/>
    </row>
    <row r="9" spans="1:13" ht="38.25" x14ac:dyDescent="0.25">
      <c r="A9" s="17"/>
      <c r="B9" s="19">
        <v>3000523</v>
      </c>
      <c r="C9" s="19" t="s">
        <v>700</v>
      </c>
      <c r="D9" s="20">
        <v>27.690152000000005</v>
      </c>
      <c r="E9" s="21">
        <v>29.172953999999976</v>
      </c>
      <c r="F9" s="21">
        <f t="shared" si="0"/>
        <v>22.333535423038008</v>
      </c>
      <c r="G9" s="21">
        <v>18.37594609303801</v>
      </c>
      <c r="H9" s="21">
        <v>2.0311482699999992</v>
      </c>
      <c r="I9" s="21">
        <v>1.9264410599999999</v>
      </c>
      <c r="J9" s="22">
        <f t="shared" si="1"/>
        <v>0.62989665335358314</v>
      </c>
      <c r="K9" s="22">
        <f t="shared" si="2"/>
        <v>0.69952101398569466</v>
      </c>
      <c r="L9" s="23">
        <f t="shared" si="3"/>
        <v>0.76555618683791937</v>
      </c>
      <c r="M9" s="4"/>
    </row>
    <row r="10" spans="1:13" ht="51" x14ac:dyDescent="0.25">
      <c r="A10" s="17"/>
      <c r="B10" s="19">
        <v>3000524</v>
      </c>
      <c r="C10" s="19" t="s">
        <v>701</v>
      </c>
      <c r="D10" s="20">
        <v>1.568832</v>
      </c>
      <c r="E10" s="21">
        <v>1.5496409999999998</v>
      </c>
      <c r="F10" s="21">
        <f t="shared" si="0"/>
        <v>1.1666453434461628</v>
      </c>
      <c r="G10" s="21">
        <v>0.96593217344616278</v>
      </c>
      <c r="H10" s="21">
        <v>5.8025319999999998E-2</v>
      </c>
      <c r="I10" s="21">
        <v>0.14268784999999998</v>
      </c>
      <c r="J10" s="22">
        <f t="shared" si="1"/>
        <v>0.62332641782591125</v>
      </c>
      <c r="K10" s="22">
        <f t="shared" si="2"/>
        <v>0.6607707807460973</v>
      </c>
      <c r="L10" s="23">
        <f t="shared" si="3"/>
        <v>0.75284878461925242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60.555202000000008</v>
      </c>
      <c r="E11" s="45">
        <f t="shared" ref="E11:I11" ca="1" si="4">OFFSET(E11,-MATCH("PROYECTOS",$A$8:$A$50,0)-1,0)-(OFFSET(E11,-MATCH("PROYECTOS",$A$8:$A$50,0),0))</f>
        <v>61.666608000000018</v>
      </c>
      <c r="F11" s="45">
        <f t="shared" ca="1" si="4"/>
        <v>44.105269023240311</v>
      </c>
      <c r="G11" s="45">
        <f t="shared" ca="1" si="4"/>
        <v>32.525855353240331</v>
      </c>
      <c r="H11" s="45">
        <f t="shared" ca="1" si="4"/>
        <v>5.5033391300000014</v>
      </c>
      <c r="I11" s="45">
        <f t="shared" ca="1" si="4"/>
        <v>6.0760745399999978</v>
      </c>
      <c r="J11" s="46">
        <f t="shared" ca="1" si="1"/>
        <v>0.5274468048127493</v>
      </c>
      <c r="K11" s="46">
        <f t="shared" ca="1" si="2"/>
        <v>0.6166902269578427</v>
      </c>
      <c r="L11" s="47">
        <f t="shared" ca="1" si="3"/>
        <v>0.71522125918195989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719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39</v>
      </c>
      <c r="B1" s="49" t="s">
        <v>25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698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98.759394000000015</v>
      </c>
      <c r="I6" s="14">
        <v>103.04888299999999</v>
      </c>
      <c r="J6" s="14">
        <v>75.838771019569492</v>
      </c>
      <c r="K6" s="14">
        <v>59.518203379569513</v>
      </c>
      <c r="L6" s="14">
        <v>7.8953564200000006</v>
      </c>
      <c r="M6" s="14">
        <v>8.4252112199999978</v>
      </c>
      <c r="N6" s="15">
        <v>0.5775725233195349</v>
      </c>
      <c r="O6" s="15">
        <v>0.65419010703463443</v>
      </c>
      <c r="P6" s="16">
        <v>0.73594947185957871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SUM(H8:OFFSET(H6,MATCH("PROYECTOS",$A$8:$A$38,0),0))</f>
        <v>38.204192000000006</v>
      </c>
      <c r="I7" s="38">
        <f ca="1">SUM(I8:OFFSET(I6,MATCH("PROYECTOS",$A$8:$A$38,0),0))</f>
        <v>41.382275000000007</v>
      </c>
      <c r="J7" s="38">
        <f ca="1">SUM(J8:OFFSET(J6,MATCH("PROYECTOS",$A$8:$A$38,0),0))</f>
        <v>31.733501996329181</v>
      </c>
      <c r="K7" s="38">
        <f ca="1">SUM(K8:OFFSET(K6,MATCH("PROYECTOS",$A$8:$A$38,0),0))</f>
        <v>26.992348026329182</v>
      </c>
      <c r="L7" s="38">
        <f ca="1">SUM(L8:OFFSET(L6,MATCH("PROYECTOS",$A$8:$A$38,0),0))</f>
        <v>2.3920172900000005</v>
      </c>
      <c r="M7" s="38">
        <f ca="1">SUM(M8:OFFSET(M6,MATCH("PROYECTOS",$A$8:$A$38,0),0))</f>
        <v>2.3491366799999995</v>
      </c>
      <c r="N7" s="39">
        <f ca="1">IFERROR(K7/I7,0)</f>
        <v>0.65226834499382114</v>
      </c>
      <c r="O7" s="39">
        <f ca="1">IFERROR(SUM(K7,L7)/I7,0)</f>
        <v>0.71007128816212206</v>
      </c>
      <c r="P7" s="40">
        <f ca="1">IFERROR(SUM(K7,L7,M7)/I7,0)</f>
        <v>0.76683802416201574</v>
      </c>
      <c r="Q7" s="64"/>
      <c r="R7" s="38"/>
      <c r="S7" s="40"/>
    </row>
    <row r="8" spans="1:19" ht="38.25" x14ac:dyDescent="0.25">
      <c r="A8" s="17"/>
      <c r="B8" s="19">
        <v>5000185</v>
      </c>
      <c r="C8" s="19" t="s">
        <v>702</v>
      </c>
      <c r="D8" s="68">
        <v>3000523</v>
      </c>
      <c r="E8" s="19" t="s">
        <v>700</v>
      </c>
      <c r="F8" s="69">
        <v>43</v>
      </c>
      <c r="G8" s="19" t="s">
        <v>712</v>
      </c>
      <c r="H8" s="20">
        <v>0.6356980000000001</v>
      </c>
      <c r="I8" s="21">
        <v>0.52051999999999998</v>
      </c>
      <c r="J8" s="21">
        <f t="shared" ref="J8:J18" si="0">SUM(K8,L8,M8)</f>
        <v>0.40310623692632808</v>
      </c>
      <c r="K8" s="21">
        <v>0.35251504692632807</v>
      </c>
      <c r="L8" s="21">
        <v>2.4822899999999998E-2</v>
      </c>
      <c r="M8" s="21">
        <v>2.5768290000000003E-2</v>
      </c>
      <c r="N8" s="22">
        <f t="shared" ref="N8:N19" si="1">IFERROR(K8/I8,0)</f>
        <v>0.67723631546593421</v>
      </c>
      <c r="O8" s="22">
        <f t="shared" ref="O8:O19" si="2">IFERROR(SUM(K8,L8)/I8,0)</f>
        <v>0.72492497296228398</v>
      </c>
      <c r="P8" s="23">
        <f t="shared" ref="P8:P19" si="3">IFERROR(SUM(K8,L8,M8)/I8,0)</f>
        <v>0.77442987190949064</v>
      </c>
      <c r="Q8" s="70">
        <v>384.5</v>
      </c>
      <c r="R8" s="21">
        <v>458</v>
      </c>
      <c r="S8" s="23">
        <f>IFERROR(R8/Q8,0)</f>
        <v>1.1911573472041612</v>
      </c>
    </row>
    <row r="9" spans="1:19" ht="63.75" x14ac:dyDescent="0.25">
      <c r="A9" s="17"/>
      <c r="B9" s="19">
        <v>5000186</v>
      </c>
      <c r="C9" s="19" t="s">
        <v>703</v>
      </c>
      <c r="D9" s="68">
        <v>3000059</v>
      </c>
      <c r="E9" s="19" t="s">
        <v>699</v>
      </c>
      <c r="F9" s="69">
        <v>18</v>
      </c>
      <c r="G9" s="19" t="s">
        <v>713</v>
      </c>
      <c r="H9" s="20">
        <v>6.0500000000000016</v>
      </c>
      <c r="I9" s="21">
        <v>8.3783740000000009</v>
      </c>
      <c r="J9" s="21">
        <f t="shared" si="0"/>
        <v>6.3858532482386403</v>
      </c>
      <c r="K9" s="21">
        <v>6.0205430182386408</v>
      </c>
      <c r="L9" s="21">
        <v>0.20516766</v>
      </c>
      <c r="M9" s="21">
        <v>0.16014257000000001</v>
      </c>
      <c r="N9" s="22">
        <f t="shared" si="1"/>
        <v>0.7185813164032353</v>
      </c>
      <c r="O9" s="22">
        <f t="shared" si="2"/>
        <v>0.74306908216780965</v>
      </c>
      <c r="P9" s="23">
        <f t="shared" si="3"/>
        <v>0.76218288276921509</v>
      </c>
      <c r="Q9" s="70">
        <v>66160</v>
      </c>
      <c r="R9" s="21">
        <v>72361</v>
      </c>
      <c r="S9" s="23">
        <f t="shared" ref="S9:S18" si="4">IFERROR(R9/Q9,0)</f>
        <v>1.0937273276904473</v>
      </c>
    </row>
    <row r="10" spans="1:19" ht="51" x14ac:dyDescent="0.25">
      <c r="A10" s="17"/>
      <c r="B10" s="19">
        <v>5000187</v>
      </c>
      <c r="C10" s="19" t="s">
        <v>704</v>
      </c>
      <c r="D10" s="68">
        <v>3000524</v>
      </c>
      <c r="E10" s="19" t="s">
        <v>701</v>
      </c>
      <c r="F10" s="69">
        <v>18</v>
      </c>
      <c r="G10" s="19" t="s">
        <v>713</v>
      </c>
      <c r="H10" s="20">
        <v>1.2690160000000001</v>
      </c>
      <c r="I10" s="21">
        <v>1.2574619999999999</v>
      </c>
      <c r="J10" s="21">
        <f t="shared" si="0"/>
        <v>0.99854115666909304</v>
      </c>
      <c r="K10" s="21">
        <v>0.82156504666909314</v>
      </c>
      <c r="L10" s="21">
        <v>3.486326E-2</v>
      </c>
      <c r="M10" s="21">
        <v>0.14211284999999999</v>
      </c>
      <c r="N10" s="22">
        <f t="shared" si="1"/>
        <v>0.65335178849865305</v>
      </c>
      <c r="O10" s="22">
        <f t="shared" si="2"/>
        <v>0.68107688874025074</v>
      </c>
      <c r="P10" s="23">
        <f t="shared" si="3"/>
        <v>0.79409251068349829</v>
      </c>
      <c r="Q10" s="70">
        <v>1446</v>
      </c>
      <c r="R10" s="21">
        <v>1898</v>
      </c>
      <c r="S10" s="23">
        <f t="shared" si="4"/>
        <v>1.3125864453665284</v>
      </c>
    </row>
    <row r="11" spans="1:19" ht="63.75" x14ac:dyDescent="0.25">
      <c r="A11" s="17"/>
      <c r="B11" s="19">
        <v>5000198</v>
      </c>
      <c r="C11" s="19" t="s">
        <v>705</v>
      </c>
      <c r="D11" s="68">
        <v>3000059</v>
      </c>
      <c r="E11" s="19" t="s">
        <v>699</v>
      </c>
      <c r="F11" s="69">
        <v>30</v>
      </c>
      <c r="G11" s="19" t="s">
        <v>714</v>
      </c>
      <c r="H11" s="20">
        <v>1.0280200000000002</v>
      </c>
      <c r="I11" s="21">
        <v>0.75205299999999986</v>
      </c>
      <c r="J11" s="21">
        <f t="shared" si="0"/>
        <v>0.61084816376756279</v>
      </c>
      <c r="K11" s="21">
        <v>0.56047670376756287</v>
      </c>
      <c r="L11" s="21">
        <v>3.2533890000000003E-2</v>
      </c>
      <c r="M11" s="21">
        <v>1.7837569999999997E-2</v>
      </c>
      <c r="N11" s="22">
        <f t="shared" si="1"/>
        <v>0.74526224051704193</v>
      </c>
      <c r="O11" s="22">
        <f t="shared" si="2"/>
        <v>0.78852234319597547</v>
      </c>
      <c r="P11" s="23">
        <f t="shared" si="3"/>
        <v>0.81224084441862865</v>
      </c>
      <c r="Q11" s="70">
        <v>25861</v>
      </c>
      <c r="R11" s="21">
        <v>30084</v>
      </c>
      <c r="S11" s="23">
        <f t="shared" si="4"/>
        <v>1.1632960829047601</v>
      </c>
    </row>
    <row r="12" spans="1:19" ht="38.25" x14ac:dyDescent="0.25">
      <c r="A12" s="17"/>
      <c r="B12" s="19">
        <v>5000199</v>
      </c>
      <c r="C12" s="19" t="s">
        <v>706</v>
      </c>
      <c r="D12" s="68">
        <v>3000523</v>
      </c>
      <c r="E12" s="19" t="s">
        <v>700</v>
      </c>
      <c r="F12" s="69">
        <v>30</v>
      </c>
      <c r="G12" s="19" t="s">
        <v>714</v>
      </c>
      <c r="H12" s="20">
        <v>2.515578000000001</v>
      </c>
      <c r="I12" s="21">
        <v>2.5617169999999998</v>
      </c>
      <c r="J12" s="21">
        <f t="shared" si="0"/>
        <v>2.0312596758263575</v>
      </c>
      <c r="K12" s="21">
        <v>1.7653326758263574</v>
      </c>
      <c r="L12" s="21">
        <v>0.18709438</v>
      </c>
      <c r="M12" s="21">
        <v>7.8832619999999992E-2</v>
      </c>
      <c r="N12" s="22">
        <f t="shared" si="1"/>
        <v>0.68912088096630408</v>
      </c>
      <c r="O12" s="22">
        <f t="shared" si="2"/>
        <v>0.7621556385136834</v>
      </c>
      <c r="P12" s="23">
        <f t="shared" si="3"/>
        <v>0.79292899091755942</v>
      </c>
      <c r="Q12" s="70">
        <v>32840</v>
      </c>
      <c r="R12" s="21">
        <v>43594</v>
      </c>
      <c r="S12" s="23">
        <f t="shared" si="4"/>
        <v>1.3274665042630938</v>
      </c>
    </row>
    <row r="13" spans="1:19" ht="38.25" x14ac:dyDescent="0.25">
      <c r="A13" s="17"/>
      <c r="B13" s="19">
        <v>5001306</v>
      </c>
      <c r="C13" s="19" t="s">
        <v>707</v>
      </c>
      <c r="D13" s="68">
        <v>3000523</v>
      </c>
      <c r="E13" s="19" t="s">
        <v>700</v>
      </c>
      <c r="F13" s="69">
        <v>5</v>
      </c>
      <c r="G13" s="19" t="s">
        <v>715</v>
      </c>
      <c r="H13" s="20">
        <v>2.191287</v>
      </c>
      <c r="I13" s="21">
        <v>2.2687829999999996</v>
      </c>
      <c r="J13" s="21">
        <f t="shared" si="0"/>
        <v>1.5826454263502248</v>
      </c>
      <c r="K13" s="21">
        <v>1.0089257763502246</v>
      </c>
      <c r="L13" s="21">
        <v>0.35989077000000008</v>
      </c>
      <c r="M13" s="21">
        <v>0.21382888</v>
      </c>
      <c r="N13" s="22">
        <f t="shared" si="1"/>
        <v>0.44469910800205431</v>
      </c>
      <c r="O13" s="22">
        <f t="shared" si="2"/>
        <v>0.60332634119271211</v>
      </c>
      <c r="P13" s="23">
        <f t="shared" si="3"/>
        <v>0.69757461438587343</v>
      </c>
      <c r="Q13" s="70">
        <v>47093</v>
      </c>
      <c r="R13" s="21">
        <v>38525</v>
      </c>
      <c r="S13" s="23">
        <f t="shared" si="4"/>
        <v>0.81806213237636172</v>
      </c>
    </row>
    <row r="14" spans="1:19" ht="63.75" x14ac:dyDescent="0.25">
      <c r="A14" s="17"/>
      <c r="B14" s="19">
        <v>5001307</v>
      </c>
      <c r="C14" s="19" t="s">
        <v>708</v>
      </c>
      <c r="D14" s="68">
        <v>3000059</v>
      </c>
      <c r="E14" s="19" t="s">
        <v>699</v>
      </c>
      <c r="F14" s="69">
        <v>5</v>
      </c>
      <c r="G14" s="19" t="s">
        <v>715</v>
      </c>
      <c r="H14" s="20">
        <v>1.8671879999999998</v>
      </c>
      <c r="I14" s="21">
        <v>1.5292530000000002</v>
      </c>
      <c r="J14" s="21">
        <f t="shared" si="0"/>
        <v>1.2366198178388057</v>
      </c>
      <c r="K14" s="21">
        <v>1.0694500378388057</v>
      </c>
      <c r="L14" s="21">
        <v>6.5142149999999996E-2</v>
      </c>
      <c r="M14" s="21">
        <v>0.10202763000000001</v>
      </c>
      <c r="N14" s="22">
        <f t="shared" si="1"/>
        <v>0.69932838963782029</v>
      </c>
      <c r="O14" s="22">
        <f t="shared" si="2"/>
        <v>0.74192575580286946</v>
      </c>
      <c r="P14" s="23">
        <f t="shared" si="3"/>
        <v>0.80864305503327805</v>
      </c>
      <c r="Q14" s="70">
        <v>23279</v>
      </c>
      <c r="R14" s="21">
        <v>11561</v>
      </c>
      <c r="S14" s="23">
        <f t="shared" si="4"/>
        <v>0.4966278620215645</v>
      </c>
    </row>
    <row r="15" spans="1:19" ht="38.25" x14ac:dyDescent="0.25">
      <c r="A15" s="17"/>
      <c r="B15" s="19">
        <v>5001310</v>
      </c>
      <c r="C15" s="19" t="s">
        <v>709</v>
      </c>
      <c r="D15" s="68">
        <v>3000523</v>
      </c>
      <c r="E15" s="19" t="s">
        <v>700</v>
      </c>
      <c r="F15" s="69">
        <v>341</v>
      </c>
      <c r="G15" s="19" t="s">
        <v>716</v>
      </c>
      <c r="H15" s="20">
        <v>2.0666599999999993</v>
      </c>
      <c r="I15" s="21">
        <v>2.3382319999999996</v>
      </c>
      <c r="J15" s="21">
        <f t="shared" si="0"/>
        <v>1.6719406672931059</v>
      </c>
      <c r="K15" s="21">
        <v>1.3540049472931059</v>
      </c>
      <c r="L15" s="21">
        <v>0.17980187000000003</v>
      </c>
      <c r="M15" s="21">
        <v>0.13813385</v>
      </c>
      <c r="N15" s="22">
        <f t="shared" si="1"/>
        <v>0.57907211401311165</v>
      </c>
      <c r="O15" s="22">
        <f t="shared" si="2"/>
        <v>0.65596861957800001</v>
      </c>
      <c r="P15" s="23">
        <f t="shared" si="3"/>
        <v>0.71504481475452653</v>
      </c>
      <c r="Q15" s="70">
        <v>1293</v>
      </c>
      <c r="R15" s="21">
        <v>2483</v>
      </c>
      <c r="S15" s="23">
        <f t="shared" si="4"/>
        <v>1.9203402938901779</v>
      </c>
    </row>
    <row r="16" spans="1:19" ht="51" x14ac:dyDescent="0.25">
      <c r="A16" s="17"/>
      <c r="B16" s="19">
        <v>5003089</v>
      </c>
      <c r="C16" s="19" t="s">
        <v>710</v>
      </c>
      <c r="D16" s="68">
        <v>3000524</v>
      </c>
      <c r="E16" s="19" t="s">
        <v>701</v>
      </c>
      <c r="F16" s="69">
        <v>112</v>
      </c>
      <c r="G16" s="19" t="s">
        <v>717</v>
      </c>
      <c r="H16" s="20">
        <v>0.29981600000000003</v>
      </c>
      <c r="I16" s="21">
        <v>0.29217899999999997</v>
      </c>
      <c r="J16" s="21">
        <f t="shared" si="0"/>
        <v>0.16810418677706962</v>
      </c>
      <c r="K16" s="21">
        <v>0.14436712677706964</v>
      </c>
      <c r="L16" s="21">
        <v>2.3162059999999998E-2</v>
      </c>
      <c r="M16" s="21">
        <v>5.7499999999999999E-4</v>
      </c>
      <c r="N16" s="22">
        <f t="shared" si="1"/>
        <v>0.49410507523494041</v>
      </c>
      <c r="O16" s="22">
        <f t="shared" si="2"/>
        <v>0.57337860276429742</v>
      </c>
      <c r="P16" s="23">
        <f t="shared" si="3"/>
        <v>0.57534657445288551</v>
      </c>
      <c r="Q16" s="70">
        <v>3</v>
      </c>
      <c r="R16" s="21">
        <v>4</v>
      </c>
      <c r="S16" s="23">
        <f t="shared" si="4"/>
        <v>1.3333333333333333</v>
      </c>
    </row>
    <row r="17" spans="1:19" ht="38.25" x14ac:dyDescent="0.25">
      <c r="A17" s="17"/>
      <c r="B17" s="19">
        <v>5004169</v>
      </c>
      <c r="C17" s="19" t="s">
        <v>711</v>
      </c>
      <c r="D17" s="68">
        <v>3000523</v>
      </c>
      <c r="E17" s="19" t="s">
        <v>700</v>
      </c>
      <c r="F17" s="69">
        <v>341</v>
      </c>
      <c r="G17" s="19" t="s">
        <v>716</v>
      </c>
      <c r="H17" s="20">
        <v>20.280929000000004</v>
      </c>
      <c r="I17" s="21">
        <v>21.025601999999999</v>
      </c>
      <c r="J17" s="21">
        <f t="shared" si="0"/>
        <v>16.353137426641993</v>
      </c>
      <c r="K17" s="21">
        <v>13.895167646641994</v>
      </c>
      <c r="L17" s="21">
        <v>1.1928383500000004</v>
      </c>
      <c r="M17" s="21">
        <v>1.2651314299999994</v>
      </c>
      <c r="N17" s="22">
        <f t="shared" si="1"/>
        <v>0.66086895617266961</v>
      </c>
      <c r="O17" s="22">
        <f t="shared" si="2"/>
        <v>0.71760161714475501</v>
      </c>
      <c r="P17" s="23">
        <f t="shared" si="3"/>
        <v>0.77777261391336117</v>
      </c>
      <c r="Q17" s="70">
        <v>3401041.5</v>
      </c>
      <c r="R17" s="21">
        <v>3135684</v>
      </c>
      <c r="S17" s="23">
        <f t="shared" si="4"/>
        <v>0.92197757657470514</v>
      </c>
    </row>
    <row r="18" spans="1:19" ht="38.25" x14ac:dyDescent="0.25">
      <c r="A18" s="17"/>
      <c r="B18" s="19">
        <v>5005827</v>
      </c>
      <c r="C18" s="19" t="s">
        <v>420</v>
      </c>
      <c r="D18" s="68">
        <v>3000523</v>
      </c>
      <c r="E18" s="19" t="s">
        <v>700</v>
      </c>
      <c r="F18" s="69">
        <v>1</v>
      </c>
      <c r="G18" s="19" t="s">
        <v>533</v>
      </c>
      <c r="H18" s="20">
        <v>0</v>
      </c>
      <c r="I18" s="21">
        <v>0.45810000000000001</v>
      </c>
      <c r="J18" s="21">
        <f t="shared" si="0"/>
        <v>0.29144599000000004</v>
      </c>
      <c r="K18" s="21">
        <v>0</v>
      </c>
      <c r="L18" s="21">
        <v>8.6699999999999999E-2</v>
      </c>
      <c r="M18" s="21">
        <v>0.20474599000000002</v>
      </c>
      <c r="N18" s="22">
        <f t="shared" si="1"/>
        <v>0</v>
      </c>
      <c r="O18" s="22">
        <f t="shared" si="2"/>
        <v>0.18925998690242304</v>
      </c>
      <c r="P18" s="23">
        <f t="shared" si="3"/>
        <v>0.63620604671469116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OFFSET(H19,-MATCH("PROYECTOS",$A$8:$A$38,0)-1,0)-(OFFSET(H19,-MATCH("PROYECTOS",$A$8:$A$38,0),0))</f>
        <v>60.555202000000008</v>
      </c>
      <c r="I19" s="45">
        <f t="shared" ca="1" si="5"/>
        <v>61.666607999999982</v>
      </c>
      <c r="J19" s="45">
        <f t="shared" ca="1" si="5"/>
        <v>44.105269023240311</v>
      </c>
      <c r="K19" s="45">
        <f t="shared" ca="1" si="5"/>
        <v>32.525855353240331</v>
      </c>
      <c r="L19" s="45">
        <f t="shared" ca="1" si="5"/>
        <v>5.5033391300000005</v>
      </c>
      <c r="M19" s="45">
        <f t="shared" ca="1" si="5"/>
        <v>6.0760745399999987</v>
      </c>
      <c r="N19" s="46">
        <f t="shared" ca="1" si="1"/>
        <v>0.52744680481274953</v>
      </c>
      <c r="O19" s="46">
        <f t="shared" ca="1" si="2"/>
        <v>0.61669022695784315</v>
      </c>
      <c r="P19" s="47">
        <f t="shared" ca="1" si="3"/>
        <v>0.71522125918196022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50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720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130.698308</v>
      </c>
      <c r="E6" s="14">
        <v>135.443039</v>
      </c>
      <c r="F6" s="14">
        <v>107.76945499096584</v>
      </c>
      <c r="G6" s="14">
        <v>80.594394760965855</v>
      </c>
      <c r="H6" s="14">
        <v>15.024925419999999</v>
      </c>
      <c r="I6" s="14">
        <v>12.150134809999997</v>
      </c>
      <c r="J6" s="15">
        <v>0.59504272316989182</v>
      </c>
      <c r="K6" s="15">
        <v>0.7059744146833995</v>
      </c>
      <c r="L6" s="16">
        <v>0.79568101680711589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97.083954999999932</v>
      </c>
      <c r="E7" s="38">
        <f ca="1">SUM(E8:OFFSET(E6,MATCH("GOBIERNOS REGIONALES",$A$8:$A$50,0),0))</f>
        <v>110.58980399999996</v>
      </c>
      <c r="F7" s="38">
        <f ca="1">SUM(F8:OFFSET(F6,MATCH("GOBIERNOS REGIONALES",$A$8:$A$50,0),0))</f>
        <v>91.374748395274466</v>
      </c>
      <c r="G7" s="38">
        <f ca="1">SUM(G8:OFFSET(G6,MATCH("GOBIERNOS REGIONALES",$A$8:$A$50,0),0))</f>
        <v>68.320458995274464</v>
      </c>
      <c r="H7" s="38">
        <f ca="1">SUM(H8:OFFSET(H6,MATCH("GOBIERNOS REGIONALES",$A$8:$A$50,0),0))</f>
        <v>12.888486180000001</v>
      </c>
      <c r="I7" s="38">
        <f ca="1">SUM(I8:OFFSET(I6,MATCH("GOBIERNOS REGIONALES",$A$8:$A$50,0),0))</f>
        <v>10.165803220000004</v>
      </c>
      <c r="J7" s="39">
        <f ca="1">IFERROR(G7/E7,0)</f>
        <v>0.61778262121953387</v>
      </c>
      <c r="K7" s="39">
        <f ca="1">IFERROR(SUM(G7,H7)/E7,0)</f>
        <v>0.7343257898827138</v>
      </c>
      <c r="L7" s="40">
        <f ca="1">IFERROR(SUM(G7,H7,I7)/E7,0)</f>
        <v>0.82624930228897508</v>
      </c>
      <c r="M7" s="4"/>
    </row>
    <row r="8" spans="1:13" ht="25.5" x14ac:dyDescent="0.25">
      <c r="A8" s="17"/>
      <c r="B8" s="18">
        <v>160</v>
      </c>
      <c r="C8" s="19" t="s">
        <v>147</v>
      </c>
      <c r="D8" s="20">
        <v>97.083954999999932</v>
      </c>
      <c r="E8" s="21">
        <v>110.58980399999996</v>
      </c>
      <c r="F8" s="21">
        <f t="shared" ref="F8:F13" si="0">SUM(G8,H8,I8)</f>
        <v>91.374748395274466</v>
      </c>
      <c r="G8" s="21">
        <v>68.320458995274464</v>
      </c>
      <c r="H8" s="21">
        <v>12.888486180000001</v>
      </c>
      <c r="I8" s="21">
        <v>10.165803220000004</v>
      </c>
      <c r="J8" s="22">
        <f t="shared" ref="J8:J13" si="1">IFERROR(G8/E8,0)</f>
        <v>0.61778262121953387</v>
      </c>
      <c r="K8" s="22">
        <f t="shared" ref="K8:K13" si="2">IFERROR(SUM(G8,H8)/E8,0)</f>
        <v>0.7343257898827138</v>
      </c>
      <c r="L8" s="23">
        <f t="shared" ref="L8:L13" si="3">IFERROR(SUM(G8,H8,I8)/E8,0)</f>
        <v>0.82624930228897508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0.37692300000000001</v>
      </c>
      <c r="E9" s="38">
        <f ca="1">SUM(E10:OFFSET(E8,(MATCH("GOBIERNOS LOCALES",$A$8:$A$50,0)-MATCH("GOBIERNOS REGIONALES",$A$8:$A$50,0)),0))</f>
        <v>2.1125680000000004</v>
      </c>
      <c r="F9" s="38">
        <f ca="1">SUM(F10:OFFSET(F8,(MATCH("GOBIERNOS LOCALES",$A$8:$A$50,0)-MATCH("GOBIERNOS REGIONALES",$A$8:$A$50,0)),0))</f>
        <v>1.9759764757268261</v>
      </c>
      <c r="G9" s="38">
        <f ca="1">SUM(G10:OFFSET(G8,(MATCH("GOBIERNOS LOCALES",$A$8:$A$50,0)-MATCH("GOBIERNOS REGIONALES",$A$8:$A$50,0)),0))</f>
        <v>1.1890289557268261</v>
      </c>
      <c r="H9" s="38">
        <f ca="1">SUM(H10:OFFSET(H8,(MATCH("GOBIERNOS LOCALES",$A$8:$A$50,0)-MATCH("GOBIERNOS REGIONALES",$A$8:$A$50,0)),0))</f>
        <v>0.23540694999999998</v>
      </c>
      <c r="I9" s="38">
        <f ca="1">SUM(I10:OFFSET(I8,(MATCH("GOBIERNOS LOCALES",$A$8:$A$50,0)-MATCH("GOBIERNOS REGIONALES",$A$8:$A$50,0)),0))</f>
        <v>0.55154057000000001</v>
      </c>
      <c r="J9" s="39">
        <f t="shared" ca="1" si="1"/>
        <v>0.56283582622042261</v>
      </c>
      <c r="K9" s="39">
        <f t="shared" ca="1" si="2"/>
        <v>0.67426748191150576</v>
      </c>
      <c r="L9" s="40">
        <f t="shared" ca="1" si="3"/>
        <v>0.93534337153967384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5.0352000000000001E-2</v>
      </c>
      <c r="E10" s="21">
        <v>1.7859960000000001</v>
      </c>
      <c r="F10" s="21">
        <f t="shared" si="0"/>
        <v>1.6565993798669405</v>
      </c>
      <c r="G10" s="21">
        <v>0.91283339986694045</v>
      </c>
      <c r="H10" s="21">
        <v>0.21559223</v>
      </c>
      <c r="I10" s="21">
        <v>0.52817375</v>
      </c>
      <c r="J10" s="22">
        <f t="shared" si="1"/>
        <v>0.51110607183159451</v>
      </c>
      <c r="K10" s="22">
        <f t="shared" si="2"/>
        <v>0.63181867701100136</v>
      </c>
      <c r="L10" s="23">
        <f t="shared" si="3"/>
        <v>0.92754932254436206</v>
      </c>
      <c r="M10" s="4"/>
    </row>
    <row r="11" spans="1:13" x14ac:dyDescent="0.25">
      <c r="A11" s="17"/>
      <c r="B11" s="18">
        <v>448</v>
      </c>
      <c r="C11" s="19" t="s">
        <v>215</v>
      </c>
      <c r="D11" s="20">
        <v>0.27002700000000002</v>
      </c>
      <c r="E11" s="21">
        <v>0.27002799999999999</v>
      </c>
      <c r="F11" s="21">
        <f t="shared" si="0"/>
        <v>0.26653349760222433</v>
      </c>
      <c r="G11" s="21">
        <v>0.23500799760222435</v>
      </c>
      <c r="H11" s="21">
        <v>1.4628499999999999E-2</v>
      </c>
      <c r="I11" s="21">
        <v>1.6896999999999999E-2</v>
      </c>
      <c r="J11" s="22">
        <f t="shared" si="1"/>
        <v>0.87030973677627643</v>
      </c>
      <c r="K11" s="22">
        <f t="shared" si="2"/>
        <v>0.92448374836026026</v>
      </c>
      <c r="L11" s="23">
        <f t="shared" si="3"/>
        <v>0.98705874058328891</v>
      </c>
      <c r="M11" s="4"/>
    </row>
    <row r="12" spans="1:13" x14ac:dyDescent="0.25">
      <c r="A12" s="17"/>
      <c r="B12" s="18">
        <v>449</v>
      </c>
      <c r="C12" s="19" t="s">
        <v>216</v>
      </c>
      <c r="D12" s="20">
        <v>5.6544000000000011E-2</v>
      </c>
      <c r="E12" s="21">
        <v>5.6543999999999997E-2</v>
      </c>
      <c r="F12" s="21">
        <f t="shared" si="0"/>
        <v>5.2843598257661294E-2</v>
      </c>
      <c r="G12" s="21">
        <v>4.1187558257661294E-2</v>
      </c>
      <c r="H12" s="21">
        <v>5.1862200000000001E-3</v>
      </c>
      <c r="I12" s="21">
        <v>6.4698199999999994E-3</v>
      </c>
      <c r="J12" s="22">
        <f t="shared" si="1"/>
        <v>0.7284160699218537</v>
      </c>
      <c r="K12" s="22">
        <f t="shared" si="2"/>
        <v>0.82013614632253284</v>
      </c>
      <c r="L12" s="23">
        <f t="shared" si="3"/>
        <v>0.93455712821274217</v>
      </c>
      <c r="M12" s="4"/>
    </row>
    <row r="13" spans="1:13" ht="15.75" thickBot="1" x14ac:dyDescent="0.3">
      <c r="A13" s="41" t="s">
        <v>233</v>
      </c>
      <c r="B13" s="58"/>
      <c r="C13" s="43"/>
      <c r="D13" s="44">
        <v>33.23743000000001</v>
      </c>
      <c r="E13" s="45">
        <v>22.740666999999991</v>
      </c>
      <c r="F13" s="45">
        <f t="shared" si="0"/>
        <v>14.418730119964565</v>
      </c>
      <c r="G13" s="45">
        <v>11.084906809964565</v>
      </c>
      <c r="H13" s="45">
        <v>1.9010322899999994</v>
      </c>
      <c r="I13" s="45">
        <v>1.4327910200000005</v>
      </c>
      <c r="J13" s="46">
        <f t="shared" si="1"/>
        <v>0.48744862276751028</v>
      </c>
      <c r="K13" s="46">
        <f t="shared" si="2"/>
        <v>0.57104477630161721</v>
      </c>
      <c r="L13" s="47">
        <f t="shared" si="3"/>
        <v>0.63405044891447426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40</v>
      </c>
      <c r="B1" s="51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721</v>
      </c>
      <c r="N2" s="72" t="s">
        <v>741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130.698308</v>
      </c>
      <c r="E6" s="14">
        <f ca="1">SUM(E7:OFFSET(E7,50,0))</f>
        <v>135.443039</v>
      </c>
      <c r="F6" s="14">
        <f ca="1">SUM(F7:OFFSET(F7,50,0))</f>
        <v>107.76945499096584</v>
      </c>
      <c r="G6" s="14">
        <f ca="1">SUM(G7:OFFSET(G7,50,0))</f>
        <v>80.594394760965855</v>
      </c>
      <c r="H6" s="14">
        <f ca="1">SUM(H7:OFFSET(H7,50,0))</f>
        <v>15.024925419999999</v>
      </c>
      <c r="I6" s="14">
        <f ca="1">SUM(I7:OFFSET(I7,50,0))</f>
        <v>12.150134809999997</v>
      </c>
      <c r="J6" s="15">
        <f ca="1">IFERROR(G6/E6,0)</f>
        <v>0.59504272316989182</v>
      </c>
      <c r="K6" s="15">
        <f ca="1">IFERROR(SUM(G6,H6)/E6,0)</f>
        <v>0.7059744146833995</v>
      </c>
      <c r="L6" s="16">
        <f ca="1">IFERROR(SUM(G6,H6,I6)/E6,0)</f>
        <v>0.79568101680711589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0.49304199999999998</v>
      </c>
      <c r="E7" s="21">
        <v>2.5274840000000003</v>
      </c>
      <c r="F7" s="21">
        <f t="shared" ref="F7:F31" si="0">SUM(G7,H7,I7)</f>
        <v>2.2642937105313488</v>
      </c>
      <c r="G7" s="21">
        <v>1.4488435305313487</v>
      </c>
      <c r="H7" s="21">
        <v>0.25288823999999999</v>
      </c>
      <c r="I7" s="21">
        <v>0.56256194000000015</v>
      </c>
      <c r="J7" s="22">
        <f t="shared" ref="J7:J31" si="1">IFERROR(G7/E7,0)</f>
        <v>0.57323549052391576</v>
      </c>
      <c r="K7" s="22">
        <f t="shared" ref="K7:K31" si="2">IFERROR(SUM(G7,H7)/E7,0)</f>
        <v>0.67329081827277582</v>
      </c>
      <c r="L7" s="23">
        <f t="shared" ref="L7:L31" si="3">IFERROR(SUM(G7,H7,I7)/E7,0)</f>
        <v>0.89586866248464814</v>
      </c>
      <c r="M7" s="4"/>
      <c r="N7" t="s">
        <v>260</v>
      </c>
      <c r="O7" s="5">
        <v>8.4097246771977332</v>
      </c>
      <c r="P7" s="71">
        <v>0.90582042359076309</v>
      </c>
    </row>
    <row r="8" spans="1:16" x14ac:dyDescent="0.25">
      <c r="A8" s="17"/>
      <c r="B8" s="55">
        <v>2</v>
      </c>
      <c r="C8" s="19" t="s">
        <v>251</v>
      </c>
      <c r="D8" s="20">
        <v>8.019991000000001</v>
      </c>
      <c r="E8" s="21">
        <v>6.3922560000000015</v>
      </c>
      <c r="F8" s="21">
        <f t="shared" si="0"/>
        <v>5.6331081354845427</v>
      </c>
      <c r="G8" s="21">
        <v>4.4745552154845427</v>
      </c>
      <c r="H8" s="21">
        <v>0.74403640999999998</v>
      </c>
      <c r="I8" s="21">
        <v>0.41451651</v>
      </c>
      <c r="J8" s="22">
        <f t="shared" si="1"/>
        <v>0.69999624787939374</v>
      </c>
      <c r="K8" s="22">
        <f t="shared" si="2"/>
        <v>0.81639277674181721</v>
      </c>
      <c r="L8" s="23">
        <f t="shared" si="3"/>
        <v>0.88123944589899739</v>
      </c>
      <c r="M8" s="4"/>
      <c r="N8" t="s">
        <v>250</v>
      </c>
      <c r="O8" s="5">
        <v>2.2642937105313488</v>
      </c>
      <c r="P8" s="71">
        <v>0.89586866248464814</v>
      </c>
    </row>
    <row r="9" spans="1:16" x14ac:dyDescent="0.25">
      <c r="A9" s="17"/>
      <c r="B9" s="55">
        <v>3</v>
      </c>
      <c r="C9" s="19" t="s">
        <v>252</v>
      </c>
      <c r="D9" s="20">
        <v>0.95888899999999999</v>
      </c>
      <c r="E9" s="21">
        <v>1.6003689999999995</v>
      </c>
      <c r="F9" s="21">
        <f t="shared" si="0"/>
        <v>1.328452583451041</v>
      </c>
      <c r="G9" s="21">
        <v>1.041151943451041</v>
      </c>
      <c r="H9" s="21">
        <v>0.13692699</v>
      </c>
      <c r="I9" s="21">
        <v>0.15037365</v>
      </c>
      <c r="J9" s="22">
        <f t="shared" si="1"/>
        <v>0.65056992696749394</v>
      </c>
      <c r="K9" s="22">
        <f t="shared" si="2"/>
        <v>0.73612956352631265</v>
      </c>
      <c r="L9" s="23">
        <f t="shared" si="3"/>
        <v>0.83009142482205134</v>
      </c>
      <c r="M9" s="4"/>
      <c r="N9" t="s">
        <v>262</v>
      </c>
      <c r="O9" s="5">
        <v>5.5328276396287297</v>
      </c>
      <c r="P9" s="71">
        <v>0.88296265295194953</v>
      </c>
    </row>
    <row r="10" spans="1:16" x14ac:dyDescent="0.25">
      <c r="A10" s="17"/>
      <c r="B10" s="55">
        <v>4</v>
      </c>
      <c r="C10" s="19" t="s">
        <v>253</v>
      </c>
      <c r="D10" s="20">
        <v>8.7621400000000005</v>
      </c>
      <c r="E10" s="21">
        <v>9.7706</v>
      </c>
      <c r="F10" s="21">
        <f t="shared" si="0"/>
        <v>6.2074015936729658</v>
      </c>
      <c r="G10" s="21">
        <v>3.7656537736729661</v>
      </c>
      <c r="H10" s="21">
        <v>1.7101518200000003</v>
      </c>
      <c r="I10" s="21">
        <v>0.73159600000000014</v>
      </c>
      <c r="J10" s="22">
        <f t="shared" si="1"/>
        <v>0.38540660488331996</v>
      </c>
      <c r="K10" s="22">
        <f t="shared" si="2"/>
        <v>0.56043698377509732</v>
      </c>
      <c r="L10" s="23">
        <f t="shared" si="3"/>
        <v>0.63531426869106977</v>
      </c>
      <c r="M10" s="4"/>
      <c r="N10" t="s">
        <v>251</v>
      </c>
      <c r="O10" s="5">
        <v>5.6331081354845427</v>
      </c>
      <c r="P10" s="71">
        <v>0.88123944589899739</v>
      </c>
    </row>
    <row r="11" spans="1:16" x14ac:dyDescent="0.25">
      <c r="A11" s="17"/>
      <c r="B11" s="55">
        <v>5</v>
      </c>
      <c r="C11" s="19" t="s">
        <v>254</v>
      </c>
      <c r="D11" s="20">
        <v>7.008413</v>
      </c>
      <c r="E11" s="21">
        <v>6.6133429999999995</v>
      </c>
      <c r="F11" s="21">
        <f t="shared" si="0"/>
        <v>5.2309889285503264</v>
      </c>
      <c r="G11" s="21">
        <v>3.6343977485503274</v>
      </c>
      <c r="H11" s="21">
        <v>1.1290625799999998</v>
      </c>
      <c r="I11" s="21">
        <v>0.46752860000000002</v>
      </c>
      <c r="J11" s="22">
        <f t="shared" si="1"/>
        <v>0.54955530789047646</v>
      </c>
      <c r="K11" s="22">
        <f t="shared" si="2"/>
        <v>0.72028024685099912</v>
      </c>
      <c r="L11" s="23">
        <f t="shared" si="3"/>
        <v>0.79097499230726831</v>
      </c>
      <c r="M11" s="4"/>
      <c r="N11" t="s">
        <v>271</v>
      </c>
      <c r="O11" s="5">
        <v>0.91586327222988939</v>
      </c>
      <c r="P11" s="71">
        <v>0.87475586964754237</v>
      </c>
    </row>
    <row r="12" spans="1:16" x14ac:dyDescent="0.25">
      <c r="A12" s="17"/>
      <c r="B12" s="55">
        <v>6</v>
      </c>
      <c r="C12" s="19" t="s">
        <v>255</v>
      </c>
      <c r="D12" s="20">
        <v>2.036616</v>
      </c>
      <c r="E12" s="21">
        <v>3.5872969999999995</v>
      </c>
      <c r="F12" s="21">
        <f t="shared" si="0"/>
        <v>3.0107301645284679</v>
      </c>
      <c r="G12" s="21">
        <v>2.4286084845284677</v>
      </c>
      <c r="H12" s="21">
        <v>0.41444407</v>
      </c>
      <c r="I12" s="21">
        <v>0.16767761</v>
      </c>
      <c r="J12" s="22">
        <f t="shared" si="1"/>
        <v>0.67700234592465247</v>
      </c>
      <c r="K12" s="22">
        <f t="shared" si="2"/>
        <v>0.79253336273201469</v>
      </c>
      <c r="L12" s="23">
        <f t="shared" si="3"/>
        <v>0.8392754111322448</v>
      </c>
      <c r="M12" s="4"/>
      <c r="N12" t="s">
        <v>273</v>
      </c>
      <c r="O12" s="5">
        <v>0.80374914812264264</v>
      </c>
      <c r="P12" s="71">
        <v>0.86497930302518988</v>
      </c>
    </row>
    <row r="13" spans="1:16" x14ac:dyDescent="0.25">
      <c r="A13" s="17"/>
      <c r="B13" s="55">
        <v>7</v>
      </c>
      <c r="C13" s="19" t="s">
        <v>256</v>
      </c>
      <c r="D13" s="20">
        <v>25.775444999999994</v>
      </c>
      <c r="E13" s="21">
        <v>16.914639000000001</v>
      </c>
      <c r="F13" s="21">
        <f t="shared" si="0"/>
        <v>13.919541032648132</v>
      </c>
      <c r="G13" s="21">
        <v>10.023266992648132</v>
      </c>
      <c r="H13" s="21">
        <v>2.8261673300000001</v>
      </c>
      <c r="I13" s="21">
        <v>1.0701067099999999</v>
      </c>
      <c r="J13" s="22">
        <f t="shared" si="1"/>
        <v>0.59257942144955811</v>
      </c>
      <c r="K13" s="22">
        <f t="shared" si="2"/>
        <v>0.75966352711684426</v>
      </c>
      <c r="L13" s="23">
        <f t="shared" si="3"/>
        <v>0.82292864971272106</v>
      </c>
      <c r="M13" s="4"/>
      <c r="N13" t="s">
        <v>263</v>
      </c>
      <c r="O13" s="5">
        <v>2.2000890923793044</v>
      </c>
      <c r="P13" s="71">
        <v>0.84210809871530323</v>
      </c>
    </row>
    <row r="14" spans="1:16" x14ac:dyDescent="0.25">
      <c r="A14" s="17"/>
      <c r="B14" s="55">
        <v>8</v>
      </c>
      <c r="C14" s="19" t="s">
        <v>257</v>
      </c>
      <c r="D14" s="20">
        <v>7.6070969999999996</v>
      </c>
      <c r="E14" s="21">
        <v>12.216378000000004</v>
      </c>
      <c r="F14" s="21">
        <f t="shared" si="0"/>
        <v>10.070533149189993</v>
      </c>
      <c r="G14" s="21">
        <v>7.7580480091899933</v>
      </c>
      <c r="H14" s="21">
        <v>1.33726605</v>
      </c>
      <c r="I14" s="21">
        <v>0.97521908999999996</v>
      </c>
      <c r="J14" s="22">
        <f t="shared" si="1"/>
        <v>0.63505304184186107</v>
      </c>
      <c r="K14" s="22">
        <f t="shared" si="2"/>
        <v>0.74451806085158712</v>
      </c>
      <c r="L14" s="23">
        <f t="shared" si="3"/>
        <v>0.82434688491056751</v>
      </c>
      <c r="M14" s="4"/>
      <c r="N14" t="s">
        <v>255</v>
      </c>
      <c r="O14" s="5">
        <v>3.0107301645284679</v>
      </c>
      <c r="P14" s="71">
        <v>0.8392754111322448</v>
      </c>
    </row>
    <row r="15" spans="1:16" x14ac:dyDescent="0.25">
      <c r="A15" s="17"/>
      <c r="B15" s="55">
        <v>9</v>
      </c>
      <c r="C15" s="19" t="s">
        <v>258</v>
      </c>
      <c r="D15" s="20">
        <v>1.8086880000000003</v>
      </c>
      <c r="E15" s="21">
        <v>4.1770319999999996</v>
      </c>
      <c r="F15" s="21">
        <f t="shared" si="0"/>
        <v>3.1212806966287499</v>
      </c>
      <c r="G15" s="21">
        <v>2.6254723766287498</v>
      </c>
      <c r="H15" s="21">
        <v>0.27980528999999998</v>
      </c>
      <c r="I15" s="21">
        <v>0.21600302999999998</v>
      </c>
      <c r="J15" s="22">
        <f t="shared" si="1"/>
        <v>0.62854973977425832</v>
      </c>
      <c r="K15" s="22">
        <f t="shared" si="2"/>
        <v>0.69553636807875785</v>
      </c>
      <c r="L15" s="23">
        <f t="shared" si="3"/>
        <v>0.7472484521614271</v>
      </c>
      <c r="M15" s="4"/>
      <c r="N15" t="s">
        <v>269</v>
      </c>
      <c r="O15" s="5">
        <v>5.2926580977687223</v>
      </c>
      <c r="P15" s="71">
        <v>0.83092511155238291</v>
      </c>
    </row>
    <row r="16" spans="1:16" x14ac:dyDescent="0.25">
      <c r="A16" s="17"/>
      <c r="B16" s="55">
        <v>10</v>
      </c>
      <c r="C16" s="19" t="s">
        <v>259</v>
      </c>
      <c r="D16" s="20">
        <v>2.33419</v>
      </c>
      <c r="E16" s="21">
        <v>4.2502910000000007</v>
      </c>
      <c r="F16" s="21">
        <f t="shared" si="0"/>
        <v>3.1374795100673616</v>
      </c>
      <c r="G16" s="21">
        <v>2.6652662500673614</v>
      </c>
      <c r="H16" s="21">
        <v>0.24852840999999998</v>
      </c>
      <c r="I16" s="21">
        <v>0.22368484999999999</v>
      </c>
      <c r="J16" s="22">
        <f t="shared" si="1"/>
        <v>0.62707853416798076</v>
      </c>
      <c r="K16" s="22">
        <f t="shared" si="2"/>
        <v>0.6855518034100162</v>
      </c>
      <c r="L16" s="23">
        <f t="shared" si="3"/>
        <v>0.73817992934304055</v>
      </c>
      <c r="M16" s="4"/>
      <c r="N16" t="s">
        <v>252</v>
      </c>
      <c r="O16" s="5">
        <v>1.328452583451041</v>
      </c>
      <c r="P16" s="71">
        <v>0.83009142482205134</v>
      </c>
    </row>
    <row r="17" spans="1:16" x14ac:dyDescent="0.25">
      <c r="A17" s="17"/>
      <c r="B17" s="55">
        <v>11</v>
      </c>
      <c r="C17" s="19" t="s">
        <v>260</v>
      </c>
      <c r="D17" s="20">
        <v>5.3430989999999996</v>
      </c>
      <c r="E17" s="21">
        <v>9.2840970000000009</v>
      </c>
      <c r="F17" s="21">
        <f t="shared" si="0"/>
        <v>8.4097246771977332</v>
      </c>
      <c r="G17" s="21">
        <v>6.2318326471977343</v>
      </c>
      <c r="H17" s="21">
        <v>1.21724254</v>
      </c>
      <c r="I17" s="21">
        <v>0.96064948999999966</v>
      </c>
      <c r="J17" s="22">
        <f t="shared" si="1"/>
        <v>0.67123734782152034</v>
      </c>
      <c r="K17" s="22">
        <f t="shared" si="2"/>
        <v>0.80234784138917692</v>
      </c>
      <c r="L17" s="23">
        <f t="shared" si="3"/>
        <v>0.90582042359076309</v>
      </c>
      <c r="M17" s="4"/>
      <c r="N17" t="s">
        <v>257</v>
      </c>
      <c r="O17" s="5">
        <v>10.070533149189993</v>
      </c>
      <c r="P17" s="71">
        <v>0.82434688491056751</v>
      </c>
    </row>
    <row r="18" spans="1:16" x14ac:dyDescent="0.25">
      <c r="A18" s="17"/>
      <c r="B18" s="55">
        <v>12</v>
      </c>
      <c r="C18" s="19" t="s">
        <v>261</v>
      </c>
      <c r="D18" s="20">
        <v>4.4812320000000003</v>
      </c>
      <c r="E18" s="21">
        <v>3.9272469999999995</v>
      </c>
      <c r="F18" s="21">
        <f t="shared" si="0"/>
        <v>2.5437700300505606</v>
      </c>
      <c r="G18" s="21">
        <v>1.7092406500505604</v>
      </c>
      <c r="H18" s="21">
        <v>0.32609162999999997</v>
      </c>
      <c r="I18" s="21">
        <v>0.50843775000000002</v>
      </c>
      <c r="J18" s="22">
        <f t="shared" si="1"/>
        <v>0.43522616480464826</v>
      </c>
      <c r="K18" s="22">
        <f t="shared" si="2"/>
        <v>0.51825929972078677</v>
      </c>
      <c r="L18" s="23">
        <f t="shared" si="3"/>
        <v>0.64772346380315804</v>
      </c>
      <c r="M18" s="4"/>
      <c r="N18" t="s">
        <v>256</v>
      </c>
      <c r="O18" s="5">
        <v>13.919541032648132</v>
      </c>
      <c r="P18" s="71">
        <v>0.82292864971272106</v>
      </c>
    </row>
    <row r="19" spans="1:16" x14ac:dyDescent="0.25">
      <c r="A19" s="17"/>
      <c r="B19" s="55">
        <v>13</v>
      </c>
      <c r="C19" s="19" t="s">
        <v>262</v>
      </c>
      <c r="D19" s="20">
        <v>10.763161999999999</v>
      </c>
      <c r="E19" s="21">
        <v>6.2662079999999998</v>
      </c>
      <c r="F19" s="21">
        <f t="shared" si="0"/>
        <v>5.5328276396287297</v>
      </c>
      <c r="G19" s="21">
        <v>3.6311643096287298</v>
      </c>
      <c r="H19" s="21">
        <v>0.79275988999999991</v>
      </c>
      <c r="I19" s="21">
        <v>1.1089034400000002</v>
      </c>
      <c r="J19" s="22">
        <f t="shared" si="1"/>
        <v>0.57948352650099233</v>
      </c>
      <c r="K19" s="22">
        <f t="shared" si="2"/>
        <v>0.70599702397825448</v>
      </c>
      <c r="L19" s="23">
        <f t="shared" si="3"/>
        <v>0.88296265295194953</v>
      </c>
      <c r="M19" s="4"/>
      <c r="N19" t="s">
        <v>274</v>
      </c>
      <c r="O19" s="5">
        <v>0.60862585146498915</v>
      </c>
      <c r="P19" s="71">
        <v>0.80668789749824599</v>
      </c>
    </row>
    <row r="20" spans="1:16" x14ac:dyDescent="0.25">
      <c r="A20" s="17"/>
      <c r="B20" s="55">
        <v>14</v>
      </c>
      <c r="C20" s="19" t="s">
        <v>263</v>
      </c>
      <c r="D20" s="20">
        <v>1.5453230000000002</v>
      </c>
      <c r="E20" s="21">
        <v>2.6125969999999992</v>
      </c>
      <c r="F20" s="21">
        <f t="shared" si="0"/>
        <v>2.2000890923793044</v>
      </c>
      <c r="G20" s="21">
        <v>1.6273327723793045</v>
      </c>
      <c r="H20" s="21">
        <v>0.33755267999999999</v>
      </c>
      <c r="I20" s="21">
        <v>0.23520364000000005</v>
      </c>
      <c r="J20" s="22">
        <f t="shared" si="1"/>
        <v>0.62287936960017376</v>
      </c>
      <c r="K20" s="22">
        <f t="shared" si="2"/>
        <v>0.75208133990022386</v>
      </c>
      <c r="L20" s="23">
        <f t="shared" si="3"/>
        <v>0.84210809871530323</v>
      </c>
      <c r="M20" s="4"/>
      <c r="N20" t="s">
        <v>266</v>
      </c>
      <c r="O20" s="5">
        <v>0.25691282226802481</v>
      </c>
      <c r="P20" s="71">
        <v>0.79864719296213638</v>
      </c>
    </row>
    <row r="21" spans="1:16" x14ac:dyDescent="0.25">
      <c r="A21" s="17"/>
      <c r="B21" s="55">
        <v>15</v>
      </c>
      <c r="C21" s="19" t="s">
        <v>264</v>
      </c>
      <c r="D21" s="20">
        <v>10.667220999999998</v>
      </c>
      <c r="E21" s="21">
        <v>23.465360999999991</v>
      </c>
      <c r="F21" s="21">
        <f t="shared" si="0"/>
        <v>18.225393350370314</v>
      </c>
      <c r="G21" s="21">
        <v>15.107331990370312</v>
      </c>
      <c r="H21" s="21">
        <v>1.4577986899999997</v>
      </c>
      <c r="I21" s="21">
        <v>1.6602626700000001</v>
      </c>
      <c r="J21" s="22">
        <f t="shared" si="1"/>
        <v>0.64381417317084177</v>
      </c>
      <c r="K21" s="22">
        <f t="shared" si="2"/>
        <v>0.70593973305462121</v>
      </c>
      <c r="L21" s="23">
        <f t="shared" si="3"/>
        <v>0.77669349942540078</v>
      </c>
      <c r="M21" s="4"/>
      <c r="N21" t="s">
        <v>254</v>
      </c>
      <c r="O21" s="5">
        <v>5.2309889285503264</v>
      </c>
      <c r="P21" s="71">
        <v>0.79097499230726831</v>
      </c>
    </row>
    <row r="22" spans="1:16" x14ac:dyDescent="0.25">
      <c r="A22" s="17"/>
      <c r="B22" s="55">
        <v>16</v>
      </c>
      <c r="C22" s="19" t="s">
        <v>265</v>
      </c>
      <c r="D22" s="20">
        <v>0.97887999999999997</v>
      </c>
      <c r="E22" s="21">
        <v>1.0246010000000001</v>
      </c>
      <c r="F22" s="21">
        <f t="shared" si="0"/>
        <v>0.51327939277412593</v>
      </c>
      <c r="G22" s="21">
        <v>0.43615050277412593</v>
      </c>
      <c r="H22" s="21">
        <v>3.3806680000000006E-2</v>
      </c>
      <c r="I22" s="21">
        <v>4.332221E-2</v>
      </c>
      <c r="J22" s="22">
        <f t="shared" si="1"/>
        <v>0.42567838873290764</v>
      </c>
      <c r="K22" s="22">
        <f t="shared" si="2"/>
        <v>0.45867335945809723</v>
      </c>
      <c r="L22" s="23">
        <f t="shared" si="3"/>
        <v>0.50095538924335026</v>
      </c>
      <c r="M22" s="4"/>
      <c r="N22" t="s">
        <v>264</v>
      </c>
      <c r="O22" s="5">
        <v>18.225393350370314</v>
      </c>
      <c r="P22" s="71">
        <v>0.77669349942540078</v>
      </c>
    </row>
    <row r="23" spans="1:16" x14ac:dyDescent="0.25">
      <c r="A23" s="17"/>
      <c r="B23" s="55">
        <v>17</v>
      </c>
      <c r="C23" s="19" t="s">
        <v>266</v>
      </c>
      <c r="D23" s="20">
        <v>0.21821400000000002</v>
      </c>
      <c r="E23" s="21">
        <v>0.32168499999999994</v>
      </c>
      <c r="F23" s="21">
        <f t="shared" si="0"/>
        <v>0.25691282226802481</v>
      </c>
      <c r="G23" s="21">
        <v>0.2166094622680248</v>
      </c>
      <c r="H23" s="21">
        <v>3.2975259999999999E-2</v>
      </c>
      <c r="I23" s="21">
        <v>7.3281000000000006E-3</v>
      </c>
      <c r="J23" s="22">
        <f t="shared" si="1"/>
        <v>0.67335891405575277</v>
      </c>
      <c r="K23" s="22">
        <f t="shared" si="2"/>
        <v>0.77586683329351647</v>
      </c>
      <c r="L23" s="23">
        <f t="shared" si="3"/>
        <v>0.79864719296213638</v>
      </c>
      <c r="M23" s="4"/>
      <c r="N23" t="s">
        <v>270</v>
      </c>
      <c r="O23" s="5">
        <v>1.1151494351116704</v>
      </c>
      <c r="P23" s="71">
        <v>0.77321782275207185</v>
      </c>
    </row>
    <row r="24" spans="1:16" x14ac:dyDescent="0.25">
      <c r="A24" s="17"/>
      <c r="B24" s="55">
        <v>18</v>
      </c>
      <c r="C24" s="19" t="s">
        <v>267</v>
      </c>
      <c r="D24" s="20">
        <v>6.253514</v>
      </c>
      <c r="E24" s="21">
        <v>4.907915</v>
      </c>
      <c r="F24" s="21">
        <f t="shared" si="0"/>
        <v>3.585281195462577</v>
      </c>
      <c r="G24" s="21">
        <v>2.4064574254625768</v>
      </c>
      <c r="H24" s="21">
        <v>0.36254283999999998</v>
      </c>
      <c r="I24" s="21">
        <v>0.8162809299999999</v>
      </c>
      <c r="J24" s="22">
        <f t="shared" si="1"/>
        <v>0.4903217405889419</v>
      </c>
      <c r="K24" s="22">
        <f t="shared" si="2"/>
        <v>0.56419075421285347</v>
      </c>
      <c r="L24" s="23">
        <f t="shared" si="3"/>
        <v>0.73051004254608665</v>
      </c>
      <c r="M24" s="4"/>
      <c r="N24" t="s">
        <v>272</v>
      </c>
      <c r="O24" s="5">
        <v>3.0862295598163381</v>
      </c>
      <c r="P24" s="71">
        <v>0.76763210319440001</v>
      </c>
    </row>
    <row r="25" spans="1:16" x14ac:dyDescent="0.25">
      <c r="A25" s="17"/>
      <c r="B25" s="55">
        <v>19</v>
      </c>
      <c r="C25" s="19" t="s">
        <v>268</v>
      </c>
      <c r="D25" s="20">
        <v>0.8725750000000001</v>
      </c>
      <c r="E25" s="21">
        <v>1.020689</v>
      </c>
      <c r="F25" s="21">
        <f t="shared" si="0"/>
        <v>0.75609192156730642</v>
      </c>
      <c r="G25" s="21">
        <v>0.65805690156730634</v>
      </c>
      <c r="H25" s="21">
        <v>5.7584079999999982E-2</v>
      </c>
      <c r="I25" s="21">
        <v>4.0450939999999998E-2</v>
      </c>
      <c r="J25" s="22">
        <f t="shared" si="1"/>
        <v>0.64471832415878527</v>
      </c>
      <c r="K25" s="22">
        <f t="shared" si="2"/>
        <v>0.70113519550745274</v>
      </c>
      <c r="L25" s="23">
        <f t="shared" si="3"/>
        <v>0.74076620945979277</v>
      </c>
      <c r="M25" s="4"/>
      <c r="N25" t="s">
        <v>258</v>
      </c>
      <c r="O25" s="5">
        <v>3.1212806966287499</v>
      </c>
      <c r="P25" s="71">
        <v>0.7472484521614271</v>
      </c>
    </row>
    <row r="26" spans="1:16" x14ac:dyDescent="0.25">
      <c r="A26" s="17"/>
      <c r="B26" s="55">
        <v>20</v>
      </c>
      <c r="C26" s="19" t="s">
        <v>269</v>
      </c>
      <c r="D26" s="20">
        <v>5.0849209999999996</v>
      </c>
      <c r="E26" s="21">
        <v>6.3695969999999988</v>
      </c>
      <c r="F26" s="21">
        <f t="shared" si="0"/>
        <v>5.2926580977687223</v>
      </c>
      <c r="G26" s="21">
        <v>3.7209553477687223</v>
      </c>
      <c r="H26" s="21">
        <v>0.68543122999999995</v>
      </c>
      <c r="I26" s="21">
        <v>0.88627151999999998</v>
      </c>
      <c r="J26" s="22">
        <f t="shared" si="1"/>
        <v>0.58417437520281468</v>
      </c>
      <c r="K26" s="22">
        <f t="shared" si="2"/>
        <v>0.69178420200975399</v>
      </c>
      <c r="L26" s="23">
        <f t="shared" si="3"/>
        <v>0.83092511155238291</v>
      </c>
      <c r="M26" s="4"/>
      <c r="N26" t="s">
        <v>268</v>
      </c>
      <c r="O26" s="5">
        <v>0.75609192156730642</v>
      </c>
      <c r="P26" s="71">
        <v>0.74076620945979277</v>
      </c>
    </row>
    <row r="27" spans="1:16" x14ac:dyDescent="0.25">
      <c r="A27" s="17"/>
      <c r="B27" s="55">
        <v>21</v>
      </c>
      <c r="C27" s="19" t="s">
        <v>270</v>
      </c>
      <c r="D27" s="20">
        <v>3.2146000000000003</v>
      </c>
      <c r="E27" s="21">
        <v>1.4422190000000001</v>
      </c>
      <c r="F27" s="21">
        <f t="shared" si="0"/>
        <v>1.1151494351116704</v>
      </c>
      <c r="G27" s="21">
        <v>0.66702056511167029</v>
      </c>
      <c r="H27" s="21">
        <v>6.6163220000000009E-2</v>
      </c>
      <c r="I27" s="21">
        <v>0.38196565000000005</v>
      </c>
      <c r="J27" s="22">
        <f t="shared" si="1"/>
        <v>0.4624960322334335</v>
      </c>
      <c r="K27" s="22">
        <f t="shared" si="2"/>
        <v>0.50837201916745667</v>
      </c>
      <c r="L27" s="23">
        <f t="shared" si="3"/>
        <v>0.77321782275207185</v>
      </c>
      <c r="M27" s="4"/>
      <c r="N27" t="s">
        <v>259</v>
      </c>
      <c r="O27" s="5">
        <v>3.1374795100673616</v>
      </c>
      <c r="P27" s="71">
        <v>0.73817992934304055</v>
      </c>
    </row>
    <row r="28" spans="1:16" x14ac:dyDescent="0.25">
      <c r="A28" s="17"/>
      <c r="B28" s="55">
        <v>22</v>
      </c>
      <c r="C28" s="19" t="s">
        <v>271</v>
      </c>
      <c r="D28" s="20">
        <v>1.4166839999999998</v>
      </c>
      <c r="E28" s="21">
        <v>1.0469930000000001</v>
      </c>
      <c r="F28" s="21">
        <f t="shared" si="0"/>
        <v>0.91586327222988939</v>
      </c>
      <c r="G28" s="21">
        <v>0.73134529222988931</v>
      </c>
      <c r="H28" s="21">
        <v>2.5450739999999996E-2</v>
      </c>
      <c r="I28" s="21">
        <v>0.15906724</v>
      </c>
      <c r="J28" s="22">
        <f t="shared" si="1"/>
        <v>0.69851975345574346</v>
      </c>
      <c r="K28" s="22">
        <f t="shared" si="2"/>
        <v>0.72282816812518258</v>
      </c>
      <c r="L28" s="23">
        <f t="shared" si="3"/>
        <v>0.87475586964754237</v>
      </c>
      <c r="M28" s="4"/>
      <c r="N28" t="s">
        <v>267</v>
      </c>
      <c r="O28" s="5">
        <v>3.585281195462577</v>
      </c>
      <c r="P28" s="71">
        <v>0.73051004254608665</v>
      </c>
    </row>
    <row r="29" spans="1:16" x14ac:dyDescent="0.25">
      <c r="A29" s="17"/>
      <c r="B29" s="55">
        <v>23</v>
      </c>
      <c r="C29" s="19" t="s">
        <v>272</v>
      </c>
      <c r="D29" s="20">
        <v>11.357866</v>
      </c>
      <c r="E29" s="21">
        <v>4.020454</v>
      </c>
      <c r="F29" s="21">
        <f t="shared" si="0"/>
        <v>3.0862295598163381</v>
      </c>
      <c r="G29" s="21">
        <v>2.4147081898163378</v>
      </c>
      <c r="H29" s="21">
        <v>0.43602855000000001</v>
      </c>
      <c r="I29" s="21">
        <v>0.23549282000000002</v>
      </c>
      <c r="J29" s="22">
        <f t="shared" si="1"/>
        <v>0.60060584944295792</v>
      </c>
      <c r="K29" s="22">
        <f t="shared" si="2"/>
        <v>0.70905841475025899</v>
      </c>
      <c r="L29" s="23">
        <f t="shared" si="3"/>
        <v>0.76763210319440001</v>
      </c>
      <c r="M29" s="4"/>
      <c r="N29" t="s">
        <v>261</v>
      </c>
      <c r="O29" s="5">
        <v>2.5437700300505606</v>
      </c>
      <c r="P29" s="71">
        <v>0.64772346380315804</v>
      </c>
    </row>
    <row r="30" spans="1:16" x14ac:dyDescent="0.25">
      <c r="A30" s="17"/>
      <c r="B30" s="55">
        <v>24</v>
      </c>
      <c r="C30" s="19" t="s">
        <v>273</v>
      </c>
      <c r="D30" s="20">
        <v>0.6761060000000001</v>
      </c>
      <c r="E30" s="21">
        <v>0.92921199999999993</v>
      </c>
      <c r="F30" s="21">
        <f t="shared" si="0"/>
        <v>0.80374914812264264</v>
      </c>
      <c r="G30" s="21">
        <v>0.69805112812264269</v>
      </c>
      <c r="H30" s="21">
        <v>5.329260999999999E-2</v>
      </c>
      <c r="I30" s="21">
        <v>5.2405409999999999E-2</v>
      </c>
      <c r="J30" s="22">
        <f t="shared" si="1"/>
        <v>0.75122913621718479</v>
      </c>
      <c r="K30" s="22">
        <f t="shared" si="2"/>
        <v>0.808581613369869</v>
      </c>
      <c r="L30" s="23">
        <f t="shared" si="3"/>
        <v>0.86497930302518988</v>
      </c>
      <c r="M30" s="4"/>
      <c r="N30" t="s">
        <v>253</v>
      </c>
      <c r="O30" s="5">
        <v>6.2074015936729658</v>
      </c>
      <c r="P30" s="71">
        <v>0.63531426869106977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3.0204</v>
      </c>
      <c r="E31" s="28">
        <v>0.75447500000000001</v>
      </c>
      <c r="F31" s="28">
        <f t="shared" si="0"/>
        <v>0.60862585146498915</v>
      </c>
      <c r="G31" s="28">
        <v>0.47287325146498915</v>
      </c>
      <c r="H31" s="28">
        <v>6.0927589999999997E-2</v>
      </c>
      <c r="I31" s="28">
        <v>7.4825009999999997E-2</v>
      </c>
      <c r="J31" s="29">
        <f t="shared" si="1"/>
        <v>0.62675801247886165</v>
      </c>
      <c r="K31" s="29">
        <f t="shared" si="2"/>
        <v>0.70751296128432239</v>
      </c>
      <c r="L31" s="30">
        <f t="shared" si="3"/>
        <v>0.80668789749824599</v>
      </c>
      <c r="M31" s="4"/>
      <c r="N31" t="s">
        <v>265</v>
      </c>
      <c r="O31" s="5">
        <v>0.51327939277412593</v>
      </c>
      <c r="P31" s="71">
        <v>0.50095538924335026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49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722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130.698308</v>
      </c>
      <c r="E6" s="14">
        <v>135.443039</v>
      </c>
      <c r="F6" s="14">
        <v>107.76945499096584</v>
      </c>
      <c r="G6" s="14">
        <v>80.594394760965855</v>
      </c>
      <c r="H6" s="14">
        <v>15.024925419999999</v>
      </c>
      <c r="I6" s="14">
        <v>12.150134809999997</v>
      </c>
      <c r="J6" s="15">
        <v>0.59504272316989182</v>
      </c>
      <c r="K6" s="15">
        <v>0.7059744146833995</v>
      </c>
      <c r="L6" s="16">
        <v>0.79568101680711589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97.335850999999991</v>
      </c>
      <c r="E7" s="38">
        <f ca="1">SUM(E8:OFFSET(E6,MATCH("PROYECTOS",$A$8:$A$50,0),0))</f>
        <v>103.32782400000001</v>
      </c>
      <c r="F7" s="38">
        <f ca="1">SUM(F8:OFFSET(F6,MATCH("PROYECTOS",$A$8:$A$50,0),0))</f>
        <v>86.637218586969311</v>
      </c>
      <c r="G7" s="38">
        <f ca="1">SUM(G8:OFFSET(G6,MATCH("PROYECTOS",$A$8:$A$50,0),0))</f>
        <v>63.676688296969303</v>
      </c>
      <c r="H7" s="38">
        <f ca="1">SUM(H8:OFFSET(H6,MATCH("PROYECTOS",$A$8:$A$50,0),0))</f>
        <v>12.921432579999999</v>
      </c>
      <c r="I7" s="38">
        <f ca="1">SUM(I8:OFFSET(I6,MATCH("PROYECTOS",$A$8:$A$50,0),0))</f>
        <v>10.03909771</v>
      </c>
      <c r="J7" s="39">
        <f ca="1">IFERROR(G7/E7,0)</f>
        <v>0.6162588723146758</v>
      </c>
      <c r="K7" s="39">
        <f ca="1">IFERROR(SUM(G7,H7)/E7,0)</f>
        <v>0.74131166138724935</v>
      </c>
      <c r="L7" s="40">
        <f ca="1">IFERROR(SUM(G7,H7,I7)/E7,0)</f>
        <v>0.83846939994564584</v>
      </c>
      <c r="M7" s="4"/>
    </row>
    <row r="8" spans="1:13" ht="25.5" x14ac:dyDescent="0.25">
      <c r="A8" s="17"/>
      <c r="B8" s="19">
        <v>3000380</v>
      </c>
      <c r="C8" s="19" t="s">
        <v>724</v>
      </c>
      <c r="D8" s="20">
        <v>69.033627999999993</v>
      </c>
      <c r="E8" s="21">
        <v>74.533918999999997</v>
      </c>
      <c r="F8" s="21">
        <f t="shared" ref="F8:F10" si="0">SUM(G8,H8,I8)</f>
        <v>64.222999172074992</v>
      </c>
      <c r="G8" s="21">
        <v>46.406085592074987</v>
      </c>
      <c r="H8" s="21">
        <v>11.196778929999999</v>
      </c>
      <c r="I8" s="21">
        <v>6.6201346499999998</v>
      </c>
      <c r="J8" s="22">
        <f t="shared" ref="J8:J11" si="1">IFERROR(G8/E8,0)</f>
        <v>0.62261700732622138</v>
      </c>
      <c r="K8" s="22">
        <f t="shared" ref="K8:K11" si="2">IFERROR(SUM(G8,H8)/E8,0)</f>
        <v>0.7728409467114562</v>
      </c>
      <c r="L8" s="23">
        <f t="shared" ref="L8:L11" si="3">IFERROR(SUM(G8,H8,I8)/E8,0)</f>
        <v>0.86166137556881983</v>
      </c>
      <c r="M8" s="4"/>
    </row>
    <row r="9" spans="1:13" ht="38.25" x14ac:dyDescent="0.25">
      <c r="A9" s="17"/>
      <c r="B9" s="19">
        <v>3000525</v>
      </c>
      <c r="C9" s="19" t="s">
        <v>725</v>
      </c>
      <c r="D9" s="20">
        <v>19.132401000000005</v>
      </c>
      <c r="E9" s="21">
        <v>20.468951000000004</v>
      </c>
      <c r="F9" s="21">
        <f t="shared" si="0"/>
        <v>15.429549370749614</v>
      </c>
      <c r="G9" s="21">
        <v>11.567010260749612</v>
      </c>
      <c r="H9" s="21">
        <v>1.1792432100000003</v>
      </c>
      <c r="I9" s="21">
        <v>2.6832959000000005</v>
      </c>
      <c r="J9" s="22">
        <f t="shared" si="1"/>
        <v>0.565100295601353</v>
      </c>
      <c r="K9" s="22">
        <f t="shared" si="2"/>
        <v>0.62271161188228996</v>
      </c>
      <c r="L9" s="23">
        <f t="shared" si="3"/>
        <v>0.75380264336700065</v>
      </c>
      <c r="M9" s="4"/>
    </row>
    <row r="10" spans="1:13" ht="51" x14ac:dyDescent="0.25">
      <c r="A10" s="17"/>
      <c r="B10" s="19">
        <v>3000526</v>
      </c>
      <c r="C10" s="19" t="s">
        <v>726</v>
      </c>
      <c r="D10" s="20">
        <v>9.1698220000000017</v>
      </c>
      <c r="E10" s="21">
        <v>8.324954</v>
      </c>
      <c r="F10" s="21">
        <f t="shared" si="0"/>
        <v>6.9846700441447034</v>
      </c>
      <c r="G10" s="21">
        <v>5.7035924441447037</v>
      </c>
      <c r="H10" s="21">
        <v>0.54541043999999994</v>
      </c>
      <c r="I10" s="21">
        <v>0.73566715999999999</v>
      </c>
      <c r="J10" s="22">
        <f t="shared" si="1"/>
        <v>0.68511999515489264</v>
      </c>
      <c r="K10" s="22">
        <f t="shared" si="2"/>
        <v>0.75063512472798088</v>
      </c>
      <c r="L10" s="23">
        <f t="shared" si="3"/>
        <v>0.83900404064030909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33.362457000000006</v>
      </c>
      <c r="E11" s="45">
        <f t="shared" ref="E11:I11" ca="1" si="4">OFFSET(E11,-MATCH("PROYECTOS",$A$8:$A$50,0)-1,0)-(OFFSET(E11,-MATCH("PROYECTOS",$A$8:$A$50,0),0))</f>
        <v>32.115214999999992</v>
      </c>
      <c r="F11" s="45">
        <f t="shared" ca="1" si="4"/>
        <v>21.132236403996529</v>
      </c>
      <c r="G11" s="45">
        <f t="shared" ca="1" si="4"/>
        <v>16.917706463996552</v>
      </c>
      <c r="H11" s="45">
        <f t="shared" ca="1" si="4"/>
        <v>2.1034928399999995</v>
      </c>
      <c r="I11" s="45">
        <f t="shared" ca="1" si="4"/>
        <v>2.1110370999999972</v>
      </c>
      <c r="J11" s="46">
        <f t="shared" ca="1" si="1"/>
        <v>0.52678166607312316</v>
      </c>
      <c r="K11" s="46">
        <f t="shared" ca="1" si="2"/>
        <v>0.59227999264512343</v>
      </c>
      <c r="L11" s="47">
        <f t="shared" ca="1" si="3"/>
        <v>0.6580132315476187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742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40</v>
      </c>
      <c r="B1" s="49" t="s">
        <v>26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723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130.698308</v>
      </c>
      <c r="I6" s="14">
        <v>135.443039</v>
      </c>
      <c r="J6" s="14">
        <v>107.76945499096584</v>
      </c>
      <c r="K6" s="14">
        <v>80.594394760965855</v>
      </c>
      <c r="L6" s="14">
        <v>15.024925419999999</v>
      </c>
      <c r="M6" s="14">
        <v>12.150134809999997</v>
      </c>
      <c r="N6" s="15">
        <v>0.59504272316989182</v>
      </c>
      <c r="O6" s="15">
        <v>0.7059744146833995</v>
      </c>
      <c r="P6" s="16">
        <v>0.79568101680711589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SUM(H8:OFFSET(H6,MATCH("PROYECTOS",$A$8:$A$39,0),0))</f>
        <v>97.335851000000005</v>
      </c>
      <c r="I7" s="38">
        <f ca="1">SUM(I8:OFFSET(I6,MATCH("PROYECTOS",$A$8:$A$39,0),0))</f>
        <v>103.32782400000001</v>
      </c>
      <c r="J7" s="38">
        <f ca="1">SUM(J8:OFFSET(J6,MATCH("PROYECTOS",$A$8:$A$39,0),0))</f>
        <v>86.637218586969297</v>
      </c>
      <c r="K7" s="38">
        <f ca="1">SUM(K8:OFFSET(K6,MATCH("PROYECTOS",$A$8:$A$39,0),0))</f>
        <v>63.676688296969303</v>
      </c>
      <c r="L7" s="38">
        <f ca="1">SUM(L8:OFFSET(L6,MATCH("PROYECTOS",$A$8:$A$39,0),0))</f>
        <v>12.921432579999998</v>
      </c>
      <c r="M7" s="38">
        <f ca="1">SUM(M8:OFFSET(M6,MATCH("PROYECTOS",$A$8:$A$39,0),0))</f>
        <v>10.03909771</v>
      </c>
      <c r="N7" s="39">
        <f ca="1">IFERROR(K7/I7,0)</f>
        <v>0.6162588723146758</v>
      </c>
      <c r="O7" s="39">
        <f ca="1">IFERROR(SUM(K7,L7)/I7,0)</f>
        <v>0.74131166138724935</v>
      </c>
      <c r="P7" s="40">
        <f ca="1">IFERROR(SUM(K7,L7,M7)/I7,0)</f>
        <v>0.83846939994564584</v>
      </c>
      <c r="Q7" s="64"/>
      <c r="R7" s="38"/>
      <c r="S7" s="40"/>
    </row>
    <row r="8" spans="1:19" ht="38.25" x14ac:dyDescent="0.25">
      <c r="A8" s="17"/>
      <c r="B8" s="19">
        <v>5000148</v>
      </c>
      <c r="C8" s="19" t="s">
        <v>727</v>
      </c>
      <c r="D8" s="68">
        <v>3000525</v>
      </c>
      <c r="E8" s="19" t="s">
        <v>725</v>
      </c>
      <c r="F8" s="69">
        <v>46</v>
      </c>
      <c r="G8" s="19" t="s">
        <v>738</v>
      </c>
      <c r="H8" s="20">
        <v>0.44622700000000015</v>
      </c>
      <c r="I8" s="21">
        <v>0.50505800000000001</v>
      </c>
      <c r="J8" s="21">
        <f t="shared" ref="J8:J19" si="0">SUM(K8,L8,M8)</f>
        <v>0.44584959796792067</v>
      </c>
      <c r="K8" s="21">
        <v>0.35694609796792065</v>
      </c>
      <c r="L8" s="21">
        <v>8.5545299999999994E-3</v>
      </c>
      <c r="M8" s="21">
        <v>8.0348969999999992E-2</v>
      </c>
      <c r="N8" s="22">
        <f t="shared" ref="N8:N20" si="1">IFERROR(K8/I8,0)</f>
        <v>0.70674278591353989</v>
      </c>
      <c r="O8" s="22">
        <f t="shared" ref="O8:O20" si="2">IFERROR(SUM(K8,L8)/I8,0)</f>
        <v>0.72368050395780414</v>
      </c>
      <c r="P8" s="23">
        <f t="shared" ref="P8:P20" si="3">IFERROR(SUM(K8,L8,M8)/I8,0)</f>
        <v>0.88276910368298422</v>
      </c>
      <c r="Q8" s="70">
        <v>18</v>
      </c>
      <c r="R8" s="21">
        <v>24</v>
      </c>
      <c r="S8" s="23">
        <f>IFERROR(R8/Q8,0)</f>
        <v>1.3333333333333333</v>
      </c>
    </row>
    <row r="9" spans="1:19" ht="38.25" x14ac:dyDescent="0.25">
      <c r="A9" s="17"/>
      <c r="B9" s="19">
        <v>5000161</v>
      </c>
      <c r="C9" s="19" t="s">
        <v>728</v>
      </c>
      <c r="D9" s="68">
        <v>3000525</v>
      </c>
      <c r="E9" s="19" t="s">
        <v>725</v>
      </c>
      <c r="F9" s="69">
        <v>529</v>
      </c>
      <c r="G9" s="19" t="s">
        <v>739</v>
      </c>
      <c r="H9" s="20">
        <v>1.6707940000000003</v>
      </c>
      <c r="I9" s="21">
        <v>1.0657430000000001</v>
      </c>
      <c r="J9" s="21">
        <f t="shared" si="0"/>
        <v>0.79332532271279166</v>
      </c>
      <c r="K9" s="21">
        <v>0.77025540271279169</v>
      </c>
      <c r="L9" s="21">
        <v>8.7758799999999998E-3</v>
      </c>
      <c r="M9" s="21">
        <v>1.4294040000000001E-2</v>
      </c>
      <c r="N9" s="22">
        <f t="shared" si="1"/>
        <v>0.7227402879613487</v>
      </c>
      <c r="O9" s="22">
        <f t="shared" si="2"/>
        <v>0.73097480603934684</v>
      </c>
      <c r="P9" s="23">
        <f t="shared" si="3"/>
        <v>0.74438708273269594</v>
      </c>
      <c r="Q9" s="70">
        <v>22</v>
      </c>
      <c r="R9" s="21">
        <v>22</v>
      </c>
      <c r="S9" s="23">
        <f t="shared" ref="S9:S19" si="4">IFERROR(R9/Q9,0)</f>
        <v>1</v>
      </c>
    </row>
    <row r="10" spans="1:19" ht="51" x14ac:dyDescent="0.25">
      <c r="A10" s="17"/>
      <c r="B10" s="19">
        <v>5000183</v>
      </c>
      <c r="C10" s="19" t="s">
        <v>729</v>
      </c>
      <c r="D10" s="68">
        <v>3000526</v>
      </c>
      <c r="E10" s="19" t="s">
        <v>726</v>
      </c>
      <c r="F10" s="69">
        <v>18</v>
      </c>
      <c r="G10" s="19" t="s">
        <v>713</v>
      </c>
      <c r="H10" s="20">
        <v>7.9820389999999986</v>
      </c>
      <c r="I10" s="21">
        <v>6.4770579999999995</v>
      </c>
      <c r="J10" s="21">
        <f t="shared" si="0"/>
        <v>5.6035843402015537</v>
      </c>
      <c r="K10" s="21">
        <v>4.5087794802015537</v>
      </c>
      <c r="L10" s="21">
        <v>0.37733330999999992</v>
      </c>
      <c r="M10" s="21">
        <v>0.71747154999999996</v>
      </c>
      <c r="N10" s="22">
        <f t="shared" si="1"/>
        <v>0.69611534746200421</v>
      </c>
      <c r="O10" s="22">
        <f t="shared" si="2"/>
        <v>0.75437224588718432</v>
      </c>
      <c r="P10" s="23">
        <f t="shared" si="3"/>
        <v>0.86514345559381345</v>
      </c>
      <c r="Q10" s="70">
        <v>44788</v>
      </c>
      <c r="R10" s="21">
        <v>50618</v>
      </c>
      <c r="S10" s="23">
        <f t="shared" si="4"/>
        <v>1.1301687952130035</v>
      </c>
    </row>
    <row r="11" spans="1:19" ht="25.5" x14ac:dyDescent="0.25">
      <c r="A11" s="17"/>
      <c r="B11" s="19">
        <v>5000189</v>
      </c>
      <c r="C11" s="19" t="s">
        <v>730</v>
      </c>
      <c r="D11" s="68">
        <v>3000380</v>
      </c>
      <c r="E11" s="19" t="s">
        <v>724</v>
      </c>
      <c r="F11" s="69">
        <v>59</v>
      </c>
      <c r="G11" s="19" t="s">
        <v>579</v>
      </c>
      <c r="H11" s="20">
        <v>41.371037999999999</v>
      </c>
      <c r="I11" s="21">
        <v>60.340055000000007</v>
      </c>
      <c r="J11" s="21">
        <f t="shared" si="0"/>
        <v>53.79881519875407</v>
      </c>
      <c r="K11" s="21">
        <v>40.210297428754075</v>
      </c>
      <c r="L11" s="21">
        <v>9.3466120400000001</v>
      </c>
      <c r="M11" s="21">
        <v>4.24190573</v>
      </c>
      <c r="N11" s="22">
        <f t="shared" si="1"/>
        <v>0.66639477588732843</v>
      </c>
      <c r="O11" s="22">
        <f t="shared" si="2"/>
        <v>0.82129374043086412</v>
      </c>
      <c r="P11" s="23">
        <f t="shared" si="3"/>
        <v>0.89159373816868526</v>
      </c>
      <c r="Q11" s="70">
        <v>1074297</v>
      </c>
      <c r="R11" s="21">
        <v>1123472</v>
      </c>
      <c r="S11" s="23">
        <f t="shared" si="4"/>
        <v>1.0457741201920885</v>
      </c>
    </row>
    <row r="12" spans="1:19" ht="25.5" x14ac:dyDescent="0.25">
      <c r="A12" s="17"/>
      <c r="B12" s="19">
        <v>5000200</v>
      </c>
      <c r="C12" s="19" t="s">
        <v>731</v>
      </c>
      <c r="D12" s="68">
        <v>3000380</v>
      </c>
      <c r="E12" s="19" t="s">
        <v>724</v>
      </c>
      <c r="F12" s="69">
        <v>30</v>
      </c>
      <c r="G12" s="19" t="s">
        <v>714</v>
      </c>
      <c r="H12" s="20">
        <v>1.0630849999999996</v>
      </c>
      <c r="I12" s="21">
        <v>1.9556360000000002</v>
      </c>
      <c r="J12" s="21">
        <f t="shared" si="0"/>
        <v>1.3323468074690497</v>
      </c>
      <c r="K12" s="21">
        <v>1.1067460174690495</v>
      </c>
      <c r="L12" s="21">
        <v>0.14398305</v>
      </c>
      <c r="M12" s="21">
        <v>8.1617740000000008E-2</v>
      </c>
      <c r="N12" s="22">
        <f t="shared" si="1"/>
        <v>0.56592638787026295</v>
      </c>
      <c r="O12" s="22">
        <f t="shared" si="2"/>
        <v>0.63955105524190059</v>
      </c>
      <c r="P12" s="23">
        <f t="shared" si="3"/>
        <v>0.68128568274926904</v>
      </c>
      <c r="Q12" s="70">
        <v>3475</v>
      </c>
      <c r="R12" s="21">
        <v>3645</v>
      </c>
      <c r="S12" s="23">
        <f t="shared" si="4"/>
        <v>1.0489208633093525</v>
      </c>
    </row>
    <row r="13" spans="1:19" ht="38.25" x14ac:dyDescent="0.25">
      <c r="A13" s="17"/>
      <c r="B13" s="19">
        <v>5000201</v>
      </c>
      <c r="C13" s="19" t="s">
        <v>732</v>
      </c>
      <c r="D13" s="68">
        <v>3000525</v>
      </c>
      <c r="E13" s="19" t="s">
        <v>725</v>
      </c>
      <c r="F13" s="69">
        <v>30</v>
      </c>
      <c r="G13" s="19" t="s">
        <v>714</v>
      </c>
      <c r="H13" s="20">
        <v>1.0296879999999999</v>
      </c>
      <c r="I13" s="21">
        <v>1.075121</v>
      </c>
      <c r="J13" s="21">
        <f t="shared" si="0"/>
        <v>0.96990620633543845</v>
      </c>
      <c r="K13" s="21">
        <v>0.76122047633543843</v>
      </c>
      <c r="L13" s="21">
        <v>7.1351380000000006E-2</v>
      </c>
      <c r="M13" s="21">
        <v>0.13733434999999999</v>
      </c>
      <c r="N13" s="22">
        <f t="shared" si="1"/>
        <v>0.70803237620271431</v>
      </c>
      <c r="O13" s="22">
        <f t="shared" si="2"/>
        <v>0.77439828292391122</v>
      </c>
      <c r="P13" s="23">
        <f t="shared" si="3"/>
        <v>0.90213678863629154</v>
      </c>
      <c r="Q13" s="70">
        <v>2500</v>
      </c>
      <c r="R13" s="21">
        <v>2596</v>
      </c>
      <c r="S13" s="23">
        <f t="shared" si="4"/>
        <v>1.0384</v>
      </c>
    </row>
    <row r="14" spans="1:19" ht="38.25" x14ac:dyDescent="0.25">
      <c r="A14" s="17"/>
      <c r="B14" s="19">
        <v>5000297</v>
      </c>
      <c r="C14" s="19" t="s">
        <v>733</v>
      </c>
      <c r="D14" s="68">
        <v>3000525</v>
      </c>
      <c r="E14" s="19" t="s">
        <v>725</v>
      </c>
      <c r="F14" s="69">
        <v>63</v>
      </c>
      <c r="G14" s="19" t="s">
        <v>740</v>
      </c>
      <c r="H14" s="20">
        <v>8.7913250000000005</v>
      </c>
      <c r="I14" s="21">
        <v>10.316895000000001</v>
      </c>
      <c r="J14" s="21">
        <f t="shared" si="0"/>
        <v>7.4755927957457668</v>
      </c>
      <c r="K14" s="21">
        <v>5.7158286357457655</v>
      </c>
      <c r="L14" s="21">
        <v>0.35867841999999994</v>
      </c>
      <c r="M14" s="21">
        <v>1.4010857400000005</v>
      </c>
      <c r="N14" s="22">
        <f t="shared" si="1"/>
        <v>0.55402605490758272</v>
      </c>
      <c r="O14" s="22">
        <f t="shared" si="2"/>
        <v>0.58879217591588995</v>
      </c>
      <c r="P14" s="23">
        <f t="shared" si="3"/>
        <v>0.72459715793809731</v>
      </c>
      <c r="Q14" s="70">
        <v>11040</v>
      </c>
      <c r="R14" s="21">
        <v>11423</v>
      </c>
      <c r="S14" s="23">
        <f t="shared" si="4"/>
        <v>1.0346920289855073</v>
      </c>
    </row>
    <row r="15" spans="1:19" ht="25.5" x14ac:dyDescent="0.25">
      <c r="A15" s="17"/>
      <c r="B15" s="19">
        <v>5001308</v>
      </c>
      <c r="C15" s="19" t="s">
        <v>734</v>
      </c>
      <c r="D15" s="68">
        <v>3000380</v>
      </c>
      <c r="E15" s="19" t="s">
        <v>724</v>
      </c>
      <c r="F15" s="69">
        <v>59</v>
      </c>
      <c r="G15" s="19" t="s">
        <v>579</v>
      </c>
      <c r="H15" s="20">
        <v>26.599505000000001</v>
      </c>
      <c r="I15" s="21">
        <v>9.3450849999999992</v>
      </c>
      <c r="J15" s="21">
        <f t="shared" si="0"/>
        <v>6.3123095558518632</v>
      </c>
      <c r="K15" s="21">
        <v>5.0890421458518631</v>
      </c>
      <c r="L15" s="21">
        <v>0.68772369</v>
      </c>
      <c r="M15" s="21">
        <v>0.53554372000000006</v>
      </c>
      <c r="N15" s="22">
        <f t="shared" si="1"/>
        <v>0.54456884510433701</v>
      </c>
      <c r="O15" s="22">
        <f t="shared" si="2"/>
        <v>0.61816086593667841</v>
      </c>
      <c r="P15" s="23">
        <f t="shared" si="3"/>
        <v>0.67546839390458879</v>
      </c>
      <c r="Q15" s="70">
        <v>186550</v>
      </c>
      <c r="R15" s="21">
        <v>191121</v>
      </c>
      <c r="S15" s="23">
        <f t="shared" si="4"/>
        <v>1.0245028142589119</v>
      </c>
    </row>
    <row r="16" spans="1:19" ht="38.25" x14ac:dyDescent="0.25">
      <c r="A16" s="17"/>
      <c r="B16" s="19">
        <v>5001309</v>
      </c>
      <c r="C16" s="19" t="s">
        <v>735</v>
      </c>
      <c r="D16" s="68">
        <v>3000525</v>
      </c>
      <c r="E16" s="19" t="s">
        <v>725</v>
      </c>
      <c r="F16" s="69">
        <v>59</v>
      </c>
      <c r="G16" s="19" t="s">
        <v>579</v>
      </c>
      <c r="H16" s="20">
        <v>7.1943669999999988</v>
      </c>
      <c r="I16" s="21">
        <v>7.5061339999999994</v>
      </c>
      <c r="J16" s="21">
        <f t="shared" si="0"/>
        <v>5.7448754479876953</v>
      </c>
      <c r="K16" s="21">
        <v>3.9627596479876956</v>
      </c>
      <c r="L16" s="21">
        <v>0.73188300000000006</v>
      </c>
      <c r="M16" s="21">
        <v>1.0502327999999999</v>
      </c>
      <c r="N16" s="22">
        <f t="shared" si="1"/>
        <v>0.52793617166809115</v>
      </c>
      <c r="O16" s="22">
        <f t="shared" si="2"/>
        <v>0.62544082586158145</v>
      </c>
      <c r="P16" s="23">
        <f t="shared" si="3"/>
        <v>0.7653574327327084</v>
      </c>
      <c r="Q16" s="70">
        <v>59625</v>
      </c>
      <c r="R16" s="21">
        <v>60019</v>
      </c>
      <c r="S16" s="23">
        <f t="shared" si="4"/>
        <v>1.0066079664570231</v>
      </c>
    </row>
    <row r="17" spans="1:19" ht="51" x14ac:dyDescent="0.25">
      <c r="A17" s="17"/>
      <c r="B17" s="19">
        <v>5003090</v>
      </c>
      <c r="C17" s="19" t="s">
        <v>736</v>
      </c>
      <c r="D17" s="68">
        <v>3000526</v>
      </c>
      <c r="E17" s="19" t="s">
        <v>726</v>
      </c>
      <c r="F17" s="69">
        <v>112</v>
      </c>
      <c r="G17" s="19" t="s">
        <v>717</v>
      </c>
      <c r="H17" s="20">
        <v>0.91033400000000009</v>
      </c>
      <c r="I17" s="21">
        <v>1.464121</v>
      </c>
      <c r="J17" s="21">
        <f t="shared" si="0"/>
        <v>1.0423931963523096</v>
      </c>
      <c r="K17" s="21">
        <v>0.9103080963523098</v>
      </c>
      <c r="L17" s="21">
        <v>0.13554680999999999</v>
      </c>
      <c r="M17" s="21">
        <v>-3.4617100000000002E-3</v>
      </c>
      <c r="N17" s="22">
        <f t="shared" si="1"/>
        <v>0.6217437604899525</v>
      </c>
      <c r="O17" s="22">
        <f t="shared" si="2"/>
        <v>0.71432272766547966</v>
      </c>
      <c r="P17" s="23">
        <f t="shared" si="3"/>
        <v>0.71195836706959992</v>
      </c>
      <c r="Q17" s="70">
        <v>5</v>
      </c>
      <c r="R17" s="21">
        <v>5</v>
      </c>
      <c r="S17" s="23">
        <f t="shared" si="4"/>
        <v>1</v>
      </c>
    </row>
    <row r="18" spans="1:19" ht="51" x14ac:dyDescent="0.25">
      <c r="A18" s="17"/>
      <c r="B18" s="19">
        <v>5004170</v>
      </c>
      <c r="C18" s="19" t="s">
        <v>737</v>
      </c>
      <c r="D18" s="68">
        <v>3000526</v>
      </c>
      <c r="E18" s="19" t="s">
        <v>726</v>
      </c>
      <c r="F18" s="69">
        <v>46</v>
      </c>
      <c r="G18" s="19" t="s">
        <v>738</v>
      </c>
      <c r="H18" s="20">
        <v>0.277449</v>
      </c>
      <c r="I18" s="21">
        <v>0.38377499999999998</v>
      </c>
      <c r="J18" s="21">
        <f t="shared" si="0"/>
        <v>0.33869250759084013</v>
      </c>
      <c r="K18" s="21">
        <v>0.28450486759084015</v>
      </c>
      <c r="L18" s="21">
        <v>3.2530320000000001E-2</v>
      </c>
      <c r="M18" s="21">
        <v>2.1657320000000001E-2</v>
      </c>
      <c r="N18" s="22">
        <f t="shared" si="1"/>
        <v>0.7413324671769661</v>
      </c>
      <c r="O18" s="22">
        <f t="shared" si="2"/>
        <v>0.82609650860749184</v>
      </c>
      <c r="P18" s="23">
        <f t="shared" si="3"/>
        <v>0.88252884526308428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5005827</v>
      </c>
      <c r="C19" s="19" t="s">
        <v>420</v>
      </c>
      <c r="D19" s="68">
        <v>3000380</v>
      </c>
      <c r="E19" s="19" t="s">
        <v>724</v>
      </c>
      <c r="F19" s="69">
        <v>1</v>
      </c>
      <c r="G19" s="19" t="s">
        <v>533</v>
      </c>
      <c r="H19" s="20">
        <v>0</v>
      </c>
      <c r="I19" s="21">
        <v>2.8931429999999998</v>
      </c>
      <c r="J19" s="21">
        <f t="shared" si="0"/>
        <v>2.7795276099999997</v>
      </c>
      <c r="K19" s="21">
        <v>0</v>
      </c>
      <c r="L19" s="21">
        <v>1.0184601499999999</v>
      </c>
      <c r="M19" s="21">
        <v>1.76106746</v>
      </c>
      <c r="N19" s="22">
        <f t="shared" si="1"/>
        <v>0</v>
      </c>
      <c r="O19" s="22">
        <f t="shared" si="2"/>
        <v>0.35202551342951244</v>
      </c>
      <c r="P19" s="23">
        <f t="shared" si="3"/>
        <v>0.96072942471215561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294</v>
      </c>
      <c r="B20" s="43"/>
      <c r="C20" s="43"/>
      <c r="D20" s="65"/>
      <c r="E20" s="43"/>
      <c r="F20" s="66"/>
      <c r="G20" s="43"/>
      <c r="H20" s="44">
        <f t="shared" ref="H20:M20" ca="1" si="5">OFFSET(H20,-MATCH("PROYECTOS",$A$8:$A$39,0)-1,0)-(OFFSET(H20,-MATCH("PROYECTOS",$A$8:$A$39,0),0))</f>
        <v>33.362456999999992</v>
      </c>
      <c r="I20" s="45">
        <f t="shared" ca="1" si="5"/>
        <v>32.115214999999992</v>
      </c>
      <c r="J20" s="45">
        <f t="shared" ca="1" si="5"/>
        <v>21.132236403996544</v>
      </c>
      <c r="K20" s="45">
        <f t="shared" ca="1" si="5"/>
        <v>16.917706463996552</v>
      </c>
      <c r="L20" s="45">
        <f t="shared" ca="1" si="5"/>
        <v>2.1034928400000013</v>
      </c>
      <c r="M20" s="45">
        <f t="shared" ca="1" si="5"/>
        <v>2.1110370999999972</v>
      </c>
      <c r="N20" s="46">
        <f t="shared" ca="1" si="1"/>
        <v>0.52678166607312316</v>
      </c>
      <c r="O20" s="46">
        <f t="shared" ca="1" si="2"/>
        <v>0.59227999264512343</v>
      </c>
      <c r="P20" s="47">
        <f t="shared" ca="1" si="3"/>
        <v>0.6580132315476187</v>
      </c>
      <c r="Q20" s="67"/>
      <c r="R20" s="45"/>
      <c r="S2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19" sqref="A19:L1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50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35.326035000000005</v>
      </c>
      <c r="E6" s="14">
        <v>42.970838000000001</v>
      </c>
      <c r="F6" s="14">
        <v>29.70243321493507</v>
      </c>
      <c r="G6" s="14">
        <v>23.299973884935071</v>
      </c>
      <c r="H6" s="14">
        <v>3.5198436799999997</v>
      </c>
      <c r="I6" s="14">
        <v>2.8826156499999995</v>
      </c>
      <c r="J6" s="15">
        <v>0.54222758897406353</v>
      </c>
      <c r="K6" s="15">
        <v>0.62413997057574422</v>
      </c>
      <c r="L6" s="16">
        <v>0.6912230386322713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15.858109000000006</v>
      </c>
      <c r="E7" s="38">
        <f ca="1">SUM(E8:OFFSET(E6,MATCH("GOBIERNOS REGIONALES",$A$8:$A$50,0),0))</f>
        <v>20.340150000000012</v>
      </c>
      <c r="F7" s="38">
        <f ca="1">SUM(F8:OFFSET(F6,MATCH("GOBIERNOS REGIONALES",$A$8:$A$50,0),0))</f>
        <v>12.816193411127955</v>
      </c>
      <c r="G7" s="38">
        <f ca="1">SUM(G8:OFFSET(G6,MATCH("GOBIERNOS REGIONALES",$A$8:$A$50,0),0))</f>
        <v>11.162802161127956</v>
      </c>
      <c r="H7" s="38">
        <f ca="1">SUM(H8:OFFSET(H6,MATCH("GOBIERNOS REGIONALES",$A$8:$A$50,0),0))</f>
        <v>0.76665808000000002</v>
      </c>
      <c r="I7" s="38">
        <f ca="1">SUM(I8:OFFSET(I6,MATCH("GOBIERNOS REGIONALES",$A$8:$A$50,0),0))</f>
        <v>0.88673317000000029</v>
      </c>
      <c r="J7" s="39">
        <f ca="1">IFERROR(G7/E7,0)</f>
        <v>0.54880628516151309</v>
      </c>
      <c r="K7" s="39">
        <f ca="1">IFERROR(SUM(G7,H7)/E7,0)</f>
        <v>0.58649814485772955</v>
      </c>
      <c r="L7" s="40">
        <f ca="1">IFERROR(SUM(G7,H7,I7)/E7,0)</f>
        <v>0.63009335777405517</v>
      </c>
      <c r="M7" s="4"/>
    </row>
    <row r="8" spans="1:13" ht="25.5" x14ac:dyDescent="0.25">
      <c r="A8" s="17"/>
      <c r="B8" s="18">
        <v>160</v>
      </c>
      <c r="C8" s="19" t="s">
        <v>147</v>
      </c>
      <c r="D8" s="20">
        <v>15.858109000000006</v>
      </c>
      <c r="E8" s="21">
        <v>20.340150000000012</v>
      </c>
      <c r="F8" s="21">
        <f t="shared" ref="F8:F20" si="0">SUM(G8,H8,I8)</f>
        <v>12.816193411127955</v>
      </c>
      <c r="G8" s="21">
        <v>11.162802161127956</v>
      </c>
      <c r="H8" s="21">
        <v>0.76665808000000002</v>
      </c>
      <c r="I8" s="21">
        <v>0.88673317000000029</v>
      </c>
      <c r="J8" s="22">
        <f t="shared" ref="J8:J20" si="1">IFERROR(G8/E8,0)</f>
        <v>0.54880628516151309</v>
      </c>
      <c r="K8" s="22">
        <f t="shared" ref="K8:K20" si="2">IFERROR(SUM(G8,H8)/E8,0)</f>
        <v>0.58649814485772955</v>
      </c>
      <c r="L8" s="23">
        <f t="shared" ref="L8:L20" si="3">IFERROR(SUM(G8,H8,I8)/E8,0)</f>
        <v>0.63009335777405517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11.55298</v>
      </c>
      <c r="E9" s="38">
        <f ca="1">SUM(E10:OFFSET(E8,(MATCH("GOBIERNOS LOCALES",$A$8:$A$50,0)-MATCH("GOBIERNOS REGIONALES",$A$8:$A$50,0)),0))</f>
        <v>14.057776</v>
      </c>
      <c r="F9" s="38">
        <f ca="1">SUM(F10:OFFSET(F8,(MATCH("GOBIERNOS LOCALES",$A$8:$A$50,0)-MATCH("GOBIERNOS REGIONALES",$A$8:$A$50,0)),0))</f>
        <v>11.49886387923504</v>
      </c>
      <c r="G9" s="38">
        <f ca="1">SUM(G10:OFFSET(G8,(MATCH("GOBIERNOS LOCALES",$A$8:$A$50,0)-MATCH("GOBIERNOS REGIONALES",$A$8:$A$50,0)),0))</f>
        <v>8.2623272992350394</v>
      </c>
      <c r="H9" s="38">
        <f ca="1">SUM(H10:OFFSET(H8,(MATCH("GOBIERNOS LOCALES",$A$8:$A$50,0)-MATCH("GOBIERNOS REGIONALES",$A$8:$A$50,0)),0))</f>
        <v>2.0973795199999996</v>
      </c>
      <c r="I9" s="38">
        <f ca="1">SUM(I10:OFFSET(I8,(MATCH("GOBIERNOS LOCALES",$A$8:$A$50,0)-MATCH("GOBIERNOS REGIONALES",$A$8:$A$50,0)),0))</f>
        <v>1.1391570600000003</v>
      </c>
      <c r="J9" s="39">
        <f t="shared" ca="1" si="1"/>
        <v>0.58774071369717651</v>
      </c>
      <c r="K9" s="39">
        <f t="shared" ca="1" si="2"/>
        <v>0.736937821404683</v>
      </c>
      <c r="L9" s="40">
        <f t="shared" ca="1" si="3"/>
        <v>0.81797176731476162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0.620058</v>
      </c>
      <c r="E10" s="21">
        <v>0.53069100000000002</v>
      </c>
      <c r="F10" s="21">
        <f t="shared" si="0"/>
        <v>0.50554095016621114</v>
      </c>
      <c r="G10" s="21">
        <v>0.44394459016621113</v>
      </c>
      <c r="H10" s="21">
        <v>2.3639999999999998E-2</v>
      </c>
      <c r="I10" s="21">
        <v>3.7956360000000001E-2</v>
      </c>
      <c r="J10" s="22">
        <f t="shared" si="1"/>
        <v>0.8365406426078662</v>
      </c>
      <c r="K10" s="22">
        <f t="shared" si="2"/>
        <v>0.88108633869089759</v>
      </c>
      <c r="L10" s="23">
        <f t="shared" si="3"/>
        <v>0.95260886309775583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0.19999999999999998</v>
      </c>
      <c r="E11" s="21">
        <v>1.6210709999999999</v>
      </c>
      <c r="F11" s="21">
        <f t="shared" si="0"/>
        <v>1.3994572665251817</v>
      </c>
      <c r="G11" s="21">
        <v>1.2042005765251815</v>
      </c>
      <c r="H11" s="21">
        <v>0.12701669000000002</v>
      </c>
      <c r="I11" s="21">
        <v>6.8240000000000009E-2</v>
      </c>
      <c r="J11" s="22">
        <f t="shared" si="1"/>
        <v>0.74284258772452383</v>
      </c>
      <c r="K11" s="22">
        <f t="shared" si="2"/>
        <v>0.82119615151044068</v>
      </c>
      <c r="L11" s="23">
        <f t="shared" si="3"/>
        <v>0.86329177841388915</v>
      </c>
      <c r="M11" s="4"/>
    </row>
    <row r="12" spans="1:13" x14ac:dyDescent="0.25">
      <c r="A12" s="17"/>
      <c r="B12" s="18">
        <v>444</v>
      </c>
      <c r="C12" s="19" t="s">
        <v>211</v>
      </c>
      <c r="D12" s="20">
        <v>1.5774409999999999</v>
      </c>
      <c r="E12" s="21">
        <v>1.5358070000000001</v>
      </c>
      <c r="F12" s="21">
        <f t="shared" si="0"/>
        <v>1.2323939807232234</v>
      </c>
      <c r="G12" s="21">
        <v>0.87060929072322324</v>
      </c>
      <c r="H12" s="21">
        <v>0.23342386000000001</v>
      </c>
      <c r="I12" s="21">
        <v>0.12836083000000001</v>
      </c>
      <c r="J12" s="22">
        <f t="shared" si="1"/>
        <v>0.56687415197562141</v>
      </c>
      <c r="K12" s="22">
        <f t="shared" si="2"/>
        <v>0.71886190824968443</v>
      </c>
      <c r="L12" s="23">
        <f t="shared" si="3"/>
        <v>0.80244065870465708</v>
      </c>
      <c r="M12" s="4"/>
    </row>
    <row r="13" spans="1:13" x14ac:dyDescent="0.25">
      <c r="A13" s="17"/>
      <c r="B13" s="18">
        <v>446</v>
      </c>
      <c r="C13" s="19" t="s">
        <v>213</v>
      </c>
      <c r="D13" s="20">
        <v>3.3416410000000001</v>
      </c>
      <c r="E13" s="21">
        <v>3.5637960000000004</v>
      </c>
      <c r="F13" s="21">
        <f t="shared" si="0"/>
        <v>2.8887624227264967</v>
      </c>
      <c r="G13" s="21">
        <v>2.0770642827264965</v>
      </c>
      <c r="H13" s="21">
        <v>0.31263851999999998</v>
      </c>
      <c r="I13" s="21">
        <v>0.49905961999999998</v>
      </c>
      <c r="J13" s="22">
        <f t="shared" si="1"/>
        <v>0.58282356305649829</v>
      </c>
      <c r="K13" s="22">
        <f t="shared" si="2"/>
        <v>0.67054983021657144</v>
      </c>
      <c r="L13" s="23">
        <f t="shared" si="3"/>
        <v>0.81058579748293569</v>
      </c>
      <c r="M13" s="4"/>
    </row>
    <row r="14" spans="1:13" x14ac:dyDescent="0.25">
      <c r="A14" s="17"/>
      <c r="B14" s="18">
        <v>447</v>
      </c>
      <c r="C14" s="19" t="s">
        <v>214</v>
      </c>
      <c r="D14" s="20">
        <v>0</v>
      </c>
      <c r="E14" s="21">
        <v>0.7</v>
      </c>
      <c r="F14" s="21">
        <f t="shared" si="0"/>
        <v>0.64207172879786256</v>
      </c>
      <c r="G14" s="21">
        <v>0.42083496879786253</v>
      </c>
      <c r="H14" s="21">
        <v>0.15352959000000002</v>
      </c>
      <c r="I14" s="21">
        <v>6.7707169999999997E-2</v>
      </c>
      <c r="J14" s="22">
        <f t="shared" si="1"/>
        <v>0.60119281256837509</v>
      </c>
      <c r="K14" s="22">
        <f t="shared" si="2"/>
        <v>0.82052079828266078</v>
      </c>
      <c r="L14" s="23">
        <f t="shared" si="3"/>
        <v>0.91724532685408944</v>
      </c>
      <c r="M14" s="4"/>
    </row>
    <row r="15" spans="1:13" x14ac:dyDescent="0.25">
      <c r="A15" s="17"/>
      <c r="B15" s="18">
        <v>449</v>
      </c>
      <c r="C15" s="19" t="s">
        <v>216</v>
      </c>
      <c r="D15" s="20">
        <v>2.5920000000000006E-2</v>
      </c>
      <c r="E15" s="21">
        <v>2.5919999999999999E-2</v>
      </c>
      <c r="F15" s="21">
        <f t="shared" si="0"/>
        <v>2.3899010117416342E-2</v>
      </c>
      <c r="G15" s="21">
        <v>1.8701590117416345E-2</v>
      </c>
      <c r="H15" s="21">
        <v>2.2573099999999998E-3</v>
      </c>
      <c r="I15" s="21">
        <v>2.9401100000000001E-3</v>
      </c>
      <c r="J15" s="22">
        <f t="shared" si="1"/>
        <v>0.72151196440649479</v>
      </c>
      <c r="K15" s="22">
        <f t="shared" si="2"/>
        <v>0.80859954156698854</v>
      </c>
      <c r="L15" s="23">
        <f t="shared" si="3"/>
        <v>0.92202971132007494</v>
      </c>
      <c r="M15" s="4"/>
    </row>
    <row r="16" spans="1:13" x14ac:dyDescent="0.25">
      <c r="A16" s="17"/>
      <c r="B16" s="18">
        <v>453</v>
      </c>
      <c r="C16" s="19" t="s">
        <v>220</v>
      </c>
      <c r="D16" s="20">
        <v>0.32536199999999998</v>
      </c>
      <c r="E16" s="21">
        <v>0.35636199999999996</v>
      </c>
      <c r="F16" s="21">
        <f t="shared" si="0"/>
        <v>0.33172955965716722</v>
      </c>
      <c r="G16" s="21">
        <v>0.2974445796571672</v>
      </c>
      <c r="H16" s="21">
        <v>2.8317479999999999E-2</v>
      </c>
      <c r="I16" s="21">
        <v>5.9674999999999997E-3</v>
      </c>
      <c r="J16" s="22">
        <f t="shared" si="1"/>
        <v>0.83466974497047164</v>
      </c>
      <c r="K16" s="22">
        <f t="shared" si="2"/>
        <v>0.91413242617666091</v>
      </c>
      <c r="L16" s="23">
        <f t="shared" si="3"/>
        <v>0.93087803878406583</v>
      </c>
      <c r="M16" s="4"/>
    </row>
    <row r="17" spans="1:13" x14ac:dyDescent="0.25">
      <c r="A17" s="17"/>
      <c r="B17" s="18">
        <v>456</v>
      </c>
      <c r="C17" s="19" t="s">
        <v>223</v>
      </c>
      <c r="D17" s="20">
        <v>3.5</v>
      </c>
      <c r="E17" s="21">
        <v>3.004</v>
      </c>
      <c r="F17" s="21">
        <f t="shared" si="0"/>
        <v>2.322805290016333</v>
      </c>
      <c r="G17" s="21">
        <v>1.1836295300163329</v>
      </c>
      <c r="H17" s="21">
        <v>1.03272962</v>
      </c>
      <c r="I17" s="21">
        <v>0.10644613999999999</v>
      </c>
      <c r="J17" s="22">
        <f t="shared" si="1"/>
        <v>0.39401781957933851</v>
      </c>
      <c r="K17" s="22">
        <f t="shared" si="2"/>
        <v>0.7378026464768086</v>
      </c>
      <c r="L17" s="23">
        <f t="shared" si="3"/>
        <v>0.77323744674312012</v>
      </c>
      <c r="M17" s="4"/>
    </row>
    <row r="18" spans="1:13" x14ac:dyDescent="0.25">
      <c r="A18" s="17"/>
      <c r="B18" s="18">
        <v>459</v>
      </c>
      <c r="C18" s="19" t="s">
        <v>226</v>
      </c>
      <c r="D18" s="20">
        <v>1.5</v>
      </c>
      <c r="E18" s="21">
        <v>1.9957379999999998</v>
      </c>
      <c r="F18" s="21">
        <f t="shared" si="0"/>
        <v>1.5310677323903286</v>
      </c>
      <c r="G18" s="21">
        <v>1.3019077623903286</v>
      </c>
      <c r="H18" s="21">
        <v>9.9053849999999999E-2</v>
      </c>
      <c r="I18" s="21">
        <v>0.13010611999999999</v>
      </c>
      <c r="J18" s="22">
        <f t="shared" si="1"/>
        <v>0.65234402631524213</v>
      </c>
      <c r="K18" s="22">
        <f t="shared" si="2"/>
        <v>0.70197671858246358</v>
      </c>
      <c r="L18" s="23">
        <f t="shared" si="3"/>
        <v>0.76716870270061943</v>
      </c>
      <c r="M18" s="4"/>
    </row>
    <row r="19" spans="1:13" x14ac:dyDescent="0.25">
      <c r="A19" s="17"/>
      <c r="B19" s="18">
        <v>460</v>
      </c>
      <c r="C19" s="19" t="s">
        <v>227</v>
      </c>
      <c r="D19" s="20">
        <v>0.46255800000000002</v>
      </c>
      <c r="E19" s="21">
        <v>0.7243909999999999</v>
      </c>
      <c r="F19" s="21">
        <f t="shared" si="0"/>
        <v>0.62113593811481949</v>
      </c>
      <c r="G19" s="21">
        <v>0.44399012811481953</v>
      </c>
      <c r="H19" s="21">
        <v>8.4772600000000004E-2</v>
      </c>
      <c r="I19" s="21">
        <v>9.2373209999999997E-2</v>
      </c>
      <c r="J19" s="22">
        <f t="shared" si="1"/>
        <v>0.61291502533137432</v>
      </c>
      <c r="K19" s="22">
        <f t="shared" si="2"/>
        <v>0.72994105133114517</v>
      </c>
      <c r="L19" s="23">
        <f t="shared" si="3"/>
        <v>0.85745949095836305</v>
      </c>
      <c r="M19" s="4"/>
    </row>
    <row r="20" spans="1:13" ht="15.75" thickBot="1" x14ac:dyDescent="0.3">
      <c r="A20" s="41" t="s">
        <v>233</v>
      </c>
      <c r="B20" s="58"/>
      <c r="C20" s="43"/>
      <c r="D20" s="44">
        <v>7.9149459999999996</v>
      </c>
      <c r="E20" s="45">
        <v>8.5729119999999988</v>
      </c>
      <c r="F20" s="45">
        <f t="shared" si="0"/>
        <v>5.3873759245720745</v>
      </c>
      <c r="G20" s="45">
        <v>3.8748444245720748</v>
      </c>
      <c r="H20" s="45">
        <v>0.65580607999999985</v>
      </c>
      <c r="I20" s="45">
        <v>0.85672542000000018</v>
      </c>
      <c r="J20" s="46">
        <f t="shared" si="1"/>
        <v>0.45198695899037283</v>
      </c>
      <c r="K20" s="46">
        <f t="shared" si="2"/>
        <v>0.52848442916153515</v>
      </c>
      <c r="L20" s="47">
        <f t="shared" si="3"/>
        <v>0.6284184329166187</v>
      </c>
      <c r="M20" s="4"/>
    </row>
    <row r="21" spans="1:13" x14ac:dyDescent="0.25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T13" sqref="T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</v>
      </c>
      <c r="B1" s="49" t="s">
        <v>13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246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1626.886438</v>
      </c>
      <c r="I6" s="14">
        <v>2193.1642020000004</v>
      </c>
      <c r="J6" s="14">
        <v>1809.8704105569564</v>
      </c>
      <c r="K6" s="14">
        <v>1508.6628894369564</v>
      </c>
      <c r="L6" s="14">
        <v>142.31356473000005</v>
      </c>
      <c r="M6" s="14">
        <v>158.89395639</v>
      </c>
      <c r="N6" s="15">
        <v>0.68789326766375702</v>
      </c>
      <c r="O6" s="15">
        <v>0.7527828753822402</v>
      </c>
      <c r="P6" s="16">
        <v>0.82523251515162033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1475.4691979999984</v>
      </c>
      <c r="I7" s="38">
        <f ca="1">SUM(I8:OFFSET(I6,MATCH("PROYECTOS",$A$8:$A$50,0),0))</f>
        <v>2009.1675369999982</v>
      </c>
      <c r="J7" s="38">
        <f ca="1">SUM(J8:OFFSET(J6,MATCH("PROYECTOS",$A$8:$A$50,0),0))</f>
        <v>1721.0291698117435</v>
      </c>
      <c r="K7" s="38">
        <f ca="1">SUM(K8:OFFSET(K6,MATCH("PROYECTOS",$A$8:$A$50,0),0))</f>
        <v>1444.7127198017438</v>
      </c>
      <c r="L7" s="38">
        <f ca="1">SUM(L8:OFFSET(L6,MATCH("PROYECTOS",$A$8:$A$50,0),0))</f>
        <v>131.23882538999999</v>
      </c>
      <c r="M7" s="38">
        <f ca="1">SUM(M8:OFFSET(M6,MATCH("PROYECTOS",$A$8:$A$50,0),0))</f>
        <v>145.07762462000005</v>
      </c>
      <c r="N7" s="39">
        <f ca="1">IFERROR(K7/I7,0)</f>
        <v>0.71906035370197452</v>
      </c>
      <c r="O7" s="39">
        <f ca="1">IFERROR(SUM(K7,L7)/I7,0)</f>
        <v>0.78438035463428113</v>
      </c>
      <c r="P7" s="40">
        <f ca="1">IFERROR(SUM(K7,L7,M7)/I7,0)</f>
        <v>0.85658818297527828</v>
      </c>
      <c r="Q7" s="64"/>
      <c r="R7" s="38"/>
      <c r="S7" s="40"/>
    </row>
    <row r="8" spans="1:19" ht="25.5" x14ac:dyDescent="0.25">
      <c r="A8" s="17"/>
      <c r="B8" s="19">
        <v>5000017</v>
      </c>
      <c r="C8" s="19" t="s">
        <v>296</v>
      </c>
      <c r="D8" s="68">
        <v>3033254</v>
      </c>
      <c r="E8" s="19" t="s">
        <v>284</v>
      </c>
      <c r="F8" s="69">
        <v>218</v>
      </c>
      <c r="G8" s="19" t="s">
        <v>306</v>
      </c>
      <c r="H8" s="20">
        <v>387.01441399999999</v>
      </c>
      <c r="I8" s="21">
        <v>460.86922899999985</v>
      </c>
      <c r="J8" s="21">
        <f t="shared" ref="J8:J16" si="0">SUM(K8,L8,M8)</f>
        <v>417.71398735753235</v>
      </c>
      <c r="K8" s="21">
        <v>360.02590991753232</v>
      </c>
      <c r="L8" s="21">
        <v>21.281807520000005</v>
      </c>
      <c r="M8" s="21">
        <v>36.406269920000007</v>
      </c>
      <c r="N8" s="22">
        <f t="shared" ref="N8:N17" si="1">IFERROR(K8/I8,0)</f>
        <v>0.78118886500346596</v>
      </c>
      <c r="O8" s="22">
        <f t="shared" ref="O8:O17" si="2">IFERROR(SUM(K8,L8)/I8,0)</f>
        <v>0.82736640557430763</v>
      </c>
      <c r="P8" s="23">
        <f t="shared" ref="P8:P17" si="3">IFERROR(SUM(K8,L8,M8)/I8,0)</f>
        <v>0.90636119982211372</v>
      </c>
      <c r="Q8" s="70">
        <v>1715913</v>
      </c>
      <c r="R8" s="21">
        <v>1578467.862</v>
      </c>
      <c r="S8" s="23">
        <f>IFERROR(R8/Q8,0)</f>
        <v>0.91989970470530846</v>
      </c>
    </row>
    <row r="9" spans="1:19" ht="38.25" x14ac:dyDescent="0.25">
      <c r="A9" s="17"/>
      <c r="B9" s="19">
        <v>5000018</v>
      </c>
      <c r="C9" s="19" t="s">
        <v>297</v>
      </c>
      <c r="D9" s="68">
        <v>3033255</v>
      </c>
      <c r="E9" s="19" t="s">
        <v>285</v>
      </c>
      <c r="F9" s="69">
        <v>219</v>
      </c>
      <c r="G9" s="19" t="s">
        <v>307</v>
      </c>
      <c r="H9" s="20">
        <v>273.77885399999991</v>
      </c>
      <c r="I9" s="21">
        <v>405.47449400000005</v>
      </c>
      <c r="J9" s="21">
        <f t="shared" si="0"/>
        <v>359.62628758019787</v>
      </c>
      <c r="K9" s="21">
        <v>303.53076040019789</v>
      </c>
      <c r="L9" s="21">
        <v>27.823940710000006</v>
      </c>
      <c r="M9" s="21">
        <v>28.271586469999995</v>
      </c>
      <c r="N9" s="22">
        <f t="shared" si="1"/>
        <v>0.74858163680253054</v>
      </c>
      <c r="O9" s="22">
        <f t="shared" si="2"/>
        <v>0.8172023296493659</v>
      </c>
      <c r="P9" s="23">
        <f t="shared" si="3"/>
        <v>0.88692702722800076</v>
      </c>
      <c r="Q9" s="70">
        <v>553509</v>
      </c>
      <c r="R9" s="21">
        <v>399632.43600000005</v>
      </c>
      <c r="S9" s="23">
        <f t="shared" ref="S9:S16" si="4">IFERROR(R9/Q9,0)</f>
        <v>0.72199808133201093</v>
      </c>
    </row>
    <row r="10" spans="1:19" ht="38.25" x14ac:dyDescent="0.25">
      <c r="A10" s="17"/>
      <c r="B10" s="19">
        <v>5000019</v>
      </c>
      <c r="C10" s="19" t="s">
        <v>298</v>
      </c>
      <c r="D10" s="68">
        <v>3033256</v>
      </c>
      <c r="E10" s="19" t="s">
        <v>286</v>
      </c>
      <c r="F10" s="69">
        <v>220</v>
      </c>
      <c r="G10" s="19" t="s">
        <v>308</v>
      </c>
      <c r="H10" s="20">
        <v>89.556607999999997</v>
      </c>
      <c r="I10" s="21">
        <v>132.72839499999995</v>
      </c>
      <c r="J10" s="21">
        <f t="shared" si="0"/>
        <v>122.25024155073098</v>
      </c>
      <c r="K10" s="21">
        <v>104.30234317073098</v>
      </c>
      <c r="L10" s="21">
        <v>8.216069580000001</v>
      </c>
      <c r="M10" s="21">
        <v>9.7318287999999988</v>
      </c>
      <c r="N10" s="22">
        <f t="shared" si="1"/>
        <v>0.78583292724010578</v>
      </c>
      <c r="O10" s="22">
        <f t="shared" si="2"/>
        <v>0.84773429793022825</v>
      </c>
      <c r="P10" s="23">
        <f t="shared" si="3"/>
        <v>0.92105567577104375</v>
      </c>
      <c r="Q10" s="70">
        <v>2833129</v>
      </c>
      <c r="R10" s="21">
        <v>2602737.64</v>
      </c>
      <c r="S10" s="23">
        <f t="shared" si="4"/>
        <v>0.91867953771254329</v>
      </c>
    </row>
    <row r="11" spans="1:19" ht="25.5" x14ac:dyDescent="0.25">
      <c r="A11" s="17"/>
      <c r="B11" s="19">
        <v>5000027</v>
      </c>
      <c r="C11" s="19" t="s">
        <v>299</v>
      </c>
      <c r="D11" s="68">
        <v>3033311</v>
      </c>
      <c r="E11" s="19" t="s">
        <v>287</v>
      </c>
      <c r="F11" s="69">
        <v>16</v>
      </c>
      <c r="G11" s="19" t="s">
        <v>309</v>
      </c>
      <c r="H11" s="20">
        <v>165.67291699999998</v>
      </c>
      <c r="I11" s="21">
        <v>185.98578099999995</v>
      </c>
      <c r="J11" s="21">
        <f t="shared" si="0"/>
        <v>168.78348436817376</v>
      </c>
      <c r="K11" s="21">
        <v>146.52788592817376</v>
      </c>
      <c r="L11" s="21">
        <v>11.626247869999997</v>
      </c>
      <c r="M11" s="21">
        <v>10.629350570000005</v>
      </c>
      <c r="N11" s="22">
        <f t="shared" si="1"/>
        <v>0.78784456069883002</v>
      </c>
      <c r="O11" s="22">
        <f t="shared" si="2"/>
        <v>0.85035604844530444</v>
      </c>
      <c r="P11" s="23">
        <f t="shared" si="3"/>
        <v>0.90750746353117073</v>
      </c>
      <c r="Q11" s="70">
        <v>1837654</v>
      </c>
      <c r="R11" s="21">
        <v>1645403.0329999998</v>
      </c>
      <c r="S11" s="23">
        <f t="shared" si="4"/>
        <v>0.8953823913533232</v>
      </c>
    </row>
    <row r="12" spans="1:19" ht="38.25" x14ac:dyDescent="0.25">
      <c r="A12" s="17"/>
      <c r="B12" s="19">
        <v>5000029</v>
      </c>
      <c r="C12" s="19" t="s">
        <v>300</v>
      </c>
      <c r="D12" s="68">
        <v>3033313</v>
      </c>
      <c r="E12" s="19" t="s">
        <v>289</v>
      </c>
      <c r="F12" s="69">
        <v>16</v>
      </c>
      <c r="G12" s="19" t="s">
        <v>309</v>
      </c>
      <c r="H12" s="20">
        <v>96.324109999999976</v>
      </c>
      <c r="I12" s="21">
        <v>122.32136199999995</v>
      </c>
      <c r="J12" s="21">
        <f t="shared" si="0"/>
        <v>109.34928776104115</v>
      </c>
      <c r="K12" s="21">
        <v>89.40373836104115</v>
      </c>
      <c r="L12" s="21">
        <v>9.5481844300000045</v>
      </c>
      <c r="M12" s="21">
        <v>10.397364969999995</v>
      </c>
      <c r="N12" s="22">
        <f t="shared" si="1"/>
        <v>0.73089227342842356</v>
      </c>
      <c r="O12" s="22">
        <f t="shared" si="2"/>
        <v>0.80895046599498455</v>
      </c>
      <c r="P12" s="23">
        <f t="shared" si="3"/>
        <v>0.89395086821418157</v>
      </c>
      <c r="Q12" s="70">
        <v>150443</v>
      </c>
      <c r="R12" s="21">
        <v>136848.834</v>
      </c>
      <c r="S12" s="23">
        <f t="shared" si="4"/>
        <v>0.90963909254667885</v>
      </c>
    </row>
    <row r="13" spans="1:19" ht="25.5" x14ac:dyDescent="0.25">
      <c r="A13" s="17"/>
      <c r="B13" s="19">
        <v>5004424</v>
      </c>
      <c r="C13" s="19" t="s">
        <v>301</v>
      </c>
      <c r="D13" s="68">
        <v>3000001</v>
      </c>
      <c r="E13" s="19" t="s">
        <v>276</v>
      </c>
      <c r="F13" s="69">
        <v>60</v>
      </c>
      <c r="G13" s="19" t="s">
        <v>310</v>
      </c>
      <c r="H13" s="20">
        <v>11.269782000000005</v>
      </c>
      <c r="I13" s="21">
        <v>12.622916000000004</v>
      </c>
      <c r="J13" s="21">
        <f t="shared" si="0"/>
        <v>10.037789093456245</v>
      </c>
      <c r="K13" s="21">
        <v>7.5773754034562444</v>
      </c>
      <c r="L13" s="21">
        <v>0.94260182000000003</v>
      </c>
      <c r="M13" s="21">
        <v>1.5178118700000003</v>
      </c>
      <c r="N13" s="22">
        <f t="shared" si="1"/>
        <v>0.60028723976743903</v>
      </c>
      <c r="O13" s="22">
        <f t="shared" si="2"/>
        <v>0.67496109642623325</v>
      </c>
      <c r="P13" s="23">
        <f t="shared" si="3"/>
        <v>0.79520366716028557</v>
      </c>
      <c r="Q13" s="70">
        <v>964</v>
      </c>
      <c r="R13" s="21">
        <v>699.4</v>
      </c>
      <c r="S13" s="23">
        <f t="shared" si="4"/>
        <v>0.7255186721991701</v>
      </c>
    </row>
    <row r="14" spans="1:19" ht="25.5" x14ac:dyDescent="0.25">
      <c r="A14" s="17"/>
      <c r="B14" s="19">
        <v>5004425</v>
      </c>
      <c r="C14" s="19" t="s">
        <v>302</v>
      </c>
      <c r="D14" s="68">
        <v>3000001</v>
      </c>
      <c r="E14" s="19" t="s">
        <v>276</v>
      </c>
      <c r="F14" s="69">
        <v>80</v>
      </c>
      <c r="G14" s="19" t="s">
        <v>311</v>
      </c>
      <c r="H14" s="20">
        <v>5.5496770000000009</v>
      </c>
      <c r="I14" s="21">
        <v>8.2168789999999987</v>
      </c>
      <c r="J14" s="21">
        <f t="shared" si="0"/>
        <v>6.7306452202387046</v>
      </c>
      <c r="K14" s="21">
        <v>5.3534788902387049</v>
      </c>
      <c r="L14" s="21">
        <v>0.67238025000000001</v>
      </c>
      <c r="M14" s="21">
        <v>0.70478608000000009</v>
      </c>
      <c r="N14" s="22">
        <f t="shared" si="1"/>
        <v>0.65152217651479416</v>
      </c>
      <c r="O14" s="22">
        <f t="shared" si="2"/>
        <v>0.73335132965189165</v>
      </c>
      <c r="P14" s="23">
        <f t="shared" si="3"/>
        <v>0.81912429527545749</v>
      </c>
      <c r="Q14" s="70">
        <v>132</v>
      </c>
      <c r="R14" s="21">
        <v>84</v>
      </c>
      <c r="S14" s="23">
        <f t="shared" si="4"/>
        <v>0.63636363636363635</v>
      </c>
    </row>
    <row r="15" spans="1:19" ht="38.25" x14ac:dyDescent="0.25">
      <c r="A15" s="17"/>
      <c r="B15" s="19">
        <v>5004426</v>
      </c>
      <c r="C15" s="19" t="s">
        <v>303</v>
      </c>
      <c r="D15" s="68">
        <v>3000001</v>
      </c>
      <c r="E15" s="19" t="s">
        <v>276</v>
      </c>
      <c r="F15" s="69">
        <v>60</v>
      </c>
      <c r="G15" s="19" t="s">
        <v>310</v>
      </c>
      <c r="H15" s="20">
        <v>42.323930999999995</v>
      </c>
      <c r="I15" s="21">
        <v>94.958770999999999</v>
      </c>
      <c r="J15" s="21">
        <f t="shared" si="0"/>
        <v>62.571723818883619</v>
      </c>
      <c r="K15" s="21">
        <v>44.43909025888361</v>
      </c>
      <c r="L15" s="21">
        <v>9.5282094700000055</v>
      </c>
      <c r="M15" s="21">
        <v>8.604424090000002</v>
      </c>
      <c r="N15" s="22">
        <f t="shared" si="1"/>
        <v>0.46798299715656189</v>
      </c>
      <c r="O15" s="22">
        <f t="shared" si="2"/>
        <v>0.56832348566183122</v>
      </c>
      <c r="P15" s="23">
        <f t="shared" si="3"/>
        <v>0.6589356955650113</v>
      </c>
      <c r="Q15" s="70">
        <v>1193.5</v>
      </c>
      <c r="R15" s="21">
        <v>862.63900000000001</v>
      </c>
      <c r="S15" s="23">
        <f t="shared" si="4"/>
        <v>0.72278089652283206</v>
      </c>
    </row>
    <row r="16" spans="1:19" x14ac:dyDescent="0.25">
      <c r="A16" s="17"/>
      <c r="B16" s="19">
        <v>9000000</v>
      </c>
      <c r="C16" s="19" t="s">
        <v>304</v>
      </c>
      <c r="D16" s="68">
        <v>9000000</v>
      </c>
      <c r="E16" s="19" t="s">
        <v>305</v>
      </c>
      <c r="F16" s="69"/>
      <c r="G16" s="19" t="s">
        <v>312</v>
      </c>
      <c r="H16" s="20">
        <v>403.97890499999852</v>
      </c>
      <c r="I16" s="21">
        <v>585.98970999999824</v>
      </c>
      <c r="J16" s="21">
        <f t="shared" si="0"/>
        <v>463.96572306148903</v>
      </c>
      <c r="K16" s="21">
        <v>383.55213747148906</v>
      </c>
      <c r="L16" s="21">
        <v>41.599383739999951</v>
      </c>
      <c r="M16" s="21">
        <v>38.814201850000046</v>
      </c>
      <c r="N16" s="22">
        <f t="shared" si="1"/>
        <v>0.65453732535933129</v>
      </c>
      <c r="O16" s="22">
        <f t="shared" si="2"/>
        <v>0.72552728137750111</v>
      </c>
      <c r="P16" s="23">
        <f t="shared" si="3"/>
        <v>0.79176428381565001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151.41724000000158</v>
      </c>
      <c r="I17" s="45">
        <f t="shared" ref="I17:M17" ca="1" si="5">OFFSET(I17,-MATCH("PROYECTOS",$A$8:$A$50,0)-1,0)-(OFFSET(I17,-MATCH("PROYECTOS",$A$8:$A$50,0),0))</f>
        <v>183.99666500000217</v>
      </c>
      <c r="J17" s="45">
        <f t="shared" ca="1" si="5"/>
        <v>88.841240745212872</v>
      </c>
      <c r="K17" s="45">
        <f t="shared" ca="1" si="5"/>
        <v>63.95016963521266</v>
      </c>
      <c r="L17" s="45">
        <f t="shared" ca="1" si="5"/>
        <v>11.074739340000065</v>
      </c>
      <c r="M17" s="45">
        <f t="shared" ca="1" si="5"/>
        <v>13.816331769999948</v>
      </c>
      <c r="N17" s="46">
        <f t="shared" ca="1" si="1"/>
        <v>0.34756156931003018</v>
      </c>
      <c r="O17" s="46">
        <f t="shared" ca="1" si="2"/>
        <v>0.4077514610126865</v>
      </c>
      <c r="P17" s="47">
        <f t="shared" ca="1" si="3"/>
        <v>0.48284158164068697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41</v>
      </c>
      <c r="B1" s="51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744</v>
      </c>
      <c r="N2" s="72" t="s">
        <v>759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35.326035000000005</v>
      </c>
      <c r="E6" s="14">
        <f ca="1">SUM(E7:OFFSET(E7,50,0))</f>
        <v>42.970838000000001</v>
      </c>
      <c r="F6" s="14">
        <f ca="1">SUM(F7:OFFSET(F7,50,0))</f>
        <v>29.70243321493507</v>
      </c>
      <c r="G6" s="14">
        <f ca="1">SUM(G7:OFFSET(G7,50,0))</f>
        <v>23.299973884935071</v>
      </c>
      <c r="H6" s="14">
        <f ca="1">SUM(H7:OFFSET(H7,50,0))</f>
        <v>3.5198436799999997</v>
      </c>
      <c r="I6" s="14">
        <f ca="1">SUM(I7:OFFSET(I7,50,0))</f>
        <v>2.8826156499999995</v>
      </c>
      <c r="J6" s="15">
        <f ca="1">IFERROR(G6/E6,0)</f>
        <v>0.54222758897406353</v>
      </c>
      <c r="K6" s="15">
        <f ca="1">IFERROR(SUM(G6,H6)/E6,0)</f>
        <v>0.62413997057574422</v>
      </c>
      <c r="L6" s="16">
        <f ca="1">IFERROR(SUM(G6,H6,I6)/E6,0)</f>
        <v>0.6912230386322713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0.77509800000000006</v>
      </c>
      <c r="E7" s="21">
        <v>0.81910399999999994</v>
      </c>
      <c r="F7" s="21">
        <f t="shared" ref="F7:F31" si="0">SUM(G7,H7,I7)</f>
        <v>0.63340834075787411</v>
      </c>
      <c r="G7" s="21">
        <v>0.5333415407578741</v>
      </c>
      <c r="H7" s="21">
        <v>5.5149480000000001E-2</v>
      </c>
      <c r="I7" s="21">
        <v>4.4917320000000004E-2</v>
      </c>
      <c r="J7" s="22">
        <f t="shared" ref="J7:J31" si="1">IFERROR(G7/E7,0)</f>
        <v>0.65112798955672802</v>
      </c>
      <c r="K7" s="22">
        <f t="shared" ref="K7:K31" si="2">IFERROR(SUM(G7,H7)/E7,0)</f>
        <v>0.71845702225587238</v>
      </c>
      <c r="L7" s="23">
        <f t="shared" ref="L7:L31" si="3">IFERROR(SUM(G7,H7,I7)/E7,0)</f>
        <v>0.77329416137373785</v>
      </c>
      <c r="M7" s="4"/>
      <c r="N7" t="s">
        <v>258</v>
      </c>
      <c r="O7" s="5">
        <v>0.76780986726475142</v>
      </c>
      <c r="P7" s="71">
        <v>0.84359878182380177</v>
      </c>
    </row>
    <row r="8" spans="1:16" x14ac:dyDescent="0.25">
      <c r="A8" s="17"/>
      <c r="B8" s="55">
        <v>2</v>
      </c>
      <c r="C8" s="19" t="s">
        <v>251</v>
      </c>
      <c r="D8" s="20">
        <v>0.23628099999999999</v>
      </c>
      <c r="E8" s="21">
        <v>0.51174700000000006</v>
      </c>
      <c r="F8" s="21">
        <f t="shared" si="0"/>
        <v>0.28677671220290418</v>
      </c>
      <c r="G8" s="21">
        <v>0.16141839220290422</v>
      </c>
      <c r="H8" s="21">
        <v>9.0259799999999994E-3</v>
      </c>
      <c r="I8" s="21">
        <v>0.11633233999999999</v>
      </c>
      <c r="J8" s="22">
        <f t="shared" si="1"/>
        <v>0.31542616215220448</v>
      </c>
      <c r="K8" s="22">
        <f t="shared" si="2"/>
        <v>0.33306374478581052</v>
      </c>
      <c r="L8" s="23">
        <f t="shared" si="3"/>
        <v>0.56038767633792508</v>
      </c>
      <c r="M8" s="4"/>
      <c r="N8" t="s">
        <v>252</v>
      </c>
      <c r="O8" s="5">
        <v>1.4828070566342064</v>
      </c>
      <c r="P8" s="71">
        <v>0.80817009677731255</v>
      </c>
    </row>
    <row r="9" spans="1:16" x14ac:dyDescent="0.25">
      <c r="A9" s="17"/>
      <c r="B9" s="55">
        <v>3</v>
      </c>
      <c r="C9" s="19" t="s">
        <v>252</v>
      </c>
      <c r="D9" s="20">
        <v>0.27149100000000004</v>
      </c>
      <c r="E9" s="21">
        <v>1.8347709999999999</v>
      </c>
      <c r="F9" s="21">
        <f t="shared" si="0"/>
        <v>1.4828070566342064</v>
      </c>
      <c r="G9" s="21">
        <v>1.2273871366342064</v>
      </c>
      <c r="H9" s="21">
        <v>0.13349642</v>
      </c>
      <c r="I9" s="21">
        <v>0.1219235</v>
      </c>
      <c r="J9" s="22">
        <f t="shared" si="1"/>
        <v>0.6689593069839268</v>
      </c>
      <c r="K9" s="22">
        <f t="shared" si="2"/>
        <v>0.74171847965452165</v>
      </c>
      <c r="L9" s="23">
        <f t="shared" si="3"/>
        <v>0.80817009677731255</v>
      </c>
      <c r="M9" s="4"/>
      <c r="N9" t="s">
        <v>272</v>
      </c>
      <c r="O9" s="5">
        <v>0.80149101809382217</v>
      </c>
      <c r="P9" s="71">
        <v>0.79979624984041053</v>
      </c>
    </row>
    <row r="10" spans="1:16" x14ac:dyDescent="0.25">
      <c r="A10" s="17"/>
      <c r="B10" s="55">
        <v>4</v>
      </c>
      <c r="C10" s="19" t="s">
        <v>253</v>
      </c>
      <c r="D10" s="20">
        <v>0.36280000000000001</v>
      </c>
      <c r="E10" s="21">
        <v>0.47665500000000005</v>
      </c>
      <c r="F10" s="21">
        <f t="shared" si="0"/>
        <v>0.26477623360318603</v>
      </c>
      <c r="G10" s="21">
        <v>0.23633421360318607</v>
      </c>
      <c r="H10" s="21">
        <v>1.4346419999999999E-2</v>
      </c>
      <c r="I10" s="21">
        <v>1.4095600000000002E-2</v>
      </c>
      <c r="J10" s="22">
        <f t="shared" si="1"/>
        <v>0.49581817793411598</v>
      </c>
      <c r="K10" s="22">
        <f t="shared" si="2"/>
        <v>0.52591629921680461</v>
      </c>
      <c r="L10" s="23">
        <f t="shared" si="3"/>
        <v>0.555488211816064</v>
      </c>
      <c r="M10" s="4"/>
      <c r="N10" t="s">
        <v>250</v>
      </c>
      <c r="O10" s="5">
        <v>0.63340834075787411</v>
      </c>
      <c r="P10" s="71">
        <v>0.77329416137373785</v>
      </c>
    </row>
    <row r="11" spans="1:16" x14ac:dyDescent="0.25">
      <c r="A11" s="17"/>
      <c r="B11" s="55">
        <v>5</v>
      </c>
      <c r="C11" s="19" t="s">
        <v>254</v>
      </c>
      <c r="D11" s="20">
        <v>1.961274</v>
      </c>
      <c r="E11" s="21">
        <v>2.0984720000000001</v>
      </c>
      <c r="F11" s="21">
        <f t="shared" si="0"/>
        <v>1.5631072699473456</v>
      </c>
      <c r="G11" s="21">
        <v>1.1166635299473455</v>
      </c>
      <c r="H11" s="21">
        <v>0.30760485999999998</v>
      </c>
      <c r="I11" s="21">
        <v>0.13883888</v>
      </c>
      <c r="J11" s="22">
        <f t="shared" si="1"/>
        <v>0.53213172725075453</v>
      </c>
      <c r="K11" s="22">
        <f t="shared" si="2"/>
        <v>0.67871689016929726</v>
      </c>
      <c r="L11" s="23">
        <f t="shared" si="3"/>
        <v>0.74487878320384815</v>
      </c>
      <c r="M11" s="4"/>
      <c r="N11" t="s">
        <v>268</v>
      </c>
      <c r="O11" s="5">
        <v>2.5422216690027737</v>
      </c>
      <c r="P11" s="71">
        <v>0.76898649309296596</v>
      </c>
    </row>
    <row r="12" spans="1:16" x14ac:dyDescent="0.25">
      <c r="A12" s="17"/>
      <c r="B12" s="55">
        <v>6</v>
      </c>
      <c r="C12" s="19" t="s">
        <v>255</v>
      </c>
      <c r="D12" s="20">
        <v>0.39671600000000001</v>
      </c>
      <c r="E12" s="21">
        <v>0.63617099999999993</v>
      </c>
      <c r="F12" s="21">
        <f t="shared" si="0"/>
        <v>0.27074725723030363</v>
      </c>
      <c r="G12" s="21">
        <v>0.22825364723030361</v>
      </c>
      <c r="H12" s="21">
        <v>3.4530600000000002E-2</v>
      </c>
      <c r="I12" s="21">
        <v>7.9630099999999995E-3</v>
      </c>
      <c r="J12" s="22">
        <f t="shared" si="1"/>
        <v>0.35879291453131884</v>
      </c>
      <c r="K12" s="22">
        <f t="shared" si="2"/>
        <v>0.41307171692878747</v>
      </c>
      <c r="L12" s="23">
        <f t="shared" si="3"/>
        <v>0.42558880745947814</v>
      </c>
      <c r="M12" s="4"/>
      <c r="N12" t="s">
        <v>257</v>
      </c>
      <c r="O12" s="5">
        <v>5.9726783112635689</v>
      </c>
      <c r="P12" s="71">
        <v>0.75581221683368727</v>
      </c>
    </row>
    <row r="13" spans="1:16" x14ac:dyDescent="0.25">
      <c r="A13" s="17"/>
      <c r="B13" s="55">
        <v>7</v>
      </c>
      <c r="C13" s="19" t="s">
        <v>256</v>
      </c>
      <c r="D13" s="20">
        <v>1.339521</v>
      </c>
      <c r="E13" s="21">
        <v>1.66235</v>
      </c>
      <c r="F13" s="21">
        <f t="shared" si="0"/>
        <v>0.86632859069767387</v>
      </c>
      <c r="G13" s="21">
        <v>0.76532803069767397</v>
      </c>
      <c r="H13" s="21">
        <v>1.8993690000000001E-2</v>
      </c>
      <c r="I13" s="21">
        <v>8.2006869999999996E-2</v>
      </c>
      <c r="J13" s="22">
        <f t="shared" si="1"/>
        <v>0.46038922651527897</v>
      </c>
      <c r="K13" s="22">
        <f t="shared" si="2"/>
        <v>0.47181503335499381</v>
      </c>
      <c r="L13" s="23">
        <f t="shared" si="3"/>
        <v>0.52114692495423576</v>
      </c>
      <c r="M13" s="4"/>
      <c r="N13" t="s">
        <v>271</v>
      </c>
      <c r="O13" s="5">
        <v>1.7861284385347052</v>
      </c>
      <c r="P13" s="71">
        <v>0.74998727235248774</v>
      </c>
    </row>
    <row r="14" spans="1:16" x14ac:dyDescent="0.25">
      <c r="A14" s="17"/>
      <c r="B14" s="55">
        <v>8</v>
      </c>
      <c r="C14" s="19" t="s">
        <v>257</v>
      </c>
      <c r="D14" s="20">
        <v>7.9539359999999988</v>
      </c>
      <c r="E14" s="21">
        <v>7.9023310000000002</v>
      </c>
      <c r="F14" s="21">
        <f t="shared" si="0"/>
        <v>5.9726783112635689</v>
      </c>
      <c r="G14" s="21">
        <v>4.3361674412635693</v>
      </c>
      <c r="H14" s="21">
        <v>0.70187697999999998</v>
      </c>
      <c r="I14" s="21">
        <v>0.93463388999999997</v>
      </c>
      <c r="J14" s="22">
        <f t="shared" si="1"/>
        <v>0.54872004744721137</v>
      </c>
      <c r="K14" s="22">
        <f t="shared" si="2"/>
        <v>0.63753902756839331</v>
      </c>
      <c r="L14" s="23">
        <f t="shared" si="3"/>
        <v>0.75581221683368727</v>
      </c>
      <c r="M14" s="4"/>
      <c r="N14" t="s">
        <v>254</v>
      </c>
      <c r="O14" s="5">
        <v>1.5631072699473456</v>
      </c>
      <c r="P14" s="71">
        <v>0.74487878320384815</v>
      </c>
    </row>
    <row r="15" spans="1:16" x14ac:dyDescent="0.25">
      <c r="A15" s="17"/>
      <c r="B15" s="55">
        <v>9</v>
      </c>
      <c r="C15" s="19" t="s">
        <v>258</v>
      </c>
      <c r="D15" s="20">
        <v>0.16416800000000001</v>
      </c>
      <c r="E15" s="21">
        <v>0.91015999999999997</v>
      </c>
      <c r="F15" s="21">
        <f t="shared" si="0"/>
        <v>0.76780986726475142</v>
      </c>
      <c r="G15" s="21">
        <v>0.53518870726475143</v>
      </c>
      <c r="H15" s="21">
        <v>0.15847682000000002</v>
      </c>
      <c r="I15" s="21">
        <v>7.4144339999999989E-2</v>
      </c>
      <c r="J15" s="22">
        <f t="shared" si="1"/>
        <v>0.58801607109162279</v>
      </c>
      <c r="K15" s="22">
        <f t="shared" si="2"/>
        <v>0.7621358082806885</v>
      </c>
      <c r="L15" s="23">
        <f t="shared" si="3"/>
        <v>0.84359878182380177</v>
      </c>
      <c r="M15" s="4"/>
      <c r="N15" t="s">
        <v>264</v>
      </c>
      <c r="O15" s="5">
        <v>8.1343566079582175</v>
      </c>
      <c r="P15" s="71">
        <v>0.71670234525654586</v>
      </c>
    </row>
    <row r="16" spans="1:16" x14ac:dyDescent="0.25">
      <c r="A16" s="17"/>
      <c r="B16" s="55">
        <v>10</v>
      </c>
      <c r="C16" s="19" t="s">
        <v>259</v>
      </c>
      <c r="D16" s="20">
        <v>0.15027299999999999</v>
      </c>
      <c r="E16" s="21">
        <v>0.23002999999999993</v>
      </c>
      <c r="F16" s="21">
        <f t="shared" si="0"/>
        <v>9.3969329578345029E-2</v>
      </c>
      <c r="G16" s="21">
        <v>6.8639059578345041E-2</v>
      </c>
      <c r="H16" s="21">
        <v>2.090028E-2</v>
      </c>
      <c r="I16" s="21">
        <v>4.42999E-3</v>
      </c>
      <c r="J16" s="22">
        <f t="shared" si="1"/>
        <v>0.29839177315282817</v>
      </c>
      <c r="K16" s="22">
        <f t="shared" si="2"/>
        <v>0.38925070459655287</v>
      </c>
      <c r="L16" s="23">
        <f t="shared" si="3"/>
        <v>0.40850901872949208</v>
      </c>
      <c r="M16" s="4"/>
      <c r="N16" t="s">
        <v>274</v>
      </c>
      <c r="O16" s="5">
        <v>0.18620701586721441</v>
      </c>
      <c r="P16" s="71">
        <v>0.68526736515872222</v>
      </c>
    </row>
    <row r="17" spans="1:16" x14ac:dyDescent="0.25">
      <c r="A17" s="17"/>
      <c r="B17" s="55">
        <v>11</v>
      </c>
      <c r="C17" s="19" t="s">
        <v>260</v>
      </c>
      <c r="D17" s="20">
        <v>0.353684</v>
      </c>
      <c r="E17" s="21">
        <v>0.43207200000000001</v>
      </c>
      <c r="F17" s="21">
        <f t="shared" si="0"/>
        <v>0.27035579807083032</v>
      </c>
      <c r="G17" s="21">
        <v>0.23238408807083033</v>
      </c>
      <c r="H17" s="21">
        <v>2.1470529999999998E-2</v>
      </c>
      <c r="I17" s="21">
        <v>1.6501179999999997E-2</v>
      </c>
      <c r="J17" s="22">
        <f t="shared" si="1"/>
        <v>0.53783649037852566</v>
      </c>
      <c r="K17" s="22">
        <f t="shared" si="2"/>
        <v>0.58752850930129774</v>
      </c>
      <c r="L17" s="23">
        <f t="shared" si="3"/>
        <v>0.62571932009209186</v>
      </c>
      <c r="M17" s="4"/>
      <c r="N17" t="s">
        <v>260</v>
      </c>
      <c r="O17" s="5">
        <v>0.27035579807083032</v>
      </c>
      <c r="P17" s="71">
        <v>0.62571932009209186</v>
      </c>
    </row>
    <row r="18" spans="1:16" x14ac:dyDescent="0.25">
      <c r="A18" s="17"/>
      <c r="B18" s="55">
        <v>12</v>
      </c>
      <c r="C18" s="19" t="s">
        <v>261</v>
      </c>
      <c r="D18" s="20">
        <v>0.30334500000000003</v>
      </c>
      <c r="E18" s="21">
        <v>0.46666999999999986</v>
      </c>
      <c r="F18" s="21">
        <f t="shared" si="0"/>
        <v>0.20005467035177887</v>
      </c>
      <c r="G18" s="21">
        <v>0.17192004035177888</v>
      </c>
      <c r="H18" s="21">
        <v>1.8069019999999998E-2</v>
      </c>
      <c r="I18" s="21">
        <v>1.0065610000000001E-2</v>
      </c>
      <c r="J18" s="22">
        <f t="shared" si="1"/>
        <v>0.36839745505770444</v>
      </c>
      <c r="K18" s="22">
        <f t="shared" si="2"/>
        <v>0.40711650706447583</v>
      </c>
      <c r="L18" s="23">
        <f t="shared" si="3"/>
        <v>0.42868551728583137</v>
      </c>
      <c r="M18" s="4"/>
      <c r="N18" t="s">
        <v>265</v>
      </c>
      <c r="O18" s="5">
        <v>0.82550840117121982</v>
      </c>
      <c r="P18" s="71">
        <v>0.61091661067300052</v>
      </c>
    </row>
    <row r="19" spans="1:16" x14ac:dyDescent="0.25">
      <c r="A19" s="17"/>
      <c r="B19" s="55">
        <v>13</v>
      </c>
      <c r="C19" s="19" t="s">
        <v>262</v>
      </c>
      <c r="D19" s="20">
        <v>0.27620599999999995</v>
      </c>
      <c r="E19" s="21">
        <v>1.7148029999999999</v>
      </c>
      <c r="F19" s="21">
        <f t="shared" si="0"/>
        <v>0.91733803166985328</v>
      </c>
      <c r="G19" s="21">
        <v>0.78888396166985331</v>
      </c>
      <c r="H19" s="21">
        <v>6.375154999999999E-2</v>
      </c>
      <c r="I19" s="21">
        <v>6.4702520000000013E-2</v>
      </c>
      <c r="J19" s="22">
        <f t="shared" si="1"/>
        <v>0.46004349285011359</v>
      </c>
      <c r="K19" s="22">
        <f t="shared" si="2"/>
        <v>0.49722067880091964</v>
      </c>
      <c r="L19" s="23">
        <f t="shared" si="3"/>
        <v>0.53495242991168857</v>
      </c>
      <c r="M19" s="4"/>
      <c r="N19" t="s">
        <v>251</v>
      </c>
      <c r="O19" s="5">
        <v>0.28677671220290418</v>
      </c>
      <c r="P19" s="71">
        <v>0.56038767633792508</v>
      </c>
    </row>
    <row r="20" spans="1:16" x14ac:dyDescent="0.25">
      <c r="A20" s="17"/>
      <c r="B20" s="55">
        <v>14</v>
      </c>
      <c r="C20" s="19" t="s">
        <v>263</v>
      </c>
      <c r="D20" s="20">
        <v>0.28863299999999997</v>
      </c>
      <c r="E20" s="21">
        <v>0.45691199999999998</v>
      </c>
      <c r="F20" s="21">
        <f t="shared" si="0"/>
        <v>0.20951510252096467</v>
      </c>
      <c r="G20" s="21">
        <v>0.17022156252096465</v>
      </c>
      <c r="H20" s="21">
        <v>2.421216E-2</v>
      </c>
      <c r="I20" s="21">
        <v>1.5081379999999998E-2</v>
      </c>
      <c r="J20" s="22">
        <f t="shared" si="1"/>
        <v>0.37254780465596143</v>
      </c>
      <c r="K20" s="22">
        <f t="shared" si="2"/>
        <v>0.42553866504045562</v>
      </c>
      <c r="L20" s="23">
        <f t="shared" si="3"/>
        <v>0.45854585242008239</v>
      </c>
      <c r="M20" s="4"/>
      <c r="N20" t="s">
        <v>270</v>
      </c>
      <c r="O20" s="5">
        <v>1.0676491119177545</v>
      </c>
      <c r="P20" s="71">
        <v>0.55648634957251897</v>
      </c>
    </row>
    <row r="21" spans="1:16" x14ac:dyDescent="0.25">
      <c r="A21" s="17"/>
      <c r="B21" s="55">
        <v>15</v>
      </c>
      <c r="C21" s="19" t="s">
        <v>264</v>
      </c>
      <c r="D21" s="20">
        <v>9.0002870000000001</v>
      </c>
      <c r="E21" s="21">
        <v>11.349699999999999</v>
      </c>
      <c r="F21" s="21">
        <f t="shared" si="0"/>
        <v>8.1343566079582175</v>
      </c>
      <c r="G21" s="21">
        <v>7.1700198679582172</v>
      </c>
      <c r="H21" s="21">
        <v>0.45205470000000003</v>
      </c>
      <c r="I21" s="21">
        <v>0.51228203999999999</v>
      </c>
      <c r="J21" s="22">
        <f t="shared" si="1"/>
        <v>0.63173651003623166</v>
      </c>
      <c r="K21" s="22">
        <f t="shared" si="2"/>
        <v>0.671566170732109</v>
      </c>
      <c r="L21" s="23">
        <f t="shared" si="3"/>
        <v>0.71670234525654586</v>
      </c>
      <c r="M21" s="4"/>
      <c r="N21" t="s">
        <v>253</v>
      </c>
      <c r="O21" s="5">
        <v>0.26477623360318603</v>
      </c>
      <c r="P21" s="71">
        <v>0.555488211816064</v>
      </c>
    </row>
    <row r="22" spans="1:16" x14ac:dyDescent="0.25">
      <c r="A22" s="17"/>
      <c r="B22" s="55">
        <v>16</v>
      </c>
      <c r="C22" s="19" t="s">
        <v>265</v>
      </c>
      <c r="D22" s="20">
        <v>0.43090399999999995</v>
      </c>
      <c r="E22" s="21">
        <v>1.3512619999999997</v>
      </c>
      <c r="F22" s="21">
        <f t="shared" si="0"/>
        <v>0.82550840117121982</v>
      </c>
      <c r="G22" s="21">
        <v>0.60992577117121982</v>
      </c>
      <c r="H22" s="21">
        <v>0.11560345999999999</v>
      </c>
      <c r="I22" s="21">
        <v>9.9979170000000006E-2</v>
      </c>
      <c r="J22" s="22">
        <f t="shared" si="1"/>
        <v>0.45137491557612064</v>
      </c>
      <c r="K22" s="22">
        <f t="shared" si="2"/>
        <v>0.53692713268871617</v>
      </c>
      <c r="L22" s="23">
        <f t="shared" si="3"/>
        <v>0.61091661067300052</v>
      </c>
      <c r="M22" s="4"/>
      <c r="N22" t="s">
        <v>262</v>
      </c>
      <c r="O22" s="5">
        <v>0.91733803166985328</v>
      </c>
      <c r="P22" s="71">
        <v>0.53495242991168857</v>
      </c>
    </row>
    <row r="23" spans="1:16" x14ac:dyDescent="0.25">
      <c r="A23" s="17"/>
      <c r="B23" s="55">
        <v>17</v>
      </c>
      <c r="C23" s="19" t="s">
        <v>266</v>
      </c>
      <c r="D23" s="20">
        <v>0.114722</v>
      </c>
      <c r="E23" s="21">
        <v>0.17065900000000001</v>
      </c>
      <c r="F23" s="21">
        <f t="shared" si="0"/>
        <v>7.4255489426719737E-2</v>
      </c>
      <c r="G23" s="21">
        <v>5.5732009426719742E-2</v>
      </c>
      <c r="H23" s="21">
        <v>1.326593E-2</v>
      </c>
      <c r="I23" s="21">
        <v>5.2575500000000006E-3</v>
      </c>
      <c r="J23" s="22">
        <f t="shared" si="1"/>
        <v>0.32656941284502861</v>
      </c>
      <c r="K23" s="22">
        <f t="shared" si="2"/>
        <v>0.40430296337561883</v>
      </c>
      <c r="L23" s="23">
        <f t="shared" si="3"/>
        <v>0.43511030433038828</v>
      </c>
      <c r="M23" s="4"/>
      <c r="N23" t="s">
        <v>273</v>
      </c>
      <c r="O23" s="5">
        <v>5.9098779447127131E-2</v>
      </c>
      <c r="P23" s="71">
        <v>0.53355584347917306</v>
      </c>
    </row>
    <row r="24" spans="1:16" x14ac:dyDescent="0.25">
      <c r="A24" s="17"/>
      <c r="B24" s="55">
        <v>18</v>
      </c>
      <c r="C24" s="19" t="s">
        <v>267</v>
      </c>
      <c r="D24" s="20">
        <v>2.3904460000000003</v>
      </c>
      <c r="E24" s="21">
        <v>0.29188899999999995</v>
      </c>
      <c r="F24" s="21">
        <f t="shared" si="0"/>
        <v>0.14614613976394319</v>
      </c>
      <c r="G24" s="21">
        <v>0.10857067976394319</v>
      </c>
      <c r="H24" s="21">
        <v>3.97373E-3</v>
      </c>
      <c r="I24" s="21">
        <v>3.3601730000000003E-2</v>
      </c>
      <c r="J24" s="22">
        <f t="shared" si="1"/>
        <v>0.3719587917459829</v>
      </c>
      <c r="K24" s="22">
        <f t="shared" si="2"/>
        <v>0.38557263125346691</v>
      </c>
      <c r="L24" s="23">
        <f t="shared" si="3"/>
        <v>0.50069080973912417</v>
      </c>
      <c r="M24" s="4"/>
      <c r="N24" t="s">
        <v>256</v>
      </c>
      <c r="O24" s="5">
        <v>0.86632859069767387</v>
      </c>
      <c r="P24" s="71">
        <v>0.52114692495423576</v>
      </c>
    </row>
    <row r="25" spans="1:16" x14ac:dyDescent="0.25">
      <c r="A25" s="17"/>
      <c r="B25" s="55">
        <v>19</v>
      </c>
      <c r="C25" s="19" t="s">
        <v>268</v>
      </c>
      <c r="D25" s="20">
        <v>3.6816399999999998</v>
      </c>
      <c r="E25" s="21">
        <v>3.3059379999999998</v>
      </c>
      <c r="F25" s="21">
        <f t="shared" si="0"/>
        <v>2.5422216690027737</v>
      </c>
      <c r="G25" s="21">
        <v>1.3834575890027736</v>
      </c>
      <c r="H25" s="21">
        <v>1.0400861000000001</v>
      </c>
      <c r="I25" s="21">
        <v>0.11867797999999999</v>
      </c>
      <c r="J25" s="22">
        <f t="shared" si="1"/>
        <v>0.41847656822444151</v>
      </c>
      <c r="K25" s="22">
        <f t="shared" si="2"/>
        <v>0.73308806426580708</v>
      </c>
      <c r="L25" s="23">
        <f t="shared" si="3"/>
        <v>0.76898649309296596</v>
      </c>
      <c r="M25" s="4"/>
      <c r="N25" t="s">
        <v>267</v>
      </c>
      <c r="O25" s="5">
        <v>0.14614613976394319</v>
      </c>
      <c r="P25" s="71">
        <v>0.50069080973912417</v>
      </c>
    </row>
    <row r="26" spans="1:16" x14ac:dyDescent="0.25">
      <c r="A26" s="17"/>
      <c r="B26" s="55">
        <v>20</v>
      </c>
      <c r="C26" s="19" t="s">
        <v>269</v>
      </c>
      <c r="D26" s="20">
        <v>0.39255600000000002</v>
      </c>
      <c r="E26" s="21">
        <v>0.66443099999999999</v>
      </c>
      <c r="F26" s="21">
        <f t="shared" si="0"/>
        <v>0.2796979719579869</v>
      </c>
      <c r="G26" s="21">
        <v>0.2479869919579869</v>
      </c>
      <c r="H26" s="21">
        <v>1.7293960000000001E-2</v>
      </c>
      <c r="I26" s="21">
        <v>1.4417019999999999E-2</v>
      </c>
      <c r="J26" s="22">
        <f t="shared" si="1"/>
        <v>0.37323212185762994</v>
      </c>
      <c r="K26" s="22">
        <f t="shared" si="2"/>
        <v>0.39926034751236306</v>
      </c>
      <c r="L26" s="23">
        <f t="shared" si="3"/>
        <v>0.42095864274542716</v>
      </c>
      <c r="M26" s="4"/>
      <c r="N26" t="s">
        <v>263</v>
      </c>
      <c r="O26" s="5">
        <v>0.20951510252096467</v>
      </c>
      <c r="P26" s="71">
        <v>0.45854585242008239</v>
      </c>
    </row>
    <row r="27" spans="1:16" x14ac:dyDescent="0.25">
      <c r="A27" s="17"/>
      <c r="B27" s="55">
        <v>21</v>
      </c>
      <c r="C27" s="19" t="s">
        <v>270</v>
      </c>
      <c r="D27" s="20">
        <v>1.654191</v>
      </c>
      <c r="E27" s="21">
        <v>1.9185539999999999</v>
      </c>
      <c r="F27" s="21">
        <f t="shared" si="0"/>
        <v>1.0676491119177545</v>
      </c>
      <c r="G27" s="21">
        <v>0.85520459191775444</v>
      </c>
      <c r="H27" s="21">
        <v>8.0033009999999988E-2</v>
      </c>
      <c r="I27" s="21">
        <v>0.13241150999999998</v>
      </c>
      <c r="J27" s="22">
        <f t="shared" si="1"/>
        <v>0.44575476734965735</v>
      </c>
      <c r="K27" s="22">
        <f t="shared" si="2"/>
        <v>0.48747004354203971</v>
      </c>
      <c r="L27" s="23">
        <f t="shared" si="3"/>
        <v>0.55648634957251897</v>
      </c>
      <c r="M27" s="4"/>
      <c r="N27" t="s">
        <v>266</v>
      </c>
      <c r="O27" s="5">
        <v>7.4255489426719737E-2</v>
      </c>
      <c r="P27" s="71">
        <v>0.43511030433038828</v>
      </c>
    </row>
    <row r="28" spans="1:16" x14ac:dyDescent="0.25">
      <c r="A28" s="17"/>
      <c r="B28" s="55">
        <v>22</v>
      </c>
      <c r="C28" s="19" t="s">
        <v>271</v>
      </c>
      <c r="D28" s="20">
        <v>1.806446</v>
      </c>
      <c r="E28" s="21">
        <v>2.3815449999999996</v>
      </c>
      <c r="F28" s="21">
        <f t="shared" si="0"/>
        <v>1.7861284385347052</v>
      </c>
      <c r="G28" s="21">
        <v>1.5176351085347051</v>
      </c>
      <c r="H28" s="21">
        <v>0.11299695</v>
      </c>
      <c r="I28" s="21">
        <v>0.15549637999999999</v>
      </c>
      <c r="J28" s="22">
        <f t="shared" si="1"/>
        <v>0.63724813452389328</v>
      </c>
      <c r="K28" s="22">
        <f t="shared" si="2"/>
        <v>0.68469504398812764</v>
      </c>
      <c r="L28" s="23">
        <f t="shared" si="3"/>
        <v>0.74998727235248774</v>
      </c>
      <c r="M28" s="4"/>
      <c r="N28" t="s">
        <v>261</v>
      </c>
      <c r="O28" s="5">
        <v>0.20005467035177887</v>
      </c>
      <c r="P28" s="71">
        <v>0.42868551728583137</v>
      </c>
    </row>
    <row r="29" spans="1:16" x14ac:dyDescent="0.25">
      <c r="A29" s="17"/>
      <c r="B29" s="55">
        <v>23</v>
      </c>
      <c r="C29" s="19" t="s">
        <v>272</v>
      </c>
      <c r="D29" s="20">
        <v>0.74412299999999998</v>
      </c>
      <c r="E29" s="21">
        <v>1.0021189999999998</v>
      </c>
      <c r="F29" s="21">
        <f t="shared" si="0"/>
        <v>0.80149101809382217</v>
      </c>
      <c r="G29" s="21">
        <v>0.58279840809382222</v>
      </c>
      <c r="H29" s="21">
        <v>8.8155110000000009E-2</v>
      </c>
      <c r="I29" s="21">
        <v>0.1305375</v>
      </c>
      <c r="J29" s="22">
        <f t="shared" si="1"/>
        <v>0.58156606959235613</v>
      </c>
      <c r="K29" s="22">
        <f t="shared" si="2"/>
        <v>0.6695347739079115</v>
      </c>
      <c r="L29" s="23">
        <f t="shared" si="3"/>
        <v>0.79979624984041053</v>
      </c>
      <c r="M29" s="4"/>
      <c r="N29" t="s">
        <v>255</v>
      </c>
      <c r="O29" s="5">
        <v>0.27074725723030363</v>
      </c>
      <c r="P29" s="71">
        <v>0.42558880745947814</v>
      </c>
    </row>
    <row r="30" spans="1:16" x14ac:dyDescent="0.25">
      <c r="A30" s="17"/>
      <c r="B30" s="55">
        <v>24</v>
      </c>
      <c r="C30" s="19" t="s">
        <v>273</v>
      </c>
      <c r="D30" s="20">
        <v>9.5994999999999997E-2</v>
      </c>
      <c r="E30" s="21">
        <v>0.110764</v>
      </c>
      <c r="F30" s="21">
        <f t="shared" si="0"/>
        <v>5.9098779447127131E-2</v>
      </c>
      <c r="G30" s="21">
        <v>4.4695209447127127E-2</v>
      </c>
      <c r="H30" s="21">
        <v>2.9775800000000001E-3</v>
      </c>
      <c r="I30" s="21">
        <v>1.142599E-2</v>
      </c>
      <c r="J30" s="22">
        <f t="shared" si="1"/>
        <v>0.40351747361170709</v>
      </c>
      <c r="K30" s="22">
        <f t="shared" si="2"/>
        <v>0.43039967360448456</v>
      </c>
      <c r="L30" s="23">
        <f t="shared" si="3"/>
        <v>0.53355584347917306</v>
      </c>
      <c r="M30" s="4"/>
      <c r="N30" t="s">
        <v>269</v>
      </c>
      <c r="O30" s="5">
        <v>0.2796979719579869</v>
      </c>
      <c r="P30" s="71">
        <v>0.42095864274542716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0.18129900000000002</v>
      </c>
      <c r="E31" s="28">
        <v>0.271729</v>
      </c>
      <c r="F31" s="28">
        <f t="shared" si="0"/>
        <v>0.18620701586721441</v>
      </c>
      <c r="G31" s="28">
        <v>0.1518163058672144</v>
      </c>
      <c r="H31" s="28">
        <v>1.1498360000000001E-2</v>
      </c>
      <c r="I31" s="28">
        <v>2.2892349999999999E-2</v>
      </c>
      <c r="J31" s="29">
        <f t="shared" si="1"/>
        <v>0.55870483410756455</v>
      </c>
      <c r="K31" s="29">
        <f t="shared" si="2"/>
        <v>0.60102037643098238</v>
      </c>
      <c r="L31" s="30">
        <f t="shared" si="3"/>
        <v>0.68526736515872222</v>
      </c>
      <c r="M31" s="4"/>
      <c r="N31" t="s">
        <v>259</v>
      </c>
      <c r="O31" s="5">
        <v>9.3969329578345029E-2</v>
      </c>
      <c r="P31" s="71">
        <v>0.40850901872949208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285156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49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35.326035000000005</v>
      </c>
      <c r="E6" s="14">
        <v>42.970838000000001</v>
      </c>
      <c r="F6" s="14">
        <v>29.70243321493507</v>
      </c>
      <c r="G6" s="14">
        <v>23.299973884935071</v>
      </c>
      <c r="H6" s="14">
        <v>3.5198436799999997</v>
      </c>
      <c r="I6" s="14">
        <v>2.8826156499999995</v>
      </c>
      <c r="J6" s="15">
        <v>0.54222758897406353</v>
      </c>
      <c r="K6" s="15">
        <v>0.62413997057574422</v>
      </c>
      <c r="L6" s="16">
        <v>0.6912230386322713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15.884029000000002</v>
      </c>
      <c r="E7" s="38">
        <f ca="1">SUM(E8:OFFSET(E6,MATCH("PROYECTOS",$A$8:$A$50,0),0))</f>
        <v>20.630739000000005</v>
      </c>
      <c r="F7" s="38">
        <f ca="1">SUM(F8:OFFSET(F6,MATCH("PROYECTOS",$A$8:$A$50,0),0))</f>
        <v>12.974760120993444</v>
      </c>
      <c r="G7" s="38">
        <f ca="1">SUM(G8:OFFSET(G6,MATCH("PROYECTOS",$A$8:$A$50,0),0))</f>
        <v>11.227860250993444</v>
      </c>
      <c r="H7" s="38">
        <f ca="1">SUM(H8:OFFSET(H6,MATCH("PROYECTOS",$A$8:$A$50,0),0))</f>
        <v>0.80404159000000008</v>
      </c>
      <c r="I7" s="38">
        <f ca="1">SUM(I8:OFFSET(I6,MATCH("PROYECTOS",$A$8:$A$50,0),0))</f>
        <v>0.94285828000000005</v>
      </c>
      <c r="J7" s="39">
        <f ca="1">IFERROR(G7/E7,0)</f>
        <v>0.54422966869938305</v>
      </c>
      <c r="K7" s="39">
        <f ca="1">IFERROR(SUM(G7,H7)/E7,0)</f>
        <v>0.5832026589543613</v>
      </c>
      <c r="L7" s="40">
        <f ca="1">IFERROR(SUM(G7,H7,I7)/E7,0)</f>
        <v>0.62890428311818791</v>
      </c>
      <c r="M7" s="4"/>
    </row>
    <row r="8" spans="1:13" ht="51" x14ac:dyDescent="0.25">
      <c r="A8" s="17"/>
      <c r="B8" s="19">
        <v>3000065</v>
      </c>
      <c r="C8" s="19" t="s">
        <v>747</v>
      </c>
      <c r="D8" s="20">
        <v>15.241845000000001</v>
      </c>
      <c r="E8" s="21">
        <v>19.887586000000006</v>
      </c>
      <c r="F8" s="21">
        <f t="shared" ref="F8:F9" si="0">SUM(G8,H8,I8)</f>
        <v>12.698391474471977</v>
      </c>
      <c r="G8" s="21">
        <v>10.992029564471977</v>
      </c>
      <c r="H8" s="21">
        <v>0.78930414000000004</v>
      </c>
      <c r="I8" s="21">
        <v>0.91705777000000011</v>
      </c>
      <c r="J8" s="22">
        <f t="shared" ref="J8:J10" si="1">IFERROR(G8/E8,0)</f>
        <v>0.55270808455445386</v>
      </c>
      <c r="K8" s="22">
        <f t="shared" ref="K8:K10" si="2">IFERROR(SUM(G8,H8)/E8,0)</f>
        <v>0.59239636748632907</v>
      </c>
      <c r="L8" s="23">
        <f t="shared" ref="L8:L10" si="3">IFERROR(SUM(G8,H8,I8)/E8,0)</f>
        <v>0.63850843810163649</v>
      </c>
      <c r="M8" s="4"/>
    </row>
    <row r="9" spans="1:13" ht="51" x14ac:dyDescent="0.25">
      <c r="A9" s="17"/>
      <c r="B9" s="19">
        <v>3000527</v>
      </c>
      <c r="C9" s="19" t="s">
        <v>748</v>
      </c>
      <c r="D9" s="20">
        <v>0.64218399999999998</v>
      </c>
      <c r="E9" s="21">
        <v>0.74315300000000006</v>
      </c>
      <c r="F9" s="21">
        <f t="shared" si="0"/>
        <v>0.2763686465214672</v>
      </c>
      <c r="G9" s="21">
        <v>0.23583068652146721</v>
      </c>
      <c r="H9" s="21">
        <v>1.4737449999999997E-2</v>
      </c>
      <c r="I9" s="21">
        <v>2.5800509999999999E-2</v>
      </c>
      <c r="J9" s="22">
        <f t="shared" si="1"/>
        <v>0.31733799974092441</v>
      </c>
      <c r="K9" s="22">
        <f t="shared" si="2"/>
        <v>0.33716897667299622</v>
      </c>
      <c r="L9" s="23">
        <f t="shared" si="3"/>
        <v>0.37188660547890834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19.442006000000003</v>
      </c>
      <c r="E10" s="45">
        <f t="shared" ref="E10:I10" ca="1" si="4">OFFSET(E10,-MATCH("PROYECTOS",$A$8:$A$50,0)-1,0)-(OFFSET(E10,-MATCH("PROYECTOS",$A$8:$A$50,0),0))</f>
        <v>22.340098999999995</v>
      </c>
      <c r="F10" s="45">
        <f t="shared" ca="1" si="4"/>
        <v>16.727673093941625</v>
      </c>
      <c r="G10" s="45">
        <f t="shared" ca="1" si="4"/>
        <v>12.072113633941626</v>
      </c>
      <c r="H10" s="45">
        <f t="shared" ca="1" si="4"/>
        <v>2.7158020899999995</v>
      </c>
      <c r="I10" s="45">
        <f t="shared" ca="1" si="4"/>
        <v>1.9397573699999995</v>
      </c>
      <c r="J10" s="46">
        <f t="shared" ca="1" si="1"/>
        <v>0.5403786990353816</v>
      </c>
      <c r="K10" s="46">
        <f t="shared" ca="1" si="2"/>
        <v>0.66194495037562862</v>
      </c>
      <c r="L10" s="47">
        <f t="shared" ca="1" si="3"/>
        <v>0.74877345413472107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760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</row>
    <row r="15" spans="1:13" ht="15.75" thickBot="1" x14ac:dyDescent="0.3">
      <c r="A15" s="90"/>
      <c r="B15" s="91"/>
      <c r="C15" s="91"/>
      <c r="D15" s="93"/>
    </row>
    <row r="16" spans="1:13" ht="51" x14ac:dyDescent="0.25">
      <c r="A16" s="17"/>
      <c r="B16" s="19">
        <v>3000065</v>
      </c>
      <c r="C16" s="19" t="s">
        <v>747</v>
      </c>
      <c r="D16" s="23">
        <v>0.63850843810163649</v>
      </c>
    </row>
    <row r="17" spans="1:4" ht="51.75" thickBot="1" x14ac:dyDescent="0.3">
      <c r="A17" s="24"/>
      <c r="B17" s="26">
        <v>3000527</v>
      </c>
      <c r="C17" s="26" t="s">
        <v>748</v>
      </c>
      <c r="D17" s="30">
        <v>0.37188660547890834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41</v>
      </c>
      <c r="B1" s="49" t="s">
        <v>27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746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35.326035000000005</v>
      </c>
      <c r="I6" s="14">
        <v>42.970838000000001</v>
      </c>
      <c r="J6" s="14">
        <v>29.70243321493507</v>
      </c>
      <c r="K6" s="14">
        <v>23.299973884935071</v>
      </c>
      <c r="L6" s="14">
        <v>3.5198436799999997</v>
      </c>
      <c r="M6" s="14">
        <v>2.8826156499999995</v>
      </c>
      <c r="N6" s="15">
        <v>0.54222758897406353</v>
      </c>
      <c r="O6" s="15">
        <v>0.62413997057574422</v>
      </c>
      <c r="P6" s="16">
        <v>0.6912230386322713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SUM(H8:OFFSET(H6,MATCH("PROYECTOS",$A$8:$A$34,0),0))</f>
        <v>15.884029000000002</v>
      </c>
      <c r="I7" s="38">
        <f ca="1">SUM(I8:OFFSET(I6,MATCH("PROYECTOS",$A$8:$A$34,0),0))</f>
        <v>20.630738999999998</v>
      </c>
      <c r="J7" s="38">
        <f ca="1">SUM(J8:OFFSET(J6,MATCH("PROYECTOS",$A$8:$A$34,0),0))</f>
        <v>12.974760120993444</v>
      </c>
      <c r="K7" s="38">
        <f ca="1">SUM(K8:OFFSET(K6,MATCH("PROYECTOS",$A$8:$A$34,0),0))</f>
        <v>11.227860250993444</v>
      </c>
      <c r="L7" s="38">
        <f ca="1">SUM(L8:OFFSET(L6,MATCH("PROYECTOS",$A$8:$A$34,0),0))</f>
        <v>0.80404158999999997</v>
      </c>
      <c r="M7" s="38">
        <f ca="1">SUM(M8:OFFSET(M6,MATCH("PROYECTOS",$A$8:$A$34,0),0))</f>
        <v>0.94285827999999994</v>
      </c>
      <c r="N7" s="39">
        <f ca="1">IFERROR(K7/I7,0)</f>
        <v>0.54422966869938327</v>
      </c>
      <c r="O7" s="39">
        <f ca="1">IFERROR(SUM(K7,L7)/I7,0)</f>
        <v>0.58320265895436152</v>
      </c>
      <c r="P7" s="40">
        <f ca="1">IFERROR(SUM(K7,L7,M7)/I7,0)</f>
        <v>0.62890428311818813</v>
      </c>
      <c r="Q7" s="64"/>
      <c r="R7" s="38"/>
      <c r="S7" s="40"/>
    </row>
    <row r="8" spans="1:19" ht="51" x14ac:dyDescent="0.25">
      <c r="A8" s="17"/>
      <c r="B8" s="19">
        <v>5000162</v>
      </c>
      <c r="C8" s="19" t="s">
        <v>749</v>
      </c>
      <c r="D8" s="68">
        <v>3000065</v>
      </c>
      <c r="E8" s="19" t="s">
        <v>747</v>
      </c>
      <c r="F8" s="69">
        <v>103</v>
      </c>
      <c r="G8" s="19" t="s">
        <v>756</v>
      </c>
      <c r="H8" s="20">
        <v>4.2041759999999995</v>
      </c>
      <c r="I8" s="21">
        <v>5.2947169999999995</v>
      </c>
      <c r="J8" s="21">
        <f t="shared" ref="J8:J14" si="0">SUM(K8,L8,M8)</f>
        <v>2.855385739671727</v>
      </c>
      <c r="K8" s="21">
        <v>2.5380989396717268</v>
      </c>
      <c r="L8" s="21">
        <v>0.21810709</v>
      </c>
      <c r="M8" s="21">
        <v>9.9179710000000004E-2</v>
      </c>
      <c r="N8" s="22">
        <f t="shared" ref="N8:N15" si="1">IFERROR(K8/I8,0)</f>
        <v>0.47936441922613182</v>
      </c>
      <c r="O8" s="22">
        <f t="shared" ref="O8:O15" si="2">IFERROR(SUM(K8,L8)/I8,0)</f>
        <v>0.52055776157096356</v>
      </c>
      <c r="P8" s="23">
        <f t="shared" ref="P8:P15" si="3">IFERROR(SUM(K8,L8,M8)/I8,0)</f>
        <v>0.53928958614251288</v>
      </c>
      <c r="Q8" s="70">
        <v>2037</v>
      </c>
      <c r="R8" s="21">
        <v>2461</v>
      </c>
      <c r="S8" s="23">
        <f>IFERROR(R8/Q8,0)</f>
        <v>1.2081492390770741</v>
      </c>
    </row>
    <row r="9" spans="1:19" ht="51" x14ac:dyDescent="0.25">
      <c r="A9" s="17"/>
      <c r="B9" s="19">
        <v>5000164</v>
      </c>
      <c r="C9" s="19" t="s">
        <v>750</v>
      </c>
      <c r="D9" s="68">
        <v>3000527</v>
      </c>
      <c r="E9" s="19" t="s">
        <v>748</v>
      </c>
      <c r="F9" s="69">
        <v>86</v>
      </c>
      <c r="G9" s="19" t="s">
        <v>502</v>
      </c>
      <c r="H9" s="20">
        <v>0.52507100000000018</v>
      </c>
      <c r="I9" s="21">
        <v>0.566666</v>
      </c>
      <c r="J9" s="21">
        <f t="shared" si="0"/>
        <v>0.18468821729656767</v>
      </c>
      <c r="K9" s="21">
        <v>0.15175306729656768</v>
      </c>
      <c r="L9" s="21">
        <v>1.4029439999999999E-2</v>
      </c>
      <c r="M9" s="21">
        <v>1.8905710000000003E-2</v>
      </c>
      <c r="N9" s="22">
        <f t="shared" si="1"/>
        <v>0.2677998455819966</v>
      </c>
      <c r="O9" s="22">
        <f t="shared" si="2"/>
        <v>0.29255771000301356</v>
      </c>
      <c r="P9" s="23">
        <f t="shared" si="3"/>
        <v>0.32592076690072752</v>
      </c>
      <c r="Q9" s="70">
        <v>1070</v>
      </c>
      <c r="R9" s="21">
        <v>1726</v>
      </c>
      <c r="S9" s="23">
        <f t="shared" ref="S9:S14" si="4">IFERROR(R9/Q9,0)</f>
        <v>1.6130841121495327</v>
      </c>
    </row>
    <row r="10" spans="1:19" ht="51" x14ac:dyDescent="0.25">
      <c r="A10" s="17"/>
      <c r="B10" s="19">
        <v>5000174</v>
      </c>
      <c r="C10" s="19" t="s">
        <v>751</v>
      </c>
      <c r="D10" s="68">
        <v>3000065</v>
      </c>
      <c r="E10" s="19" t="s">
        <v>747</v>
      </c>
      <c r="F10" s="69">
        <v>88</v>
      </c>
      <c r="G10" s="19" t="s">
        <v>757</v>
      </c>
      <c r="H10" s="20">
        <v>2.2042460000000004</v>
      </c>
      <c r="I10" s="21">
        <v>3.2264300000000001</v>
      </c>
      <c r="J10" s="21">
        <f t="shared" si="0"/>
        <v>1.6085931552861981</v>
      </c>
      <c r="K10" s="21">
        <v>1.1985365752861981</v>
      </c>
      <c r="L10" s="21">
        <v>0.20240352</v>
      </c>
      <c r="M10" s="21">
        <v>0.20765305999999997</v>
      </c>
      <c r="N10" s="22">
        <f t="shared" si="1"/>
        <v>0.37147453231162553</v>
      </c>
      <c r="O10" s="22">
        <f t="shared" si="2"/>
        <v>0.43420749722950691</v>
      </c>
      <c r="P10" s="23">
        <f t="shared" si="3"/>
        <v>0.49856750503999714</v>
      </c>
      <c r="Q10" s="70">
        <v>12537</v>
      </c>
      <c r="R10" s="21">
        <v>14353</v>
      </c>
      <c r="S10" s="23">
        <f t="shared" si="4"/>
        <v>1.1448512403286273</v>
      </c>
    </row>
    <row r="11" spans="1:19" ht="51" x14ac:dyDescent="0.25">
      <c r="A11" s="17"/>
      <c r="B11" s="19">
        <v>5000294</v>
      </c>
      <c r="C11" s="19" t="s">
        <v>752</v>
      </c>
      <c r="D11" s="68">
        <v>3000065</v>
      </c>
      <c r="E11" s="19" t="s">
        <v>747</v>
      </c>
      <c r="F11" s="69">
        <v>80</v>
      </c>
      <c r="G11" s="19" t="s">
        <v>311</v>
      </c>
      <c r="H11" s="20">
        <v>1.42903</v>
      </c>
      <c r="I11" s="21">
        <v>4.6393499999999994</v>
      </c>
      <c r="J11" s="21">
        <f t="shared" si="0"/>
        <v>3.5477701741256049</v>
      </c>
      <c r="K11" s="21">
        <v>3.2667735341256048</v>
      </c>
      <c r="L11" s="21">
        <v>0.12383515</v>
      </c>
      <c r="M11" s="21">
        <v>0.15716148999999999</v>
      </c>
      <c r="N11" s="22">
        <f t="shared" si="1"/>
        <v>0.70414466124039043</v>
      </c>
      <c r="O11" s="22">
        <f t="shared" si="2"/>
        <v>0.73083701038412818</v>
      </c>
      <c r="P11" s="23">
        <f t="shared" si="3"/>
        <v>0.76471276668619637</v>
      </c>
      <c r="Q11" s="70">
        <v>9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5000370</v>
      </c>
      <c r="C12" s="19" t="s">
        <v>753</v>
      </c>
      <c r="D12" s="68">
        <v>3000527</v>
      </c>
      <c r="E12" s="19" t="s">
        <v>748</v>
      </c>
      <c r="F12" s="69">
        <v>109</v>
      </c>
      <c r="G12" s="19" t="s">
        <v>663</v>
      </c>
      <c r="H12" s="20">
        <v>0.11711300000000001</v>
      </c>
      <c r="I12" s="21">
        <v>0.176487</v>
      </c>
      <c r="J12" s="21">
        <f t="shared" si="0"/>
        <v>9.1680429224899523E-2</v>
      </c>
      <c r="K12" s="21">
        <v>8.4077619224899536E-2</v>
      </c>
      <c r="L12" s="21">
        <v>7.0801000000000002E-4</v>
      </c>
      <c r="M12" s="21">
        <v>6.8947999999999995E-3</v>
      </c>
      <c r="N12" s="22">
        <f t="shared" si="1"/>
        <v>0.47639553748944419</v>
      </c>
      <c r="O12" s="22">
        <f t="shared" si="2"/>
        <v>0.48040722106953787</v>
      </c>
      <c r="P12" s="23">
        <f t="shared" si="3"/>
        <v>0.51947412118116076</v>
      </c>
      <c r="Q12" s="70">
        <v>47</v>
      </c>
      <c r="R12" s="21">
        <v>37</v>
      </c>
      <c r="S12" s="23">
        <f t="shared" si="4"/>
        <v>0.78723404255319152</v>
      </c>
    </row>
    <row r="13" spans="1:19" ht="51" x14ac:dyDescent="0.25">
      <c r="A13" s="17"/>
      <c r="B13" s="19">
        <v>5001311</v>
      </c>
      <c r="C13" s="19" t="s">
        <v>754</v>
      </c>
      <c r="D13" s="68">
        <v>3000065</v>
      </c>
      <c r="E13" s="19" t="s">
        <v>747</v>
      </c>
      <c r="F13" s="69">
        <v>109</v>
      </c>
      <c r="G13" s="19" t="s">
        <v>663</v>
      </c>
      <c r="H13" s="20">
        <v>2.3838170000000005</v>
      </c>
      <c r="I13" s="21">
        <v>3.3069290000000007</v>
      </c>
      <c r="J13" s="21">
        <f t="shared" si="0"/>
        <v>2.0193227692445976</v>
      </c>
      <c r="K13" s="21">
        <v>1.7068223592445975</v>
      </c>
      <c r="L13" s="21">
        <v>0.12150868999999999</v>
      </c>
      <c r="M13" s="21">
        <v>0.19099172</v>
      </c>
      <c r="N13" s="22">
        <f t="shared" si="1"/>
        <v>0.51613516928987502</v>
      </c>
      <c r="O13" s="22">
        <f t="shared" si="2"/>
        <v>0.55287883388019432</v>
      </c>
      <c r="P13" s="23">
        <f t="shared" si="3"/>
        <v>0.61063384464698134</v>
      </c>
      <c r="Q13" s="70">
        <v>2345</v>
      </c>
      <c r="R13" s="21">
        <v>3117</v>
      </c>
      <c r="S13" s="23">
        <f t="shared" si="4"/>
        <v>1.3292110874200427</v>
      </c>
    </row>
    <row r="14" spans="1:19" ht="51" x14ac:dyDescent="0.25">
      <c r="A14" s="17"/>
      <c r="B14" s="19">
        <v>5004171</v>
      </c>
      <c r="C14" s="19" t="s">
        <v>755</v>
      </c>
      <c r="D14" s="68">
        <v>3000065</v>
      </c>
      <c r="E14" s="19" t="s">
        <v>747</v>
      </c>
      <c r="F14" s="69">
        <v>4</v>
      </c>
      <c r="G14" s="19" t="s">
        <v>758</v>
      </c>
      <c r="H14" s="20">
        <v>5.020576000000001</v>
      </c>
      <c r="I14" s="21">
        <v>3.4201600000000005</v>
      </c>
      <c r="J14" s="21">
        <f t="shared" si="0"/>
        <v>2.6673196361438505</v>
      </c>
      <c r="K14" s="21">
        <v>2.2817981561438501</v>
      </c>
      <c r="L14" s="21">
        <v>0.12344969</v>
      </c>
      <c r="M14" s="21">
        <v>0.26207179000000003</v>
      </c>
      <c r="N14" s="22">
        <f t="shared" si="1"/>
        <v>0.66716123109557735</v>
      </c>
      <c r="O14" s="22">
        <f t="shared" si="2"/>
        <v>0.70325594303887828</v>
      </c>
      <c r="P14" s="23">
        <f t="shared" si="3"/>
        <v>0.7798815365783619</v>
      </c>
      <c r="Q14" s="70">
        <v>3867</v>
      </c>
      <c r="R14" s="21">
        <v>4138</v>
      </c>
      <c r="S14" s="23">
        <f t="shared" si="4"/>
        <v>1.0700801655029739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19.442006000000003</v>
      </c>
      <c r="I15" s="45">
        <f t="shared" ca="1" si="5"/>
        <v>22.340099000000002</v>
      </c>
      <c r="J15" s="45">
        <f t="shared" ca="1" si="5"/>
        <v>16.727673093941625</v>
      </c>
      <c r="K15" s="45">
        <f t="shared" ca="1" si="5"/>
        <v>12.072113633941626</v>
      </c>
      <c r="L15" s="45">
        <f t="shared" ca="1" si="5"/>
        <v>2.7158020899999995</v>
      </c>
      <c r="M15" s="45">
        <f t="shared" ca="1" si="5"/>
        <v>1.9397573699999997</v>
      </c>
      <c r="N15" s="46">
        <f t="shared" ca="1" si="1"/>
        <v>0.54037869903538138</v>
      </c>
      <c r="O15" s="46">
        <f t="shared" ca="1" si="2"/>
        <v>0.66194495037562839</v>
      </c>
      <c r="P15" s="47">
        <f t="shared" ca="1" si="3"/>
        <v>0.74877345413472085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1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50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761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1173.7837239999999</v>
      </c>
      <c r="E6" s="14">
        <v>2037.5922680000003</v>
      </c>
      <c r="F6" s="14">
        <v>1363.2695640133379</v>
      </c>
      <c r="G6" s="14">
        <v>1034.7002435133386</v>
      </c>
      <c r="H6" s="14">
        <v>52.925221249999993</v>
      </c>
      <c r="I6" s="14">
        <v>275.64409925000007</v>
      </c>
      <c r="J6" s="15">
        <v>0.5078053444563515</v>
      </c>
      <c r="K6" s="15">
        <v>0.53377973692003555</v>
      </c>
      <c r="L6" s="16">
        <v>0.66905905829307877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191.27702299999993</v>
      </c>
      <c r="E7" s="38">
        <f ca="1">SUM(E8:OFFSET(E6,MATCH("GOBIERNOS REGIONALES",$A$8:$A$50,0),0))</f>
        <v>654.32629599999939</v>
      </c>
      <c r="F7" s="38">
        <f ca="1">SUM(F8:OFFSET(F6,MATCH("GOBIERNOS REGIONALES",$A$8:$A$50,0),0))</f>
        <v>462.08704490349231</v>
      </c>
      <c r="G7" s="38">
        <f ca="1">SUM(G8:OFFSET(G6,MATCH("GOBIERNOS REGIONALES",$A$8:$A$50,0),0))</f>
        <v>380.78676799349233</v>
      </c>
      <c r="H7" s="38">
        <f ca="1">SUM(H8:OFFSET(H6,MATCH("GOBIERNOS REGIONALES",$A$8:$A$50,0),0))</f>
        <v>42.310693950000008</v>
      </c>
      <c r="I7" s="38">
        <f ca="1">SUM(I8:OFFSET(I6,MATCH("GOBIERNOS REGIONALES",$A$8:$A$50,0),0))</f>
        <v>38.989582960000007</v>
      </c>
      <c r="J7" s="39">
        <f ca="1">IFERROR(G7/E7,0)</f>
        <v>0.58195241475285697</v>
      </c>
      <c r="K7" s="39">
        <f ca="1">IFERROR(SUM(G7,H7)/E7,0)</f>
        <v>0.64661540355317271</v>
      </c>
      <c r="L7" s="40">
        <f ca="1">IFERROR(SUM(G7,H7,I7)/E7,0)</f>
        <v>0.70620277333847636</v>
      </c>
      <c r="M7" s="4"/>
    </row>
    <row r="8" spans="1:13" x14ac:dyDescent="0.25">
      <c r="A8" s="17"/>
      <c r="B8" s="18">
        <v>13</v>
      </c>
      <c r="C8" s="19" t="s">
        <v>114</v>
      </c>
      <c r="D8" s="20">
        <v>189.96588299999993</v>
      </c>
      <c r="E8" s="21">
        <v>652.24698999999941</v>
      </c>
      <c r="F8" s="21">
        <f t="shared" ref="F8:F36" si="0">SUM(G8,H8,I8)</f>
        <v>460.1319215714571</v>
      </c>
      <c r="G8" s="21">
        <v>378.83457281145712</v>
      </c>
      <c r="H8" s="21">
        <v>42.280393130000007</v>
      </c>
      <c r="I8" s="21">
        <v>39.016955630000005</v>
      </c>
      <c r="J8" s="22">
        <f t="shared" ref="J8:J36" si="1">IFERROR(G8/E8,0)</f>
        <v>0.58081459726085893</v>
      </c>
      <c r="K8" s="22">
        <f t="shared" ref="K8:K36" si="2">IFERROR(SUM(G8,H8)/E8,0)</f>
        <v>0.64563726992662318</v>
      </c>
      <c r="L8" s="23">
        <f t="shared" ref="L8:L36" si="3">IFERROR(SUM(G8,H8,I8)/E8,0)</f>
        <v>0.70545656572743631</v>
      </c>
      <c r="M8" s="4"/>
    </row>
    <row r="9" spans="1:13" x14ac:dyDescent="0.25">
      <c r="A9" s="17"/>
      <c r="B9" s="18">
        <v>164</v>
      </c>
      <c r="C9" s="19" t="s">
        <v>149</v>
      </c>
      <c r="D9" s="20">
        <v>1.31114</v>
      </c>
      <c r="E9" s="21">
        <v>2.0793059999999999</v>
      </c>
      <c r="F9" s="21">
        <f t="shared" si="0"/>
        <v>1.9551233320352113</v>
      </c>
      <c r="G9" s="21">
        <v>1.9521951820352115</v>
      </c>
      <c r="H9" s="21">
        <v>3.0300820000000003E-2</v>
      </c>
      <c r="I9" s="21">
        <v>-2.7372670000000009E-2</v>
      </c>
      <c r="J9" s="22">
        <f t="shared" si="1"/>
        <v>0.93886863310893709</v>
      </c>
      <c r="K9" s="22">
        <f t="shared" si="2"/>
        <v>0.95344119722407927</v>
      </c>
      <c r="L9" s="23">
        <f t="shared" si="3"/>
        <v>0.94027686739479965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707.80321000000015</v>
      </c>
      <c r="E10" s="38">
        <f ca="1">SUM(E11:OFFSET(E9,(MATCH("GOBIERNOS LOCALES",$A$8:$A$50,0)-MATCH("GOBIERNOS REGIONALES",$A$8:$A$50,0)),0))</f>
        <v>1017.2735899999997</v>
      </c>
      <c r="F10" s="38">
        <f ca="1">SUM(F11:OFFSET(F9,(MATCH("GOBIERNOS LOCALES",$A$8:$A$50,0)-MATCH("GOBIERNOS REGIONALES",$A$8:$A$50,0)),0))</f>
        <v>716.53678754832799</v>
      </c>
      <c r="G10" s="38">
        <f ca="1">SUM(G11:OFFSET(G9,(MATCH("GOBIERNOS LOCALES",$A$8:$A$50,0)-MATCH("GOBIERNOS REGIONALES",$A$8:$A$50,0)),0))</f>
        <v>529.27725724832817</v>
      </c>
      <c r="H10" s="38">
        <f ca="1">SUM(H11:OFFSET(H9,(MATCH("GOBIERNOS LOCALES",$A$8:$A$50,0)-MATCH("GOBIERNOS REGIONALES",$A$8:$A$50,0)),0))</f>
        <v>-13.917727610000014</v>
      </c>
      <c r="I10" s="38">
        <f ca="1">SUM(I11:OFFSET(I9,(MATCH("GOBIERNOS LOCALES",$A$8:$A$50,0)-MATCH("GOBIERNOS REGIONALES",$A$8:$A$50,0)),0))</f>
        <v>201.17725791000007</v>
      </c>
      <c r="J10" s="39">
        <f t="shared" ca="1" si="1"/>
        <v>0.52028998142803284</v>
      </c>
      <c r="K10" s="39">
        <f t="shared" ca="1" si="2"/>
        <v>0.50660858072441284</v>
      </c>
      <c r="L10" s="40">
        <f t="shared" ca="1" si="3"/>
        <v>0.70436979254354615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0.204933</v>
      </c>
      <c r="E11" s="21">
        <v>3.8745449999999999</v>
      </c>
      <c r="F11" s="21">
        <f t="shared" si="0"/>
        <v>0.37557551180505755</v>
      </c>
      <c r="G11" s="21">
        <v>0.26763401180505753</v>
      </c>
      <c r="H11" s="21">
        <v>2.3634829999999999E-2</v>
      </c>
      <c r="I11" s="21">
        <v>8.430667E-2</v>
      </c>
      <c r="J11" s="22">
        <f t="shared" si="1"/>
        <v>6.9074952492501063E-2</v>
      </c>
      <c r="K11" s="22">
        <f t="shared" si="2"/>
        <v>7.517497972150472E-2</v>
      </c>
      <c r="L11" s="23">
        <f t="shared" si="3"/>
        <v>9.6934094662742998E-2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8.6148009999999999</v>
      </c>
      <c r="E12" s="21">
        <v>15.365702000000002</v>
      </c>
      <c r="F12" s="21">
        <f t="shared" si="0"/>
        <v>5.4999999999999997E-3</v>
      </c>
      <c r="G12" s="21">
        <v>0</v>
      </c>
      <c r="H12" s="21">
        <v>5.4999999999999997E-3</v>
      </c>
      <c r="I12" s="21">
        <v>0</v>
      </c>
      <c r="J12" s="22">
        <f t="shared" si="1"/>
        <v>0</v>
      </c>
      <c r="K12" s="22">
        <f t="shared" si="2"/>
        <v>3.5794004074789416E-4</v>
      </c>
      <c r="L12" s="23">
        <f t="shared" si="3"/>
        <v>3.5794004074789416E-4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82.04006600000001</v>
      </c>
      <c r="E13" s="21">
        <v>80.970792000000017</v>
      </c>
      <c r="F13" s="21">
        <f t="shared" si="0"/>
        <v>37.034374794786942</v>
      </c>
      <c r="G13" s="21">
        <v>29.176500884786947</v>
      </c>
      <c r="H13" s="21">
        <v>3.8837667399999991</v>
      </c>
      <c r="I13" s="21">
        <v>3.9741071699999999</v>
      </c>
      <c r="J13" s="22">
        <f t="shared" si="1"/>
        <v>0.36033364827142783</v>
      </c>
      <c r="K13" s="22">
        <f t="shared" si="2"/>
        <v>0.40829868163802741</v>
      </c>
      <c r="L13" s="23">
        <f t="shared" si="3"/>
        <v>0.45737943127426656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112.531706</v>
      </c>
      <c r="E14" s="21">
        <v>138.982607</v>
      </c>
      <c r="F14" s="21">
        <f t="shared" si="0"/>
        <v>49.941502488902245</v>
      </c>
      <c r="G14" s="21">
        <v>84.168556908902247</v>
      </c>
      <c r="H14" s="21">
        <v>-39.149880000000003</v>
      </c>
      <c r="I14" s="21">
        <v>4.9228255800000005</v>
      </c>
      <c r="J14" s="22">
        <f t="shared" si="1"/>
        <v>0.60560496543932474</v>
      </c>
      <c r="K14" s="22">
        <f t="shared" si="2"/>
        <v>0.32391590487939431</v>
      </c>
      <c r="L14" s="23">
        <f t="shared" si="3"/>
        <v>0.35933634838855949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25.223832999999999</v>
      </c>
      <c r="E15" s="21">
        <v>33.524723000000002</v>
      </c>
      <c r="F15" s="21">
        <f t="shared" si="0"/>
        <v>18.545846416778751</v>
      </c>
      <c r="G15" s="21">
        <v>12.860188806778751</v>
      </c>
      <c r="H15" s="21">
        <v>3.5583874500000001</v>
      </c>
      <c r="I15" s="21">
        <v>2.1272701599999997</v>
      </c>
      <c r="J15" s="22">
        <f t="shared" si="1"/>
        <v>0.38360313392533474</v>
      </c>
      <c r="K15" s="22">
        <f t="shared" si="2"/>
        <v>0.48974532188614212</v>
      </c>
      <c r="L15" s="23">
        <f t="shared" si="3"/>
        <v>0.55319909479278173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6.1649010000000004</v>
      </c>
      <c r="E16" s="21">
        <v>6.3336709999999998</v>
      </c>
      <c r="F16" s="21">
        <f t="shared" si="0"/>
        <v>3.1929664584553752</v>
      </c>
      <c r="G16" s="21">
        <v>2.3802716284553753</v>
      </c>
      <c r="H16" s="21">
        <v>0.52571579999999996</v>
      </c>
      <c r="I16" s="21">
        <v>0.28697903000000002</v>
      </c>
      <c r="J16" s="22">
        <f t="shared" si="1"/>
        <v>0.37581232565685452</v>
      </c>
      <c r="K16" s="22">
        <f t="shared" si="2"/>
        <v>0.45881565816338982</v>
      </c>
      <c r="L16" s="23">
        <f t="shared" si="3"/>
        <v>0.50412572084267959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30.933619</v>
      </c>
      <c r="E17" s="21">
        <v>38.08267</v>
      </c>
      <c r="F17" s="21">
        <f t="shared" si="0"/>
        <v>31.33734439780762</v>
      </c>
      <c r="G17" s="21">
        <v>16.13644496780762</v>
      </c>
      <c r="H17" s="21">
        <v>5.6072035599999994</v>
      </c>
      <c r="I17" s="21">
        <v>9.5936958699999995</v>
      </c>
      <c r="J17" s="22">
        <f t="shared" si="1"/>
        <v>0.4237214714148882</v>
      </c>
      <c r="K17" s="22">
        <f t="shared" si="2"/>
        <v>0.57095914041236129</v>
      </c>
      <c r="L17" s="23">
        <f t="shared" si="3"/>
        <v>0.82287676777409824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0.10836999999999999</v>
      </c>
      <c r="E18" s="21">
        <v>2.810975</v>
      </c>
      <c r="F18" s="21">
        <f t="shared" si="0"/>
        <v>2.2356610945748061</v>
      </c>
      <c r="G18" s="21">
        <v>0.91943489457480609</v>
      </c>
      <c r="H18" s="21">
        <v>0.70621153999999997</v>
      </c>
      <c r="I18" s="21">
        <v>0.61001465999999993</v>
      </c>
      <c r="J18" s="22">
        <f t="shared" si="1"/>
        <v>0.32708753886989606</v>
      </c>
      <c r="K18" s="22">
        <f t="shared" si="2"/>
        <v>0.57832119978826069</v>
      </c>
      <c r="L18" s="23">
        <f t="shared" si="3"/>
        <v>0.79533296972573786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1.7152750000000001</v>
      </c>
      <c r="E19" s="21">
        <v>1.223139</v>
      </c>
      <c r="F19" s="21">
        <f t="shared" si="0"/>
        <v>1.1328240581504949</v>
      </c>
      <c r="G19" s="21">
        <v>1.096103118150495</v>
      </c>
      <c r="H19" s="21">
        <v>2.1110879999999999E-2</v>
      </c>
      <c r="I19" s="21">
        <v>1.5610059999999999E-2</v>
      </c>
      <c r="J19" s="22">
        <f t="shared" si="1"/>
        <v>0.89613945606386114</v>
      </c>
      <c r="K19" s="22">
        <f t="shared" si="2"/>
        <v>0.91339904798268634</v>
      </c>
      <c r="L19" s="23">
        <f t="shared" si="3"/>
        <v>0.92616134237441117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16.511959000000001</v>
      </c>
      <c r="E20" s="21">
        <v>16.321625999999998</v>
      </c>
      <c r="F20" s="21">
        <f t="shared" si="0"/>
        <v>12.456484727657593</v>
      </c>
      <c r="G20" s="21">
        <v>8.6827592376575922</v>
      </c>
      <c r="H20" s="21">
        <v>1.7936139199999999</v>
      </c>
      <c r="I20" s="21">
        <v>1.9801115699999996</v>
      </c>
      <c r="J20" s="22">
        <f t="shared" si="1"/>
        <v>0.53197881373201372</v>
      </c>
      <c r="K20" s="22">
        <f t="shared" si="2"/>
        <v>0.64187067867243086</v>
      </c>
      <c r="L20" s="23">
        <f t="shared" si="3"/>
        <v>0.76318895725570446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0</v>
      </c>
      <c r="E21" s="21">
        <v>3.0140069999999999</v>
      </c>
      <c r="F21" s="21">
        <f t="shared" si="0"/>
        <v>2.532960131490988</v>
      </c>
      <c r="G21" s="21">
        <v>1.7578860014909878</v>
      </c>
      <c r="H21" s="21">
        <v>0.64800511000000005</v>
      </c>
      <c r="I21" s="21">
        <v>0.12706902</v>
      </c>
      <c r="J21" s="22">
        <f t="shared" si="1"/>
        <v>0.58323885826774391</v>
      </c>
      <c r="K21" s="22">
        <f t="shared" si="2"/>
        <v>0.79823673650757554</v>
      </c>
      <c r="L21" s="23">
        <f t="shared" si="3"/>
        <v>0.84039623381464879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287.152264</v>
      </c>
      <c r="E22" s="21">
        <v>406.27074999999996</v>
      </c>
      <c r="F22" s="21">
        <f t="shared" si="0"/>
        <v>387.78637524320948</v>
      </c>
      <c r="G22" s="21">
        <v>213.10960386320949</v>
      </c>
      <c r="H22" s="21">
        <v>2.4065786300000003</v>
      </c>
      <c r="I22" s="21">
        <v>172.27019275000001</v>
      </c>
      <c r="J22" s="22">
        <f t="shared" si="1"/>
        <v>0.52455069399706844</v>
      </c>
      <c r="K22" s="22">
        <f t="shared" si="2"/>
        <v>0.53047427729712149</v>
      </c>
      <c r="L22" s="23">
        <f t="shared" si="3"/>
        <v>0.95450232447994232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5.0978899999999996</v>
      </c>
      <c r="E23" s="21">
        <v>124.33332100000001</v>
      </c>
      <c r="F23" s="21">
        <f t="shared" si="0"/>
        <v>118.28062899470105</v>
      </c>
      <c r="G23" s="21">
        <v>120.56872373470105</v>
      </c>
      <c r="H23" s="21">
        <v>0.37359681</v>
      </c>
      <c r="I23" s="21">
        <v>-2.6616915500000005</v>
      </c>
      <c r="J23" s="22">
        <f t="shared" si="1"/>
        <v>0.96972173480913493</v>
      </c>
      <c r="K23" s="22">
        <f t="shared" si="2"/>
        <v>0.97272653518762708</v>
      </c>
      <c r="L23" s="23">
        <f t="shared" si="3"/>
        <v>0.9513188262276131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3.682191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3.3915540000000002</v>
      </c>
      <c r="E25" s="21">
        <v>3.2571300000000001</v>
      </c>
      <c r="F25" s="21">
        <f t="shared" si="0"/>
        <v>1.6107856258916358</v>
      </c>
      <c r="G25" s="21">
        <v>1.3935804358916357</v>
      </c>
      <c r="H25" s="21">
        <v>0.10982855</v>
      </c>
      <c r="I25" s="21">
        <v>0.10737664</v>
      </c>
      <c r="J25" s="22">
        <f t="shared" si="1"/>
        <v>0.42785533150093352</v>
      </c>
      <c r="K25" s="22">
        <f t="shared" si="2"/>
        <v>0.46157475627059275</v>
      </c>
      <c r="L25" s="23">
        <f t="shared" si="3"/>
        <v>0.49454139868277769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10.038427</v>
      </c>
      <c r="E26" s="21">
        <v>18.913052000000008</v>
      </c>
      <c r="F26" s="21">
        <f t="shared" si="0"/>
        <v>17.11270285932315</v>
      </c>
      <c r="G26" s="21">
        <v>15.920306789323149</v>
      </c>
      <c r="H26" s="21">
        <v>0.50496171000000001</v>
      </c>
      <c r="I26" s="21">
        <v>0.68743435999999991</v>
      </c>
      <c r="J26" s="22">
        <f t="shared" si="1"/>
        <v>0.84176296820434604</v>
      </c>
      <c r="K26" s="22">
        <f t="shared" si="2"/>
        <v>0.86846208107095257</v>
      </c>
      <c r="L26" s="23">
        <f t="shared" si="3"/>
        <v>0.90480916878582807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0.36027399999999998</v>
      </c>
      <c r="E27" s="21">
        <v>6.4308499999999986</v>
      </c>
      <c r="F27" s="21">
        <f t="shared" si="0"/>
        <v>7.6951018972895108E-2</v>
      </c>
      <c r="G27" s="21">
        <v>6.5253518972895108E-2</v>
      </c>
      <c r="H27" s="21">
        <v>4.9165499999999996E-3</v>
      </c>
      <c r="I27" s="21">
        <v>6.7809500000000009E-3</v>
      </c>
      <c r="J27" s="22">
        <f t="shared" si="1"/>
        <v>1.0146950865421386E-2</v>
      </c>
      <c r="K27" s="22">
        <f t="shared" si="2"/>
        <v>1.0911476550206446E-2</v>
      </c>
      <c r="L27" s="23">
        <f t="shared" si="3"/>
        <v>1.1965917254001434E-2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90.351302999999987</v>
      </c>
      <c r="E28" s="21">
        <v>80.087413999999995</v>
      </c>
      <c r="F28" s="21">
        <f t="shared" si="0"/>
        <v>7.1800479474412136</v>
      </c>
      <c r="G28" s="21">
        <v>2.980665897441213</v>
      </c>
      <c r="H28" s="21">
        <v>0.19443109</v>
      </c>
      <c r="I28" s="21">
        <v>4.0049509600000004</v>
      </c>
      <c r="J28" s="22">
        <f t="shared" si="1"/>
        <v>3.7217656914745843E-2</v>
      </c>
      <c r="K28" s="22">
        <f t="shared" si="2"/>
        <v>3.9645392813422761E-2</v>
      </c>
      <c r="L28" s="23">
        <f t="shared" si="3"/>
        <v>8.9652638146628313E-2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0.66701500000000002</v>
      </c>
      <c r="E29" s="21">
        <v>17.674613000000001</v>
      </c>
      <c r="F29" s="21">
        <f t="shared" si="0"/>
        <v>11.465851914434886</v>
      </c>
      <c r="G29" s="21">
        <v>6.0303429344348842</v>
      </c>
      <c r="H29" s="21">
        <v>3.6635888200000006</v>
      </c>
      <c r="I29" s="21">
        <v>1.7719201600000001</v>
      </c>
      <c r="J29" s="22">
        <f t="shared" si="1"/>
        <v>0.34118670289611908</v>
      </c>
      <c r="K29" s="22">
        <f t="shared" si="2"/>
        <v>0.54846642211825991</v>
      </c>
      <c r="L29" s="23">
        <f t="shared" si="3"/>
        <v>0.64871869694883189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6.665432</v>
      </c>
      <c r="E30" s="21">
        <v>5.1817580000000003</v>
      </c>
      <c r="F30" s="21">
        <f t="shared" si="0"/>
        <v>3.0866876749343453</v>
      </c>
      <c r="G30" s="21">
        <v>2.608824394934345</v>
      </c>
      <c r="H30" s="21">
        <v>0.44168739999999995</v>
      </c>
      <c r="I30" s="21">
        <v>3.6175880000000001E-2</v>
      </c>
      <c r="J30" s="22">
        <f t="shared" si="1"/>
        <v>0.5034631866124093</v>
      </c>
      <c r="K30" s="22">
        <f t="shared" si="2"/>
        <v>0.58870209587833799</v>
      </c>
      <c r="L30" s="23">
        <f t="shared" si="3"/>
        <v>0.59568348713589969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6.5170000000000003</v>
      </c>
      <c r="E31" s="21">
        <v>3.8564600000000007</v>
      </c>
      <c r="F31" s="21">
        <f t="shared" si="0"/>
        <v>1.6864098328053179</v>
      </c>
      <c r="G31" s="21">
        <v>0.82965612280531786</v>
      </c>
      <c r="H31" s="21">
        <v>0.38623744999999998</v>
      </c>
      <c r="I31" s="21">
        <v>0.47051626000000002</v>
      </c>
      <c r="J31" s="22">
        <f t="shared" si="1"/>
        <v>0.21513411854532855</v>
      </c>
      <c r="K31" s="22">
        <f t="shared" si="2"/>
        <v>0.31528748458568673</v>
      </c>
      <c r="L31" s="23">
        <f t="shared" si="3"/>
        <v>0.43729478143305456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7.3724150000000002</v>
      </c>
      <c r="E32" s="21">
        <v>0.219752</v>
      </c>
      <c r="F32" s="21">
        <f t="shared" si="0"/>
        <v>0.18997433502197267</v>
      </c>
      <c r="G32" s="21">
        <v>0.14627933502197266</v>
      </c>
      <c r="H32" s="21">
        <v>6.0000000000000001E-3</v>
      </c>
      <c r="I32" s="21">
        <v>3.7694999999999999E-2</v>
      </c>
      <c r="J32" s="22">
        <f t="shared" si="1"/>
        <v>0.66565644463746698</v>
      </c>
      <c r="K32" s="22">
        <f t="shared" si="2"/>
        <v>0.69295995040760794</v>
      </c>
      <c r="L32" s="23">
        <f t="shared" si="3"/>
        <v>0.86449422540851806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0</v>
      </c>
      <c r="E33" s="21">
        <v>0.37402800000000003</v>
      </c>
      <c r="F33" s="21">
        <f t="shared" si="0"/>
        <v>0.32999999151932957</v>
      </c>
      <c r="G33" s="21">
        <v>0.29197118151932955</v>
      </c>
      <c r="H33" s="21">
        <v>1.5142280000000001E-2</v>
      </c>
      <c r="I33" s="21">
        <v>2.2886529999999999E-2</v>
      </c>
      <c r="J33" s="22">
        <f t="shared" si="1"/>
        <v>0.78061316671299885</v>
      </c>
      <c r="K33" s="22">
        <f t="shared" si="2"/>
        <v>0.82109751547833187</v>
      </c>
      <c r="L33" s="23">
        <f t="shared" si="3"/>
        <v>0.88228686493880015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2.4579819999999999</v>
      </c>
      <c r="E34" s="21">
        <v>9.6537919999999975</v>
      </c>
      <c r="F34" s="21">
        <f t="shared" si="0"/>
        <v>8.9393320296630101</v>
      </c>
      <c r="G34" s="21">
        <v>7.8862685796630103</v>
      </c>
      <c r="H34" s="21">
        <v>0.35203327000000006</v>
      </c>
      <c r="I34" s="21">
        <v>0.70103017999999995</v>
      </c>
      <c r="J34" s="22">
        <f t="shared" si="1"/>
        <v>0.81690889752576112</v>
      </c>
      <c r="K34" s="22">
        <f t="shared" si="2"/>
        <v>0.85337469977217373</v>
      </c>
      <c r="L34" s="23">
        <f t="shared" si="3"/>
        <v>0.9259917791540373</v>
      </c>
      <c r="M34" s="4"/>
    </row>
    <row r="35" spans="1:13" x14ac:dyDescent="0.25">
      <c r="A35" s="17"/>
      <c r="B35" s="18">
        <v>465</v>
      </c>
      <c r="C35" s="19" t="s">
        <v>232</v>
      </c>
      <c r="D35" s="20">
        <v>0</v>
      </c>
      <c r="E35" s="21">
        <v>0.51621300000000003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ht="15.75" thickBot="1" x14ac:dyDescent="0.3">
      <c r="A36" s="41" t="s">
        <v>233</v>
      </c>
      <c r="B36" s="58"/>
      <c r="C36" s="43"/>
      <c r="D36" s="44">
        <v>274.7034910000001</v>
      </c>
      <c r="E36" s="45">
        <v>365.99238200000002</v>
      </c>
      <c r="F36" s="45">
        <f t="shared" si="0"/>
        <v>184.64573156151786</v>
      </c>
      <c r="G36" s="45">
        <v>124.63621827151785</v>
      </c>
      <c r="H36" s="45">
        <v>24.532254910000002</v>
      </c>
      <c r="I36" s="45">
        <v>35.477258380000031</v>
      </c>
      <c r="J36" s="46">
        <f t="shared" si="1"/>
        <v>0.34054320363290469</v>
      </c>
      <c r="K36" s="46">
        <f t="shared" si="2"/>
        <v>0.40757261767682867</v>
      </c>
      <c r="L36" s="47">
        <f t="shared" si="3"/>
        <v>0.5045070352352794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42</v>
      </c>
      <c r="B1" s="51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762</v>
      </c>
      <c r="N2" s="72" t="s">
        <v>777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1173.7837239999999</v>
      </c>
      <c r="E6" s="14">
        <f ca="1">SUM(E7:OFFSET(E7,50,0))</f>
        <v>2037.5922680000003</v>
      </c>
      <c r="F6" s="14">
        <f ca="1">SUM(F7:OFFSET(F7,50,0))</f>
        <v>1363.2695640133379</v>
      </c>
      <c r="G6" s="14">
        <f ca="1">SUM(G7:OFFSET(G7,50,0))</f>
        <v>1034.7002435133386</v>
      </c>
      <c r="H6" s="14">
        <f ca="1">SUM(H7:OFFSET(H7,50,0))</f>
        <v>52.925221249999993</v>
      </c>
      <c r="I6" s="14">
        <f ca="1">SUM(I7:OFFSET(I7,50,0))</f>
        <v>275.64409925000007</v>
      </c>
      <c r="J6" s="15">
        <f ca="1">IFERROR(G6/E6,0)</f>
        <v>0.5078053444563515</v>
      </c>
      <c r="K6" s="15">
        <f ca="1">IFERROR(SUM(G6,H6)/E6,0)</f>
        <v>0.53377973692003555</v>
      </c>
      <c r="L6" s="16">
        <f ca="1">IFERROR(SUM(G6,H6,I6)/E6,0)</f>
        <v>0.66905905829307877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9.1942730000000008</v>
      </c>
      <c r="E7" s="21">
        <v>25.485834999999998</v>
      </c>
      <c r="F7" s="21">
        <f t="shared" ref="F7:F30" si="0">SUM(G7,H7,I7)</f>
        <v>16.996629477403907</v>
      </c>
      <c r="G7" s="21">
        <v>14.023681347403908</v>
      </c>
      <c r="H7" s="21">
        <v>1.6211597600000001</v>
      </c>
      <c r="I7" s="21">
        <v>1.3517883700000002</v>
      </c>
      <c r="J7" s="22">
        <f t="shared" ref="J7:J30" si="1">IFERROR(G7/E7,0)</f>
        <v>0.55025394880740264</v>
      </c>
      <c r="K7" s="22">
        <f t="shared" ref="K7:K30" si="2">IFERROR(SUM(G7,H7)/E7,0)</f>
        <v>0.61386417621411693</v>
      </c>
      <c r="L7" s="23">
        <f t="shared" ref="L7:L30" si="3">IFERROR(SUM(G7,H7,I7)/E7,0)</f>
        <v>0.66690494847054882</v>
      </c>
      <c r="M7" s="4"/>
      <c r="N7" t="s">
        <v>263</v>
      </c>
      <c r="O7" s="5">
        <v>128.91196467257083</v>
      </c>
      <c r="P7" s="71">
        <v>0.94681318982239004</v>
      </c>
    </row>
    <row r="8" spans="1:16" x14ac:dyDescent="0.25">
      <c r="A8" s="17"/>
      <c r="B8" s="55">
        <v>2</v>
      </c>
      <c r="C8" s="19" t="s">
        <v>251</v>
      </c>
      <c r="D8" s="20">
        <v>26.247760999999997</v>
      </c>
      <c r="E8" s="21">
        <v>145.39191900000003</v>
      </c>
      <c r="F8" s="21">
        <f t="shared" si="0"/>
        <v>87.544700917077421</v>
      </c>
      <c r="G8" s="21">
        <v>73.465276827077417</v>
      </c>
      <c r="H8" s="21">
        <v>5.5444216600000011</v>
      </c>
      <c r="I8" s="21">
        <v>8.5350024300000022</v>
      </c>
      <c r="J8" s="22">
        <f t="shared" si="1"/>
        <v>0.50529133484425226</v>
      </c>
      <c r="K8" s="22">
        <f t="shared" si="2"/>
        <v>0.54342565274949972</v>
      </c>
      <c r="L8" s="23">
        <f t="shared" si="3"/>
        <v>0.60212906961546742</v>
      </c>
      <c r="M8" s="4"/>
      <c r="N8" t="s">
        <v>262</v>
      </c>
      <c r="O8" s="5">
        <v>410.32665943648743</v>
      </c>
      <c r="P8" s="71">
        <v>0.92227408112335962</v>
      </c>
    </row>
    <row r="9" spans="1:16" x14ac:dyDescent="0.25">
      <c r="A9" s="17"/>
      <c r="B9" s="55">
        <v>3</v>
      </c>
      <c r="C9" s="19" t="s">
        <v>252</v>
      </c>
      <c r="D9" s="20">
        <v>86.542742999999987</v>
      </c>
      <c r="E9" s="21">
        <v>120.72625100000003</v>
      </c>
      <c r="F9" s="21">
        <f t="shared" si="0"/>
        <v>67.032315722606967</v>
      </c>
      <c r="G9" s="21">
        <v>55.141823112606964</v>
      </c>
      <c r="H9" s="21">
        <v>5.0194657599999974</v>
      </c>
      <c r="I9" s="21">
        <v>6.8710268499999998</v>
      </c>
      <c r="J9" s="22">
        <f t="shared" si="1"/>
        <v>0.45675089432377841</v>
      </c>
      <c r="K9" s="22">
        <f t="shared" si="2"/>
        <v>0.49832814631680183</v>
      </c>
      <c r="L9" s="23">
        <f t="shared" si="3"/>
        <v>0.55524225400329008</v>
      </c>
      <c r="M9" s="4"/>
      <c r="N9" t="s">
        <v>274</v>
      </c>
      <c r="O9" s="5">
        <v>1.1512082980703093</v>
      </c>
      <c r="P9" s="71">
        <v>0.89581711056733582</v>
      </c>
    </row>
    <row r="10" spans="1:16" x14ac:dyDescent="0.25">
      <c r="A10" s="17"/>
      <c r="B10" s="55">
        <v>4</v>
      </c>
      <c r="C10" s="19" t="s">
        <v>253</v>
      </c>
      <c r="D10" s="20">
        <v>118.48829900000001</v>
      </c>
      <c r="E10" s="21">
        <v>208.60985499999998</v>
      </c>
      <c r="F10" s="21">
        <f t="shared" si="0"/>
        <v>80.758716971343574</v>
      </c>
      <c r="G10" s="21">
        <v>105.91072250134357</v>
      </c>
      <c r="H10" s="21">
        <v>-36.661911920000001</v>
      </c>
      <c r="I10" s="21">
        <v>11.509906389999999</v>
      </c>
      <c r="J10" s="22">
        <f t="shared" si="1"/>
        <v>0.50769759895256905</v>
      </c>
      <c r="K10" s="22">
        <f t="shared" si="2"/>
        <v>0.33195368733343678</v>
      </c>
      <c r="L10" s="23">
        <f t="shared" si="3"/>
        <v>0.38712800491301613</v>
      </c>
      <c r="M10" s="4"/>
      <c r="N10" t="s">
        <v>270</v>
      </c>
      <c r="O10" s="5">
        <v>63.101988054149686</v>
      </c>
      <c r="P10" s="71">
        <v>0.74295859106698359</v>
      </c>
    </row>
    <row r="11" spans="1:16" x14ac:dyDescent="0.25">
      <c r="A11" s="17"/>
      <c r="B11" s="55">
        <v>5</v>
      </c>
      <c r="C11" s="19" t="s">
        <v>254</v>
      </c>
      <c r="D11" s="20">
        <v>43.751005000000006</v>
      </c>
      <c r="E11" s="21">
        <v>165.93802300000004</v>
      </c>
      <c r="F11" s="21">
        <f t="shared" si="0"/>
        <v>90.720602582294916</v>
      </c>
      <c r="G11" s="21">
        <v>68.830818872294913</v>
      </c>
      <c r="H11" s="21">
        <v>11.022675020000003</v>
      </c>
      <c r="I11" s="21">
        <v>10.86710869</v>
      </c>
      <c r="J11" s="22">
        <f t="shared" si="1"/>
        <v>0.41479835439702023</v>
      </c>
      <c r="K11" s="22">
        <f t="shared" si="2"/>
        <v>0.48122481182203131</v>
      </c>
      <c r="L11" s="23">
        <f t="shared" si="3"/>
        <v>0.54671377266134413</v>
      </c>
      <c r="M11" s="4"/>
      <c r="N11" t="s">
        <v>272</v>
      </c>
      <c r="O11" s="5">
        <v>24.91039045306848</v>
      </c>
      <c r="P11" s="71">
        <v>0.72300525304187824</v>
      </c>
    </row>
    <row r="12" spans="1:16" x14ac:dyDescent="0.25">
      <c r="A12" s="17"/>
      <c r="B12" s="55">
        <v>6</v>
      </c>
      <c r="C12" s="19" t="s">
        <v>255</v>
      </c>
      <c r="D12" s="20">
        <v>42.036808000000008</v>
      </c>
      <c r="E12" s="21">
        <v>76.586372999999995</v>
      </c>
      <c r="F12" s="21">
        <f t="shared" si="0"/>
        <v>36.718873635771914</v>
      </c>
      <c r="G12" s="21">
        <v>30.418116555771917</v>
      </c>
      <c r="H12" s="21">
        <v>3.3119602300000004</v>
      </c>
      <c r="I12" s="21">
        <v>2.9887968500000008</v>
      </c>
      <c r="J12" s="22">
        <f t="shared" si="1"/>
        <v>0.3971740058217918</v>
      </c>
      <c r="K12" s="22">
        <f t="shared" si="2"/>
        <v>0.44041877770829957</v>
      </c>
      <c r="L12" s="23">
        <f t="shared" si="3"/>
        <v>0.47944395585585331</v>
      </c>
      <c r="M12" s="4"/>
      <c r="N12" t="s">
        <v>259</v>
      </c>
      <c r="O12" s="5">
        <v>17.820562943554297</v>
      </c>
      <c r="P12" s="71">
        <v>0.71452609084797158</v>
      </c>
    </row>
    <row r="13" spans="1:16" x14ac:dyDescent="0.25">
      <c r="A13" s="17"/>
      <c r="B13" s="55">
        <v>8</v>
      </c>
      <c r="C13" s="19" t="s">
        <v>257</v>
      </c>
      <c r="D13" s="20">
        <v>158.27391100000008</v>
      </c>
      <c r="E13" s="21">
        <v>148.21749399999996</v>
      </c>
      <c r="F13" s="21">
        <f t="shared" si="0"/>
        <v>101.025208817014</v>
      </c>
      <c r="G13" s="21">
        <v>70.767605457014</v>
      </c>
      <c r="H13" s="21">
        <v>13.753125020000002</v>
      </c>
      <c r="I13" s="21">
        <v>16.504478339999999</v>
      </c>
      <c r="J13" s="22">
        <f t="shared" si="1"/>
        <v>0.47745784621762677</v>
      </c>
      <c r="K13" s="22">
        <f t="shared" si="2"/>
        <v>0.57024800646686158</v>
      </c>
      <c r="L13" s="23">
        <f t="shared" si="3"/>
        <v>0.68160111259885447</v>
      </c>
      <c r="M13" s="4"/>
      <c r="N13" t="s">
        <v>258</v>
      </c>
      <c r="O13" s="5">
        <v>55.07294538173732</v>
      </c>
      <c r="P13" s="71">
        <v>0.71065454960385865</v>
      </c>
    </row>
    <row r="14" spans="1:16" x14ac:dyDescent="0.25">
      <c r="A14" s="17"/>
      <c r="B14" s="55">
        <v>9</v>
      </c>
      <c r="C14" s="19" t="s">
        <v>258</v>
      </c>
      <c r="D14" s="20">
        <v>18.737484999999992</v>
      </c>
      <c r="E14" s="21">
        <v>77.496084999999965</v>
      </c>
      <c r="F14" s="21">
        <f t="shared" si="0"/>
        <v>55.07294538173732</v>
      </c>
      <c r="G14" s="21">
        <v>37.735617181737325</v>
      </c>
      <c r="H14" s="21">
        <v>9.7274401299999997</v>
      </c>
      <c r="I14" s="21">
        <v>7.6098880699999993</v>
      </c>
      <c r="J14" s="22">
        <f t="shared" si="1"/>
        <v>0.48693578755284661</v>
      </c>
      <c r="K14" s="22">
        <f t="shared" si="2"/>
        <v>0.61245748493923713</v>
      </c>
      <c r="L14" s="23">
        <f t="shared" si="3"/>
        <v>0.71065454960385865</v>
      </c>
      <c r="M14" s="4"/>
      <c r="N14" t="s">
        <v>267</v>
      </c>
      <c r="O14" s="5">
        <v>32.136326179748529</v>
      </c>
      <c r="P14" s="71">
        <v>0.70924209877094702</v>
      </c>
    </row>
    <row r="15" spans="1:16" x14ac:dyDescent="0.25">
      <c r="A15" s="17"/>
      <c r="B15" s="55">
        <v>10</v>
      </c>
      <c r="C15" s="19" t="s">
        <v>259</v>
      </c>
      <c r="D15" s="20">
        <v>9.6268969999999978</v>
      </c>
      <c r="E15" s="21">
        <v>24.940395000000002</v>
      </c>
      <c r="F15" s="21">
        <f t="shared" si="0"/>
        <v>17.820562943554297</v>
      </c>
      <c r="G15" s="21">
        <v>15.668254363554297</v>
      </c>
      <c r="H15" s="21">
        <v>0.80622696999999988</v>
      </c>
      <c r="I15" s="21">
        <v>1.3460816100000002</v>
      </c>
      <c r="J15" s="22">
        <f t="shared" si="1"/>
        <v>0.62822799572959032</v>
      </c>
      <c r="K15" s="22">
        <f t="shared" si="2"/>
        <v>0.66055414653834854</v>
      </c>
      <c r="L15" s="23">
        <f t="shared" si="3"/>
        <v>0.71452609084797158</v>
      </c>
      <c r="M15" s="4"/>
      <c r="N15" t="s">
        <v>260</v>
      </c>
      <c r="O15" s="5">
        <v>17.492647437053954</v>
      </c>
      <c r="P15" s="71">
        <v>0.69837749967248108</v>
      </c>
    </row>
    <row r="16" spans="1:16" x14ac:dyDescent="0.25">
      <c r="A16" s="17"/>
      <c r="B16" s="55">
        <v>11</v>
      </c>
      <c r="C16" s="19" t="s">
        <v>260</v>
      </c>
      <c r="D16" s="20">
        <v>19.313339999999997</v>
      </c>
      <c r="E16" s="21">
        <v>25.047553000000001</v>
      </c>
      <c r="F16" s="21">
        <f t="shared" si="0"/>
        <v>17.492647437053954</v>
      </c>
      <c r="G16" s="21">
        <v>13.448832707053953</v>
      </c>
      <c r="H16" s="21">
        <v>1.9939443799999998</v>
      </c>
      <c r="I16" s="21">
        <v>2.0498703499999995</v>
      </c>
      <c r="J16" s="22">
        <f t="shared" si="1"/>
        <v>0.53693199918786283</v>
      </c>
      <c r="K16" s="22">
        <f t="shared" si="2"/>
        <v>0.61653835354910524</v>
      </c>
      <c r="L16" s="23">
        <f t="shared" si="3"/>
        <v>0.69837749967248108</v>
      </c>
      <c r="M16" s="4"/>
      <c r="N16" t="s">
        <v>271</v>
      </c>
      <c r="O16" s="5">
        <v>15.981059706329257</v>
      </c>
      <c r="P16" s="71">
        <v>0.687729017030977</v>
      </c>
    </row>
    <row r="17" spans="1:16" x14ac:dyDescent="0.25">
      <c r="A17" s="17"/>
      <c r="B17" s="55">
        <v>12</v>
      </c>
      <c r="C17" s="19" t="s">
        <v>261</v>
      </c>
      <c r="D17" s="20">
        <v>15.350527999999994</v>
      </c>
      <c r="E17" s="21">
        <v>42.696524000000018</v>
      </c>
      <c r="F17" s="21">
        <f t="shared" si="0"/>
        <v>27.295652769004338</v>
      </c>
      <c r="G17" s="21">
        <v>23.439300579004339</v>
      </c>
      <c r="H17" s="21">
        <v>2.4613754200000004</v>
      </c>
      <c r="I17" s="21">
        <v>1.39497677</v>
      </c>
      <c r="J17" s="22">
        <f t="shared" si="1"/>
        <v>0.54897444529686612</v>
      </c>
      <c r="K17" s="22">
        <f t="shared" si="2"/>
        <v>0.60662259061192725</v>
      </c>
      <c r="L17" s="23">
        <f t="shared" si="3"/>
        <v>0.63929449547237915</v>
      </c>
      <c r="M17" s="4"/>
      <c r="N17" t="s">
        <v>257</v>
      </c>
      <c r="O17" s="5">
        <v>101.025208817014</v>
      </c>
      <c r="P17" s="71">
        <v>0.68160111259885447</v>
      </c>
    </row>
    <row r="18" spans="1:16" x14ac:dyDescent="0.25">
      <c r="A18" s="17"/>
      <c r="B18" s="55">
        <v>13</v>
      </c>
      <c r="C18" s="19" t="s">
        <v>262</v>
      </c>
      <c r="D18" s="20">
        <v>309.76101399999993</v>
      </c>
      <c r="E18" s="21">
        <v>444.90750399999996</v>
      </c>
      <c r="F18" s="21">
        <f t="shared" si="0"/>
        <v>410.32665943648743</v>
      </c>
      <c r="G18" s="21">
        <v>231.91739048648742</v>
      </c>
      <c r="H18" s="21">
        <v>4.4271900800000008</v>
      </c>
      <c r="I18" s="21">
        <v>173.98207887000001</v>
      </c>
      <c r="J18" s="22">
        <f t="shared" si="1"/>
        <v>0.52127102465434583</v>
      </c>
      <c r="K18" s="22">
        <f t="shared" si="2"/>
        <v>0.53122183474452578</v>
      </c>
      <c r="L18" s="23">
        <f t="shared" si="3"/>
        <v>0.92227408112335962</v>
      </c>
      <c r="M18" s="4"/>
      <c r="N18" t="s">
        <v>250</v>
      </c>
      <c r="O18" s="5">
        <v>16.996629477403907</v>
      </c>
      <c r="P18" s="71">
        <v>0.66690494847054882</v>
      </c>
    </row>
    <row r="19" spans="1:16" x14ac:dyDescent="0.25">
      <c r="A19" s="17"/>
      <c r="B19" s="55">
        <v>14</v>
      </c>
      <c r="C19" s="19" t="s">
        <v>263</v>
      </c>
      <c r="D19" s="20">
        <v>3.73061</v>
      </c>
      <c r="E19" s="21">
        <v>136.15353700000003</v>
      </c>
      <c r="F19" s="21">
        <f t="shared" si="0"/>
        <v>128.91196467257083</v>
      </c>
      <c r="G19" s="21">
        <v>125.93149742257083</v>
      </c>
      <c r="H19" s="21">
        <v>2.9829523100000004</v>
      </c>
      <c r="I19" s="21">
        <v>-2.4850600000001204E-3</v>
      </c>
      <c r="J19" s="22">
        <f t="shared" si="1"/>
        <v>0.92492270268800147</v>
      </c>
      <c r="K19" s="22">
        <f t="shared" si="2"/>
        <v>0.94683144171694056</v>
      </c>
      <c r="L19" s="23">
        <f t="shared" si="3"/>
        <v>0.94681318982239004</v>
      </c>
      <c r="M19" s="4"/>
      <c r="N19" t="s">
        <v>264</v>
      </c>
      <c r="O19" s="5">
        <v>55.104492783636353</v>
      </c>
      <c r="P19" s="71">
        <v>0.65655095226781612</v>
      </c>
    </row>
    <row r="20" spans="1:16" x14ac:dyDescent="0.25">
      <c r="A20" s="17"/>
      <c r="B20" s="55">
        <v>15</v>
      </c>
      <c r="C20" s="19" t="s">
        <v>264</v>
      </c>
      <c r="D20" s="20">
        <v>101.85536799999994</v>
      </c>
      <c r="E20" s="21">
        <v>83.930261000000002</v>
      </c>
      <c r="F20" s="21">
        <f t="shared" si="0"/>
        <v>55.104492783636353</v>
      </c>
      <c r="G20" s="21">
        <v>38.094310023636353</v>
      </c>
      <c r="H20" s="21">
        <v>7.9794622500000001</v>
      </c>
      <c r="I20" s="21">
        <v>9.0307205100000001</v>
      </c>
      <c r="J20" s="22">
        <f t="shared" si="1"/>
        <v>0.45388051424785097</v>
      </c>
      <c r="K20" s="22">
        <f t="shared" si="2"/>
        <v>0.54895304416646995</v>
      </c>
      <c r="L20" s="23">
        <f t="shared" si="3"/>
        <v>0.65655095226781612</v>
      </c>
      <c r="M20" s="4"/>
      <c r="N20" t="s">
        <v>261</v>
      </c>
      <c r="O20" s="5">
        <v>27.295652769004338</v>
      </c>
      <c r="P20" s="71">
        <v>0.63929449547237915</v>
      </c>
    </row>
    <row r="21" spans="1:16" x14ac:dyDescent="0.25">
      <c r="A21" s="17"/>
      <c r="B21" s="55">
        <v>16</v>
      </c>
      <c r="C21" s="19" t="s">
        <v>265</v>
      </c>
      <c r="D21" s="20">
        <v>3.682191</v>
      </c>
      <c r="E21" s="21">
        <v>0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273</v>
      </c>
      <c r="O21" s="5">
        <v>0.94130362533205325</v>
      </c>
      <c r="P21" s="71">
        <v>0.60526210476598064</v>
      </c>
    </row>
    <row r="22" spans="1:16" x14ac:dyDescent="0.25">
      <c r="A22" s="17"/>
      <c r="B22" s="55">
        <v>17</v>
      </c>
      <c r="C22" s="19" t="s">
        <v>266</v>
      </c>
      <c r="D22" s="20">
        <v>3.3915540000000002</v>
      </c>
      <c r="E22" s="21">
        <v>3.2571300000000001</v>
      </c>
      <c r="F22" s="21">
        <f t="shared" si="0"/>
        <v>1.6107856258916358</v>
      </c>
      <c r="G22" s="21">
        <v>1.3935804358916357</v>
      </c>
      <c r="H22" s="21">
        <v>0.10982855</v>
      </c>
      <c r="I22" s="21">
        <v>0.10737664</v>
      </c>
      <c r="J22" s="22">
        <f t="shared" si="1"/>
        <v>0.42785533150093352</v>
      </c>
      <c r="K22" s="22">
        <f t="shared" si="2"/>
        <v>0.46157475627059275</v>
      </c>
      <c r="L22" s="23">
        <f t="shared" si="3"/>
        <v>0.49454139868277769</v>
      </c>
      <c r="M22" s="4"/>
      <c r="N22" t="s">
        <v>251</v>
      </c>
      <c r="O22" s="5">
        <v>87.544700917077421</v>
      </c>
      <c r="P22" s="71">
        <v>0.60212906961546742</v>
      </c>
    </row>
    <row r="23" spans="1:16" x14ac:dyDescent="0.25">
      <c r="A23" s="17"/>
      <c r="B23" s="55">
        <v>18</v>
      </c>
      <c r="C23" s="19" t="s">
        <v>267</v>
      </c>
      <c r="D23" s="20">
        <v>23.850686000000003</v>
      </c>
      <c r="E23" s="21">
        <v>45.310799000000003</v>
      </c>
      <c r="F23" s="21">
        <f t="shared" si="0"/>
        <v>32.136326179748529</v>
      </c>
      <c r="G23" s="21">
        <v>26.94803174974853</v>
      </c>
      <c r="H23" s="21">
        <v>1.8212895399999995</v>
      </c>
      <c r="I23" s="21">
        <v>3.3670048900000005</v>
      </c>
      <c r="J23" s="22">
        <f t="shared" si="1"/>
        <v>0.59473750947866821</v>
      </c>
      <c r="K23" s="22">
        <f t="shared" si="2"/>
        <v>0.63493299444462514</v>
      </c>
      <c r="L23" s="23">
        <f t="shared" si="3"/>
        <v>0.70924209877094702</v>
      </c>
      <c r="M23" s="4"/>
      <c r="N23" t="s">
        <v>252</v>
      </c>
      <c r="O23" s="5">
        <v>67.032315722606967</v>
      </c>
      <c r="P23" s="71">
        <v>0.55524225400329008</v>
      </c>
    </row>
    <row r="24" spans="1:16" x14ac:dyDescent="0.25">
      <c r="A24" s="17"/>
      <c r="B24" s="55">
        <v>19</v>
      </c>
      <c r="C24" s="19" t="s">
        <v>268</v>
      </c>
      <c r="D24" s="20">
        <v>3.771274</v>
      </c>
      <c r="E24" s="21">
        <v>8.4678529999999999</v>
      </c>
      <c r="F24" s="21">
        <f t="shared" si="0"/>
        <v>1.6366007628693384</v>
      </c>
      <c r="G24" s="21">
        <v>1.6249032628693385</v>
      </c>
      <c r="H24" s="21">
        <v>4.9165499999999996E-3</v>
      </c>
      <c r="I24" s="21">
        <v>6.7809500000000009E-3</v>
      </c>
      <c r="J24" s="22">
        <f t="shared" si="1"/>
        <v>0.1918908208337271</v>
      </c>
      <c r="K24" s="22">
        <f t="shared" si="2"/>
        <v>0.19247143436114661</v>
      </c>
      <c r="L24" s="23">
        <f t="shared" si="3"/>
        <v>0.19327222176262843</v>
      </c>
      <c r="M24" s="4"/>
      <c r="N24" t="s">
        <v>254</v>
      </c>
      <c r="O24" s="5">
        <v>90.720602582294916</v>
      </c>
      <c r="P24" s="71">
        <v>0.54671377266134413</v>
      </c>
    </row>
    <row r="25" spans="1:16" x14ac:dyDescent="0.25">
      <c r="A25" s="17"/>
      <c r="B25" s="55">
        <v>20</v>
      </c>
      <c r="C25" s="19" t="s">
        <v>269</v>
      </c>
      <c r="D25" s="20">
        <v>129.14844399999998</v>
      </c>
      <c r="E25" s="21">
        <v>108.96380699999999</v>
      </c>
      <c r="F25" s="21">
        <f t="shared" si="0"/>
        <v>28.977927760321872</v>
      </c>
      <c r="G25" s="21">
        <v>19.634900010321871</v>
      </c>
      <c r="H25" s="21">
        <v>1.6612423999999999</v>
      </c>
      <c r="I25" s="21">
        <v>7.6817853500000011</v>
      </c>
      <c r="J25" s="22">
        <f t="shared" si="1"/>
        <v>0.1801965308565428</v>
      </c>
      <c r="K25" s="22">
        <f t="shared" si="2"/>
        <v>0.19544234913086209</v>
      </c>
      <c r="L25" s="23">
        <f t="shared" si="3"/>
        <v>0.26594085282209234</v>
      </c>
      <c r="M25" s="4"/>
      <c r="N25" t="s">
        <v>266</v>
      </c>
      <c r="O25" s="5">
        <v>1.6107856258916358</v>
      </c>
      <c r="P25" s="71">
        <v>0.49454139868277769</v>
      </c>
    </row>
    <row r="26" spans="1:16" x14ac:dyDescent="0.25">
      <c r="A26" s="17"/>
      <c r="B26" s="55">
        <v>21</v>
      </c>
      <c r="C26" s="19" t="s">
        <v>270</v>
      </c>
      <c r="D26" s="20">
        <v>5.8999349999999993</v>
      </c>
      <c r="E26" s="21">
        <v>84.933385000000015</v>
      </c>
      <c r="F26" s="21">
        <f t="shared" si="0"/>
        <v>63.101988054149686</v>
      </c>
      <c r="G26" s="21">
        <v>46.983529754149686</v>
      </c>
      <c r="H26" s="21">
        <v>9.2758396899999997</v>
      </c>
      <c r="I26" s="21">
        <v>6.8426186099999988</v>
      </c>
      <c r="J26" s="22">
        <f t="shared" si="1"/>
        <v>0.55318094002905549</v>
      </c>
      <c r="K26" s="22">
        <f t="shared" si="2"/>
        <v>0.66239405675577012</v>
      </c>
      <c r="L26" s="23">
        <f t="shared" si="3"/>
        <v>0.74295859106698359</v>
      </c>
      <c r="M26" s="4"/>
      <c r="N26" t="s">
        <v>255</v>
      </c>
      <c r="O26" s="5">
        <v>36.718873635771914</v>
      </c>
      <c r="P26" s="71">
        <v>0.47944395585585331</v>
      </c>
    </row>
    <row r="27" spans="1:16" x14ac:dyDescent="0.25">
      <c r="A27" s="17"/>
      <c r="B27" s="55">
        <v>22</v>
      </c>
      <c r="C27" s="19" t="s">
        <v>271</v>
      </c>
      <c r="D27" s="20">
        <v>12.768807000000002</v>
      </c>
      <c r="E27" s="21">
        <v>23.237437000000003</v>
      </c>
      <c r="F27" s="21">
        <f t="shared" si="0"/>
        <v>15.981059706329257</v>
      </c>
      <c r="G27" s="21">
        <v>13.312660046329256</v>
      </c>
      <c r="H27" s="21">
        <v>1.51353475</v>
      </c>
      <c r="I27" s="21">
        <v>1.1548649099999999</v>
      </c>
      <c r="J27" s="22">
        <f t="shared" si="1"/>
        <v>0.57289709042908876</v>
      </c>
      <c r="K27" s="22">
        <f t="shared" si="2"/>
        <v>0.63803055372798878</v>
      </c>
      <c r="L27" s="23">
        <f t="shared" si="3"/>
        <v>0.687729017030977</v>
      </c>
      <c r="M27" s="4"/>
      <c r="N27" t="s">
        <v>253</v>
      </c>
      <c r="O27" s="5">
        <v>80.758716971343574</v>
      </c>
      <c r="P27" s="71">
        <v>0.38712800491301613</v>
      </c>
    </row>
    <row r="28" spans="1:16" x14ac:dyDescent="0.25">
      <c r="A28" s="17"/>
      <c r="B28" s="55">
        <v>23</v>
      </c>
      <c r="C28" s="19" t="s">
        <v>272</v>
      </c>
      <c r="D28" s="20">
        <v>18.479876000000001</v>
      </c>
      <c r="E28" s="21">
        <v>34.453954999999993</v>
      </c>
      <c r="F28" s="21">
        <f t="shared" si="0"/>
        <v>24.91039045306848</v>
      </c>
      <c r="G28" s="21">
        <v>18.470275933068478</v>
      </c>
      <c r="H28" s="21">
        <v>4.1333911900000002</v>
      </c>
      <c r="I28" s="21">
        <v>2.3067233300000001</v>
      </c>
      <c r="J28" s="22">
        <f t="shared" si="1"/>
        <v>0.53608579720582095</v>
      </c>
      <c r="K28" s="22">
        <f t="shared" si="2"/>
        <v>0.65605435204952478</v>
      </c>
      <c r="L28" s="23">
        <f t="shared" si="3"/>
        <v>0.72300525304187824</v>
      </c>
      <c r="M28" s="4"/>
      <c r="N28" t="s">
        <v>269</v>
      </c>
      <c r="O28" s="5">
        <v>28.977927760321872</v>
      </c>
      <c r="P28" s="71">
        <v>0.26594085282209234</v>
      </c>
    </row>
    <row r="29" spans="1:16" x14ac:dyDescent="0.25">
      <c r="A29" s="17"/>
      <c r="B29" s="55">
        <v>24</v>
      </c>
      <c r="C29" s="19" t="s">
        <v>273</v>
      </c>
      <c r="D29" s="20">
        <v>9.8809150000000017</v>
      </c>
      <c r="E29" s="21">
        <v>1.5552000000000001</v>
      </c>
      <c r="F29" s="21">
        <f t="shared" si="0"/>
        <v>0.94130362533205325</v>
      </c>
      <c r="G29" s="21">
        <v>0.5909353953320533</v>
      </c>
      <c r="H29" s="21">
        <v>0.28354922999999999</v>
      </c>
      <c r="I29" s="21">
        <v>6.6819000000000003E-2</v>
      </c>
      <c r="J29" s="22">
        <f t="shared" si="1"/>
        <v>0.37997389103141282</v>
      </c>
      <c r="K29" s="22">
        <f t="shared" si="2"/>
        <v>0.56229721279067213</v>
      </c>
      <c r="L29" s="23">
        <f t="shared" si="3"/>
        <v>0.60526210476598064</v>
      </c>
      <c r="M29" s="4"/>
      <c r="N29" t="s">
        <v>268</v>
      </c>
      <c r="O29" s="5">
        <v>1.6366007628693384</v>
      </c>
      <c r="P29" s="71">
        <v>0.19327222176262843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</v>
      </c>
      <c r="E30" s="28">
        <v>1.285093</v>
      </c>
      <c r="F30" s="28">
        <f t="shared" si="0"/>
        <v>1.1512082980703093</v>
      </c>
      <c r="G30" s="28">
        <v>0.94817948807030916</v>
      </c>
      <c r="H30" s="28">
        <v>0.13214228</v>
      </c>
      <c r="I30" s="28">
        <v>7.0886530000000003E-2</v>
      </c>
      <c r="J30" s="29">
        <f t="shared" si="1"/>
        <v>0.73782947076227878</v>
      </c>
      <c r="K30" s="29">
        <f t="shared" si="2"/>
        <v>0.84065648795091807</v>
      </c>
      <c r="L30" s="30">
        <f t="shared" si="3"/>
        <v>0.89581711056733582</v>
      </c>
      <c r="M30" s="4"/>
      <c r="N30" t="s">
        <v>265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49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763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1173.7837239999999</v>
      </c>
      <c r="E6" s="14">
        <v>2037.5922680000003</v>
      </c>
      <c r="F6" s="14">
        <v>1363.2695640133379</v>
      </c>
      <c r="G6" s="14">
        <v>1034.7002435133386</v>
      </c>
      <c r="H6" s="14">
        <v>52.925221249999993</v>
      </c>
      <c r="I6" s="14">
        <v>275.64409925000007</v>
      </c>
      <c r="J6" s="15">
        <v>0.5078053444563515</v>
      </c>
      <c r="K6" s="15">
        <v>0.53377973692003555</v>
      </c>
      <c r="L6" s="16">
        <v>0.66905905829307877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9.6134240000000002</v>
      </c>
      <c r="E7" s="38">
        <f ca="1">SUM(E8:OFFSET(E6,MATCH("PROYECTOS",$A$8:$A$50,0),0))</f>
        <v>10.296219999999998</v>
      </c>
      <c r="F7" s="38">
        <f ca="1">SUM(F8:OFFSET(F6,MATCH("PROYECTOS",$A$8:$A$50,0),0))</f>
        <v>8.3166875722935618</v>
      </c>
      <c r="G7" s="38">
        <f ca="1">SUM(G8:OFFSET(G6,MATCH("PROYECTOS",$A$8:$A$50,0),0))</f>
        <v>6.9192568922935607</v>
      </c>
      <c r="H7" s="38">
        <f ca="1">SUM(H8:OFFSET(H6,MATCH("PROYECTOS",$A$8:$A$50,0),0))</f>
        <v>0.83120956000000001</v>
      </c>
      <c r="I7" s="38">
        <f ca="1">SUM(I8:OFFSET(I6,MATCH("PROYECTOS",$A$8:$A$50,0),0))</f>
        <v>0.56622112000000002</v>
      </c>
      <c r="J7" s="39">
        <f ca="1">IFERROR(G7/E7,0)</f>
        <v>0.67201913831421256</v>
      </c>
      <c r="K7" s="39">
        <f ca="1">IFERROR(SUM(G7,H7)/E7,0)</f>
        <v>0.75274872256940528</v>
      </c>
      <c r="L7" s="40">
        <f ca="1">IFERROR(SUM(G7,H7,I7)/E7,0)</f>
        <v>0.8077418287773146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5.61416</v>
      </c>
      <c r="E8" s="21">
        <v>5.0583999999999971</v>
      </c>
      <c r="F8" s="21">
        <f t="shared" ref="F8:F10" si="0">SUM(G8,H8,I8)</f>
        <v>4.2350516510551302</v>
      </c>
      <c r="G8" s="21">
        <v>3.4008303810551297</v>
      </c>
      <c r="H8" s="21">
        <v>0.58397850000000007</v>
      </c>
      <c r="I8" s="21">
        <v>0.25024276999999995</v>
      </c>
      <c r="J8" s="22">
        <f t="shared" ref="J8:J11" si="1">IFERROR(G8/E8,0)</f>
        <v>0.67231345505597262</v>
      </c>
      <c r="K8" s="22">
        <f t="shared" ref="K8:K11" si="2">IFERROR(SUM(G8,H8)/E8,0)</f>
        <v>0.78776073087441323</v>
      </c>
      <c r="L8" s="23">
        <f t="shared" ref="L8:L11" si="3">IFERROR(SUM(G8,H8,I8)/E8,0)</f>
        <v>0.83723146668020176</v>
      </c>
      <c r="M8" s="4"/>
    </row>
    <row r="9" spans="1:13" ht="51" x14ac:dyDescent="0.25">
      <c r="A9" s="17"/>
      <c r="B9" s="19">
        <v>3000528</v>
      </c>
      <c r="C9" s="19" t="s">
        <v>765</v>
      </c>
      <c r="D9" s="20">
        <v>2.4736220000000007</v>
      </c>
      <c r="E9" s="21">
        <v>3.1890310000000004</v>
      </c>
      <c r="F9" s="21">
        <f t="shared" si="0"/>
        <v>2.5008015041670566</v>
      </c>
      <c r="G9" s="21">
        <v>2.0330711841670563</v>
      </c>
      <c r="H9" s="21">
        <v>0.20390326999999997</v>
      </c>
      <c r="I9" s="21">
        <v>0.26382705000000006</v>
      </c>
      <c r="J9" s="22">
        <f t="shared" si="1"/>
        <v>0.63752004422881314</v>
      </c>
      <c r="K9" s="22">
        <f t="shared" si="2"/>
        <v>0.70145898681043117</v>
      </c>
      <c r="L9" s="23">
        <f t="shared" si="3"/>
        <v>0.78418852126776328</v>
      </c>
      <c r="M9" s="4"/>
    </row>
    <row r="10" spans="1:13" ht="38.25" x14ac:dyDescent="0.25">
      <c r="A10" s="17"/>
      <c r="B10" s="19">
        <v>3000529</v>
      </c>
      <c r="C10" s="19" t="s">
        <v>766</v>
      </c>
      <c r="D10" s="20">
        <v>1.5256420000000002</v>
      </c>
      <c r="E10" s="21">
        <v>2.0487890000000002</v>
      </c>
      <c r="F10" s="21">
        <f t="shared" si="0"/>
        <v>1.5808344170713746</v>
      </c>
      <c r="G10" s="21">
        <v>1.4853553270713746</v>
      </c>
      <c r="H10" s="21">
        <v>4.3327790000000005E-2</v>
      </c>
      <c r="I10" s="21">
        <v>5.2151300000000005E-2</v>
      </c>
      <c r="J10" s="22">
        <f t="shared" si="1"/>
        <v>0.72499184985441378</v>
      </c>
      <c r="K10" s="22">
        <f t="shared" si="2"/>
        <v>0.74613984996569904</v>
      </c>
      <c r="L10" s="23">
        <f t="shared" si="3"/>
        <v>0.77159454539797634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1164.1703</v>
      </c>
      <c r="E11" s="45">
        <f t="shared" ref="E11:I11" ca="1" si="4">OFFSET(E11,-MATCH("PROYECTOS",$A$8:$A$50,0)-1,0)-(OFFSET(E11,-MATCH("PROYECTOS",$A$8:$A$50,0),0))</f>
        <v>2027.2960480000004</v>
      </c>
      <c r="F11" s="45">
        <f t="shared" ca="1" si="4"/>
        <v>1354.9528764410443</v>
      </c>
      <c r="G11" s="45">
        <f t="shared" ca="1" si="4"/>
        <v>1027.780986621045</v>
      </c>
      <c r="H11" s="45">
        <f t="shared" ca="1" si="4"/>
        <v>52.094011689999995</v>
      </c>
      <c r="I11" s="45">
        <f t="shared" ca="1" si="4"/>
        <v>275.07787813000004</v>
      </c>
      <c r="J11" s="46">
        <f t="shared" ca="1" si="1"/>
        <v>0.50697133634477687</v>
      </c>
      <c r="K11" s="46">
        <f t="shared" ca="1" si="2"/>
        <v>0.53266763844204201</v>
      </c>
      <c r="L11" s="47">
        <f t="shared" ca="1" si="3"/>
        <v>0.66835471700236093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778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42</v>
      </c>
      <c r="B1" s="49" t="s">
        <v>28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764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1173.7837239999999</v>
      </c>
      <c r="I6" s="14">
        <v>2037.5922680000003</v>
      </c>
      <c r="J6" s="14">
        <v>1363.2695640133379</v>
      </c>
      <c r="K6" s="14">
        <v>1034.7002435133386</v>
      </c>
      <c r="L6" s="14">
        <v>52.925221249999993</v>
      </c>
      <c r="M6" s="14">
        <v>275.64409925000007</v>
      </c>
      <c r="N6" s="15">
        <v>0.5078053444563515</v>
      </c>
      <c r="O6" s="15">
        <v>0.53377973692003555</v>
      </c>
      <c r="P6" s="16">
        <v>0.66905905829307877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SUM(H8:OFFSET(H6,MATCH("PROYECTOS",$A$8:$A$35,0),0))</f>
        <v>9.613424000000002</v>
      </c>
      <c r="I7" s="38">
        <f ca="1">SUM(I8:OFFSET(I6,MATCH("PROYECTOS",$A$8:$A$35,0),0))</f>
        <v>10.296219999999998</v>
      </c>
      <c r="J7" s="38">
        <f ca="1">SUM(J8:OFFSET(J6,MATCH("PROYECTOS",$A$8:$A$35,0),0))</f>
        <v>8.31668757229356</v>
      </c>
      <c r="K7" s="38">
        <f ca="1">SUM(K8:OFFSET(K6,MATCH("PROYECTOS",$A$8:$A$35,0),0))</f>
        <v>6.9192568922935607</v>
      </c>
      <c r="L7" s="38">
        <f ca="1">SUM(L8:OFFSET(L6,MATCH("PROYECTOS",$A$8:$A$35,0),0))</f>
        <v>0.8312095599999999</v>
      </c>
      <c r="M7" s="38">
        <f ca="1">SUM(M8:OFFSET(M6,MATCH("PROYECTOS",$A$8:$A$35,0),0))</f>
        <v>0.56622112000000002</v>
      </c>
      <c r="N7" s="39">
        <f ca="1">IFERROR(K7/I7,0)</f>
        <v>0.67201913831421256</v>
      </c>
      <c r="O7" s="39">
        <f ca="1">IFERROR(SUM(K7,L7)/I7,0)</f>
        <v>0.75274872256940528</v>
      </c>
      <c r="P7" s="40">
        <f ca="1">IFERROR(SUM(K7,L7,M7)/I7,0)</f>
        <v>0.8077418287773146</v>
      </c>
      <c r="Q7" s="64"/>
      <c r="R7" s="38"/>
      <c r="S7" s="40"/>
    </row>
    <row r="8" spans="1:19" ht="51" x14ac:dyDescent="0.25">
      <c r="A8" s="17"/>
      <c r="B8" s="19">
        <v>5000155</v>
      </c>
      <c r="C8" s="19" t="s">
        <v>767</v>
      </c>
      <c r="D8" s="68">
        <v>3000528</v>
      </c>
      <c r="E8" s="19" t="s">
        <v>765</v>
      </c>
      <c r="F8" s="69">
        <v>535</v>
      </c>
      <c r="G8" s="19" t="s">
        <v>774</v>
      </c>
      <c r="H8" s="20">
        <v>0.90864700000000009</v>
      </c>
      <c r="I8" s="21">
        <v>0.61739500000000003</v>
      </c>
      <c r="J8" s="21">
        <f t="shared" ref="J8:J15" si="0">SUM(K8,L8,M8)</f>
        <v>0.33949699918618037</v>
      </c>
      <c r="K8" s="21">
        <v>0.20515279918618035</v>
      </c>
      <c r="L8" s="21">
        <v>4.7032360000000002E-2</v>
      </c>
      <c r="M8" s="21">
        <v>8.7311840000000002E-2</v>
      </c>
      <c r="N8" s="22">
        <f t="shared" ref="N8:N16" si="1">IFERROR(K8/I8,0)</f>
        <v>0.33228775611428718</v>
      </c>
      <c r="O8" s="22">
        <f t="shared" ref="O8:O16" si="2">IFERROR(SUM(K8,L8)/I8,0)</f>
        <v>0.40846647476280229</v>
      </c>
      <c r="P8" s="23">
        <f t="shared" ref="P8:P16" si="3">IFERROR(SUM(K8,L8,M8)/I8,0)</f>
        <v>0.54988621415168626</v>
      </c>
      <c r="Q8" s="70">
        <v>691</v>
      </c>
      <c r="R8" s="21">
        <v>590</v>
      </c>
      <c r="S8" s="23">
        <f>IFERROR(R8/Q8,0)</f>
        <v>0.85383502170767001</v>
      </c>
    </row>
    <row r="9" spans="1:19" x14ac:dyDescent="0.25">
      <c r="A9" s="17"/>
      <c r="B9" s="19">
        <v>5000276</v>
      </c>
      <c r="C9" s="19" t="s">
        <v>514</v>
      </c>
      <c r="D9" s="68">
        <v>3000001</v>
      </c>
      <c r="E9" s="19" t="s">
        <v>276</v>
      </c>
      <c r="F9" s="69">
        <v>1</v>
      </c>
      <c r="G9" s="19" t="s">
        <v>533</v>
      </c>
      <c r="H9" s="20">
        <v>5.61416</v>
      </c>
      <c r="I9" s="21">
        <v>5.0583999999999989</v>
      </c>
      <c r="J9" s="21">
        <f t="shared" si="0"/>
        <v>4.2350516510551293</v>
      </c>
      <c r="K9" s="21">
        <v>3.4008303810551297</v>
      </c>
      <c r="L9" s="21">
        <v>0.58397849999999996</v>
      </c>
      <c r="M9" s="21">
        <v>0.25024277</v>
      </c>
      <c r="N9" s="22">
        <f t="shared" si="1"/>
        <v>0.67231345505597229</v>
      </c>
      <c r="O9" s="22">
        <f t="shared" si="2"/>
        <v>0.7877607308744129</v>
      </c>
      <c r="P9" s="23">
        <f t="shared" si="3"/>
        <v>0.83723146668020132</v>
      </c>
      <c r="Q9" s="70">
        <v>59.001000000000005</v>
      </c>
      <c r="R9" s="21">
        <v>59</v>
      </c>
      <c r="S9" s="23">
        <f t="shared" ref="S9:S15" si="4">IFERROR(R9/Q9,0)</f>
        <v>0.99998305113472641</v>
      </c>
    </row>
    <row r="10" spans="1:19" ht="38.25" x14ac:dyDescent="0.25">
      <c r="A10" s="17"/>
      <c r="B10" s="19">
        <v>5001070</v>
      </c>
      <c r="C10" s="19" t="s">
        <v>768</v>
      </c>
      <c r="D10" s="68">
        <v>3000529</v>
      </c>
      <c r="E10" s="19" t="s">
        <v>766</v>
      </c>
      <c r="F10" s="69">
        <v>60</v>
      </c>
      <c r="G10" s="19" t="s">
        <v>310</v>
      </c>
      <c r="H10" s="20">
        <v>0.13914799999999999</v>
      </c>
      <c r="I10" s="21">
        <v>0.13914799999999999</v>
      </c>
      <c r="J10" s="21">
        <f t="shared" si="0"/>
        <v>0.1248374414911443</v>
      </c>
      <c r="K10" s="21">
        <v>9.37165014911443E-2</v>
      </c>
      <c r="L10" s="21">
        <v>2.1110879999999999E-2</v>
      </c>
      <c r="M10" s="21">
        <v>1.0010059999999999E-2</v>
      </c>
      <c r="N10" s="22">
        <f t="shared" si="1"/>
        <v>0.67350232479909378</v>
      </c>
      <c r="O10" s="22">
        <f t="shared" si="2"/>
        <v>0.82521762074298088</v>
      </c>
      <c r="P10" s="23">
        <f t="shared" si="3"/>
        <v>0.89715584479219468</v>
      </c>
      <c r="Q10" s="70">
        <v>12</v>
      </c>
      <c r="R10" s="21">
        <v>12</v>
      </c>
      <c r="S10" s="23">
        <f t="shared" si="4"/>
        <v>1</v>
      </c>
    </row>
    <row r="11" spans="1:19" ht="51" x14ac:dyDescent="0.25">
      <c r="A11" s="17"/>
      <c r="B11" s="19">
        <v>5002217</v>
      </c>
      <c r="C11" s="19" t="s">
        <v>769</v>
      </c>
      <c r="D11" s="68">
        <v>3000528</v>
      </c>
      <c r="E11" s="19" t="s">
        <v>765</v>
      </c>
      <c r="F11" s="69">
        <v>88</v>
      </c>
      <c r="G11" s="19" t="s">
        <v>757</v>
      </c>
      <c r="H11" s="20">
        <v>2.5000000000000001E-3</v>
      </c>
      <c r="I11" s="21">
        <v>0.84555999999999998</v>
      </c>
      <c r="J11" s="21">
        <f t="shared" si="0"/>
        <v>0.73903089839945346</v>
      </c>
      <c r="K11" s="21">
        <v>0.59832428839945351</v>
      </c>
      <c r="L11" s="21">
        <v>5.9852850000000006E-2</v>
      </c>
      <c r="M11" s="21">
        <v>8.0853759999999997E-2</v>
      </c>
      <c r="N11" s="22">
        <f t="shared" si="1"/>
        <v>0.70760713420626986</v>
      </c>
      <c r="O11" s="22">
        <f t="shared" si="2"/>
        <v>0.7783919986747877</v>
      </c>
      <c r="P11" s="23">
        <f t="shared" si="3"/>
        <v>0.87401355125532598</v>
      </c>
      <c r="Q11" s="70">
        <v>1232</v>
      </c>
      <c r="R11" s="21">
        <v>1224</v>
      </c>
      <c r="S11" s="23">
        <f t="shared" si="4"/>
        <v>0.99350649350649356</v>
      </c>
    </row>
    <row r="12" spans="1:19" ht="51" x14ac:dyDescent="0.25">
      <c r="A12" s="17"/>
      <c r="B12" s="19">
        <v>5004172</v>
      </c>
      <c r="C12" s="19" t="s">
        <v>770</v>
      </c>
      <c r="D12" s="68">
        <v>3000528</v>
      </c>
      <c r="E12" s="19" t="s">
        <v>765</v>
      </c>
      <c r="F12" s="69">
        <v>486</v>
      </c>
      <c r="G12" s="19" t="s">
        <v>775</v>
      </c>
      <c r="H12" s="20">
        <v>1.297005</v>
      </c>
      <c r="I12" s="21">
        <v>1.4731619999999999</v>
      </c>
      <c r="J12" s="21">
        <f t="shared" si="0"/>
        <v>1.2220892369423368</v>
      </c>
      <c r="K12" s="21">
        <v>1.1109271369423368</v>
      </c>
      <c r="L12" s="21">
        <v>8.6402140000000016E-2</v>
      </c>
      <c r="M12" s="21">
        <v>2.475995999999998E-2</v>
      </c>
      <c r="N12" s="22">
        <f t="shared" si="1"/>
        <v>0.75411063884510798</v>
      </c>
      <c r="O12" s="22">
        <f t="shared" si="2"/>
        <v>0.8127614457488973</v>
      </c>
      <c r="P12" s="23">
        <f t="shared" si="3"/>
        <v>0.82956880298455771</v>
      </c>
      <c r="Q12" s="70">
        <v>188.00200000000001</v>
      </c>
      <c r="R12" s="21">
        <v>100.00200000000001</v>
      </c>
      <c r="S12" s="23">
        <f t="shared" si="4"/>
        <v>0.5319198731928384</v>
      </c>
    </row>
    <row r="13" spans="1:19" ht="51" x14ac:dyDescent="0.25">
      <c r="A13" s="17"/>
      <c r="B13" s="19">
        <v>5004173</v>
      </c>
      <c r="C13" s="19" t="s">
        <v>771</v>
      </c>
      <c r="D13" s="68">
        <v>3000528</v>
      </c>
      <c r="E13" s="19" t="s">
        <v>765</v>
      </c>
      <c r="F13" s="69">
        <v>227</v>
      </c>
      <c r="G13" s="19" t="s">
        <v>776</v>
      </c>
      <c r="H13" s="20">
        <v>0.26547000000000004</v>
      </c>
      <c r="I13" s="21">
        <v>0.25291399999999997</v>
      </c>
      <c r="J13" s="21">
        <f t="shared" si="0"/>
        <v>0.2001843696390857</v>
      </c>
      <c r="K13" s="21">
        <v>0.11866695963908569</v>
      </c>
      <c r="L13" s="21">
        <v>1.0615920000000001E-2</v>
      </c>
      <c r="M13" s="21">
        <v>7.0901490000000011E-2</v>
      </c>
      <c r="N13" s="22">
        <f t="shared" si="1"/>
        <v>0.46919885668284755</v>
      </c>
      <c r="O13" s="22">
        <f t="shared" si="2"/>
        <v>0.5111732827723483</v>
      </c>
      <c r="P13" s="23">
        <f t="shared" si="3"/>
        <v>0.7915116191238355</v>
      </c>
      <c r="Q13" s="70">
        <v>122.00800000000001</v>
      </c>
      <c r="R13" s="21">
        <v>72.454999999999998</v>
      </c>
      <c r="S13" s="23">
        <f t="shared" si="4"/>
        <v>0.59385450134417406</v>
      </c>
    </row>
    <row r="14" spans="1:19" ht="51" x14ac:dyDescent="0.25">
      <c r="A14" s="17"/>
      <c r="B14" s="19">
        <v>5004174</v>
      </c>
      <c r="C14" s="19" t="s">
        <v>772</v>
      </c>
      <c r="D14" s="68">
        <v>3000529</v>
      </c>
      <c r="E14" s="19" t="s">
        <v>766</v>
      </c>
      <c r="F14" s="69">
        <v>46</v>
      </c>
      <c r="G14" s="19" t="s">
        <v>738</v>
      </c>
      <c r="H14" s="20">
        <v>1.26145</v>
      </c>
      <c r="I14" s="21">
        <v>1.7219529999999998</v>
      </c>
      <c r="J14" s="21">
        <f t="shared" si="0"/>
        <v>1.3654757751058617</v>
      </c>
      <c r="K14" s="21">
        <v>1.3387836251058616</v>
      </c>
      <c r="L14" s="21">
        <v>4.5004500000000005E-3</v>
      </c>
      <c r="M14" s="21">
        <v>2.2191699999999998E-2</v>
      </c>
      <c r="N14" s="22">
        <f t="shared" si="1"/>
        <v>0.7774797715767281</v>
      </c>
      <c r="O14" s="22">
        <f t="shared" si="2"/>
        <v>0.78009334465334523</v>
      </c>
      <c r="P14" s="23">
        <f t="shared" si="3"/>
        <v>0.79298086248919797</v>
      </c>
      <c r="Q14" s="70">
        <v>5.3040000000000012</v>
      </c>
      <c r="R14" s="21">
        <v>3.1539999999999995</v>
      </c>
      <c r="S14" s="23">
        <f t="shared" si="4"/>
        <v>0.59464555052790324</v>
      </c>
    </row>
    <row r="15" spans="1:19" ht="38.25" x14ac:dyDescent="0.25">
      <c r="A15" s="17"/>
      <c r="B15" s="19">
        <v>5004175</v>
      </c>
      <c r="C15" s="19" t="s">
        <v>773</v>
      </c>
      <c r="D15" s="68">
        <v>3000529</v>
      </c>
      <c r="E15" s="19" t="s">
        <v>766</v>
      </c>
      <c r="F15" s="69">
        <v>14</v>
      </c>
      <c r="G15" s="19" t="s">
        <v>692</v>
      </c>
      <c r="H15" s="20">
        <v>0.12504400000000002</v>
      </c>
      <c r="I15" s="21">
        <v>0.18768799999999999</v>
      </c>
      <c r="J15" s="21">
        <f t="shared" si="0"/>
        <v>9.0521200474368763E-2</v>
      </c>
      <c r="K15" s="21">
        <v>5.2855200474368758E-2</v>
      </c>
      <c r="L15" s="21">
        <v>1.771646E-2</v>
      </c>
      <c r="M15" s="21">
        <v>1.9949540000000002E-2</v>
      </c>
      <c r="N15" s="22">
        <f t="shared" si="1"/>
        <v>0.28161203952500297</v>
      </c>
      <c r="O15" s="22">
        <f t="shared" si="2"/>
        <v>0.37600518133481503</v>
      </c>
      <c r="P15" s="23">
        <f t="shared" si="3"/>
        <v>0.48229615358663719</v>
      </c>
      <c r="Q15" s="70">
        <v>67.001000000000005</v>
      </c>
      <c r="R15" s="21">
        <v>57.000999999999998</v>
      </c>
      <c r="S15" s="23">
        <f t="shared" si="4"/>
        <v>0.85074849629110005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1164.1703</v>
      </c>
      <c r="I16" s="45">
        <f t="shared" ca="1" si="5"/>
        <v>2027.2960480000004</v>
      </c>
      <c r="J16" s="45">
        <f t="shared" ca="1" si="5"/>
        <v>1354.9528764410443</v>
      </c>
      <c r="K16" s="45">
        <f t="shared" ca="1" si="5"/>
        <v>1027.780986621045</v>
      </c>
      <c r="L16" s="45">
        <f t="shared" ca="1" si="5"/>
        <v>52.094011689999995</v>
      </c>
      <c r="M16" s="45">
        <f t="shared" ca="1" si="5"/>
        <v>275.07787813000004</v>
      </c>
      <c r="N16" s="46">
        <f t="shared" ca="1" si="1"/>
        <v>0.50697133634477687</v>
      </c>
      <c r="O16" s="46">
        <f t="shared" ca="1" si="2"/>
        <v>0.53266763844204201</v>
      </c>
      <c r="P16" s="47">
        <f t="shared" ca="1" si="3"/>
        <v>0.66835471700236093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1" workbookViewId="0">
      <selection activeCell="A28" sqref="A28:L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50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779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483.08867699999996</v>
      </c>
      <c r="E6" s="14">
        <v>509.69451700000002</v>
      </c>
      <c r="F6" s="14">
        <v>299.43941734355491</v>
      </c>
      <c r="G6" s="14">
        <v>195.925970833555</v>
      </c>
      <c r="H6" s="14">
        <v>26.140031860000001</v>
      </c>
      <c r="I6" s="14">
        <v>77.373414649999958</v>
      </c>
      <c r="J6" s="15">
        <v>0.38439881987891777</v>
      </c>
      <c r="K6" s="15">
        <v>0.43568450373099654</v>
      </c>
      <c r="L6" s="16">
        <v>0.58748800969258796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279.40610400000008</v>
      </c>
      <c r="E7" s="38">
        <f ca="1">SUM(E8:OFFSET(E6,MATCH("GOBIERNOS REGIONALES",$A$8:$A$50,0),0))</f>
        <v>274.75421199999994</v>
      </c>
      <c r="F7" s="38">
        <f ca="1">SUM(F8:OFFSET(F6,MATCH("GOBIERNOS REGIONALES",$A$8:$A$50,0),0))</f>
        <v>171.2000726333076</v>
      </c>
      <c r="G7" s="38">
        <f ca="1">SUM(G8:OFFSET(G6,MATCH("GOBIERNOS REGIONALES",$A$8:$A$50,0),0))</f>
        <v>97.159151783307607</v>
      </c>
      <c r="H7" s="38">
        <f ca="1">SUM(H8:OFFSET(H6,MATCH("GOBIERNOS REGIONALES",$A$8:$A$50,0),0))</f>
        <v>11.940203659999998</v>
      </c>
      <c r="I7" s="38">
        <f ca="1">SUM(I8:OFFSET(I6,MATCH("GOBIERNOS REGIONALES",$A$8:$A$50,0),0))</f>
        <v>62.10071718999999</v>
      </c>
      <c r="J7" s="39">
        <f ca="1">IFERROR(G7/E7,0)</f>
        <v>0.35362206488506037</v>
      </c>
      <c r="K7" s="39">
        <f ca="1">IFERROR(SUM(G7,H7)/E7,0)</f>
        <v>0.3970798287281857</v>
      </c>
      <c r="L7" s="40">
        <f ca="1">IFERROR(SUM(G7,H7,I7)/E7,0)</f>
        <v>0.62310263193820536</v>
      </c>
      <c r="M7" s="4"/>
    </row>
    <row r="8" spans="1:13" x14ac:dyDescent="0.25">
      <c r="A8" s="17"/>
      <c r="B8" s="18">
        <v>16</v>
      </c>
      <c r="C8" s="19" t="s">
        <v>115</v>
      </c>
      <c r="D8" s="20">
        <v>279.40610400000008</v>
      </c>
      <c r="E8" s="21">
        <v>274.75421199999994</v>
      </c>
      <c r="F8" s="21">
        <f t="shared" ref="F8:F29" si="0">SUM(G8,H8,I8)</f>
        <v>171.2000726333076</v>
      </c>
      <c r="G8" s="21">
        <v>97.159151783307607</v>
      </c>
      <c r="H8" s="21">
        <v>11.940203659999998</v>
      </c>
      <c r="I8" s="21">
        <v>62.10071718999999</v>
      </c>
      <c r="J8" s="22">
        <f t="shared" ref="J8:J29" si="1">IFERROR(G8/E8,0)</f>
        <v>0.35362206488506037</v>
      </c>
      <c r="K8" s="22">
        <f t="shared" ref="K8:K29" si="2">IFERROR(SUM(G8,H8)/E8,0)</f>
        <v>0.3970798287281857</v>
      </c>
      <c r="L8" s="23">
        <f t="shared" ref="L8:L29" si="3">IFERROR(SUM(G8,H8,I8)/E8,0)</f>
        <v>0.62310263193820536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46.367375000000003</v>
      </c>
      <c r="E9" s="38">
        <f ca="1">SUM(E10:OFFSET(E8,(MATCH("GOBIERNOS LOCALES",$A$8:$A$50,0)-MATCH("GOBIERNOS REGIONALES",$A$8:$A$50,0)),0))</f>
        <v>82.802409000000026</v>
      </c>
      <c r="F9" s="38">
        <f ca="1">SUM(F10:OFFSET(F8,(MATCH("GOBIERNOS LOCALES",$A$8:$A$50,0)-MATCH("GOBIERNOS REGIONALES",$A$8:$A$50,0)),0))</f>
        <v>59.707151498237494</v>
      </c>
      <c r="G9" s="38">
        <f ca="1">SUM(G10:OFFSET(G8,(MATCH("GOBIERNOS LOCALES",$A$8:$A$50,0)-MATCH("GOBIERNOS REGIONALES",$A$8:$A$50,0)),0))</f>
        <v>49.958606518237502</v>
      </c>
      <c r="H9" s="38">
        <f ca="1">SUM(H10:OFFSET(H8,(MATCH("GOBIERNOS LOCALES",$A$8:$A$50,0)-MATCH("GOBIERNOS REGIONALES",$A$8:$A$50,0)),0))</f>
        <v>4.6369585200000003</v>
      </c>
      <c r="I9" s="38">
        <f ca="1">SUM(I10:OFFSET(I8,(MATCH("GOBIERNOS LOCALES",$A$8:$A$50,0)-MATCH("GOBIERNOS REGIONALES",$A$8:$A$50,0)),0))</f>
        <v>5.1115864600000016</v>
      </c>
      <c r="J9" s="39">
        <f t="shared" ca="1" si="1"/>
        <v>0.60334725911461695</v>
      </c>
      <c r="K9" s="39">
        <f t="shared" ca="1" si="2"/>
        <v>0.65934754432371023</v>
      </c>
      <c r="L9" s="40">
        <f t="shared" ca="1" si="3"/>
        <v>0.72107988426082492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7.9120540000000004</v>
      </c>
      <c r="F10" s="21">
        <f t="shared" si="0"/>
        <v>6.679876939809013</v>
      </c>
      <c r="G10" s="21">
        <v>3.7845089198090136</v>
      </c>
      <c r="H10" s="21">
        <v>0.64533624000000001</v>
      </c>
      <c r="I10" s="21">
        <v>2.25003178</v>
      </c>
      <c r="J10" s="22">
        <f t="shared" si="1"/>
        <v>0.47832192750567848</v>
      </c>
      <c r="K10" s="22">
        <f t="shared" si="2"/>
        <v>0.55988560743000659</v>
      </c>
      <c r="L10" s="23">
        <f t="shared" si="3"/>
        <v>0.84426584295418261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0</v>
      </c>
      <c r="E11" s="21">
        <v>0.113816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0</v>
      </c>
      <c r="E12" s="21">
        <v>0.96765900000000005</v>
      </c>
      <c r="F12" s="21">
        <f t="shared" si="0"/>
        <v>0.55601372683464223</v>
      </c>
      <c r="G12" s="21">
        <v>0.25373745683464222</v>
      </c>
      <c r="H12" s="21">
        <v>0.12577526</v>
      </c>
      <c r="I12" s="21">
        <v>0.17650101000000001</v>
      </c>
      <c r="J12" s="22">
        <f t="shared" si="1"/>
        <v>0.26221784413170568</v>
      </c>
      <c r="K12" s="22">
        <f t="shared" si="2"/>
        <v>0.39219675199077586</v>
      </c>
      <c r="L12" s="23">
        <f t="shared" si="3"/>
        <v>0.57459676067151988</v>
      </c>
      <c r="M12" s="4"/>
    </row>
    <row r="13" spans="1:13" x14ac:dyDescent="0.25">
      <c r="A13" s="17"/>
      <c r="B13" s="18">
        <v>445</v>
      </c>
      <c r="C13" s="19" t="s">
        <v>212</v>
      </c>
      <c r="D13" s="20">
        <v>0.329208</v>
      </c>
      <c r="E13" s="21">
        <v>24.120352999999994</v>
      </c>
      <c r="F13" s="21">
        <f t="shared" si="0"/>
        <v>16.858403098040071</v>
      </c>
      <c r="G13" s="21">
        <v>14.379010048040072</v>
      </c>
      <c r="H13" s="21">
        <v>1.4631311099999997</v>
      </c>
      <c r="I13" s="21">
        <v>1.0162619399999999</v>
      </c>
      <c r="J13" s="22">
        <f t="shared" si="1"/>
        <v>0.59613597064852553</v>
      </c>
      <c r="K13" s="22">
        <f t="shared" si="2"/>
        <v>0.65679557666672939</v>
      </c>
      <c r="L13" s="23">
        <f t="shared" si="3"/>
        <v>0.6989285396461683</v>
      </c>
      <c r="M13" s="4"/>
    </row>
    <row r="14" spans="1:13" x14ac:dyDescent="0.25">
      <c r="A14" s="17"/>
      <c r="B14" s="18">
        <v>446</v>
      </c>
      <c r="C14" s="19" t="s">
        <v>213</v>
      </c>
      <c r="D14" s="20">
        <v>8.6550810000000009</v>
      </c>
      <c r="E14" s="21">
        <v>8.6018800000000013</v>
      </c>
      <c r="F14" s="21">
        <f t="shared" si="0"/>
        <v>5.810800663389772</v>
      </c>
      <c r="G14" s="21">
        <v>4.4664523933897726</v>
      </c>
      <c r="H14" s="21">
        <v>0.53008088000000009</v>
      </c>
      <c r="I14" s="21">
        <v>0.81426738999999992</v>
      </c>
      <c r="J14" s="22">
        <f t="shared" si="1"/>
        <v>0.51924142087424752</v>
      </c>
      <c r="K14" s="22">
        <f t="shared" si="2"/>
        <v>0.58086526124402704</v>
      </c>
      <c r="L14" s="23">
        <f t="shared" si="3"/>
        <v>0.67552682243762652</v>
      </c>
      <c r="M14" s="4"/>
    </row>
    <row r="15" spans="1:13" x14ac:dyDescent="0.25">
      <c r="A15" s="17"/>
      <c r="B15" s="18">
        <v>447</v>
      </c>
      <c r="C15" s="19" t="s">
        <v>214</v>
      </c>
      <c r="D15" s="20">
        <v>0</v>
      </c>
      <c r="E15" s="21">
        <v>0.1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448</v>
      </c>
      <c r="C16" s="19" t="s">
        <v>215</v>
      </c>
      <c r="D16" s="20">
        <v>10.919308000000001</v>
      </c>
      <c r="E16" s="21">
        <v>9.3107399999999991</v>
      </c>
      <c r="F16" s="21">
        <f t="shared" si="0"/>
        <v>8.5170072944142596</v>
      </c>
      <c r="G16" s="21">
        <v>8.2286619144142605</v>
      </c>
      <c r="H16" s="21">
        <v>0.23028409000000005</v>
      </c>
      <c r="I16" s="21">
        <v>5.8061290000000008E-2</v>
      </c>
      <c r="J16" s="22">
        <f t="shared" si="1"/>
        <v>0.88378173103472568</v>
      </c>
      <c r="K16" s="22">
        <f t="shared" si="2"/>
        <v>0.90851489832325472</v>
      </c>
      <c r="L16" s="23">
        <f t="shared" si="3"/>
        <v>0.91475084627153813</v>
      </c>
      <c r="M16" s="4"/>
    </row>
    <row r="17" spans="1:13" x14ac:dyDescent="0.25">
      <c r="A17" s="17"/>
      <c r="B17" s="18">
        <v>450</v>
      </c>
      <c r="C17" s="19" t="s">
        <v>217</v>
      </c>
      <c r="D17" s="20">
        <v>1.4344619999999999</v>
      </c>
      <c r="E17" s="21">
        <v>0.48421999999999998</v>
      </c>
      <c r="F17" s="21">
        <f t="shared" si="0"/>
        <v>0.39837891068500758</v>
      </c>
      <c r="G17" s="21">
        <v>0.36585103068500757</v>
      </c>
      <c r="H17" s="21">
        <v>-0.11890914999999999</v>
      </c>
      <c r="I17" s="21">
        <v>0.15143703</v>
      </c>
      <c r="J17" s="22">
        <f t="shared" si="1"/>
        <v>0.75554712875347485</v>
      </c>
      <c r="K17" s="22">
        <f t="shared" si="2"/>
        <v>0.50997868878816977</v>
      </c>
      <c r="L17" s="23">
        <f t="shared" si="3"/>
        <v>0.82272295792203465</v>
      </c>
      <c r="M17" s="4"/>
    </row>
    <row r="18" spans="1:13" x14ac:dyDescent="0.25">
      <c r="A18" s="17"/>
      <c r="B18" s="18">
        <v>451</v>
      </c>
      <c r="C18" s="19" t="s">
        <v>218</v>
      </c>
      <c r="D18" s="20">
        <v>0</v>
      </c>
      <c r="E18" s="21">
        <v>0.195189</v>
      </c>
      <c r="F18" s="21">
        <f t="shared" si="0"/>
        <v>0.1951833034685278</v>
      </c>
      <c r="G18" s="21">
        <v>0.11976661346852779</v>
      </c>
      <c r="H18" s="21">
        <v>8.8918999999999995E-3</v>
      </c>
      <c r="I18" s="21">
        <v>6.652479E-2</v>
      </c>
      <c r="J18" s="22">
        <f t="shared" si="1"/>
        <v>0.61359304811504645</v>
      </c>
      <c r="K18" s="22">
        <f t="shared" si="2"/>
        <v>0.65914838166355583</v>
      </c>
      <c r="L18" s="23">
        <f t="shared" si="3"/>
        <v>0.99997081530479592</v>
      </c>
      <c r="M18" s="4"/>
    </row>
    <row r="19" spans="1:13" x14ac:dyDescent="0.25">
      <c r="A19" s="17"/>
      <c r="B19" s="18">
        <v>452</v>
      </c>
      <c r="C19" s="19" t="s">
        <v>219</v>
      </c>
      <c r="D19" s="20">
        <v>0.81296700000000011</v>
      </c>
      <c r="E19" s="21">
        <v>6.135338</v>
      </c>
      <c r="F19" s="21">
        <f t="shared" si="0"/>
        <v>1.3381270743231573</v>
      </c>
      <c r="G19" s="21">
        <v>1.1780108843231574</v>
      </c>
      <c r="H19" s="21">
        <v>6.7001459999999999E-2</v>
      </c>
      <c r="I19" s="21">
        <v>9.3114730000000007E-2</v>
      </c>
      <c r="J19" s="22">
        <f t="shared" si="1"/>
        <v>0.19200423584212595</v>
      </c>
      <c r="K19" s="22">
        <f t="shared" si="2"/>
        <v>0.20292481756068814</v>
      </c>
      <c r="L19" s="23">
        <f t="shared" si="3"/>
        <v>0.2181016065167326</v>
      </c>
      <c r="M19" s="4"/>
    </row>
    <row r="20" spans="1:13" x14ac:dyDescent="0.25">
      <c r="A20" s="17"/>
      <c r="B20" s="18">
        <v>453</v>
      </c>
      <c r="C20" s="19" t="s">
        <v>220</v>
      </c>
      <c r="D20" s="20">
        <v>6.1765740000000005</v>
      </c>
      <c r="E20" s="21">
        <v>9.4121300000000012</v>
      </c>
      <c r="F20" s="21">
        <f t="shared" si="0"/>
        <v>6.3556607322673564</v>
      </c>
      <c r="G20" s="21">
        <v>5.5085796322673559</v>
      </c>
      <c r="H20" s="21">
        <v>0.65059394000000004</v>
      </c>
      <c r="I20" s="21">
        <v>0.19648716000000002</v>
      </c>
      <c r="J20" s="22">
        <f t="shared" si="1"/>
        <v>0.58526387037443761</v>
      </c>
      <c r="K20" s="22">
        <f t="shared" si="2"/>
        <v>0.6543867936659773</v>
      </c>
      <c r="L20" s="23">
        <f t="shared" si="3"/>
        <v>0.67526274416814847</v>
      </c>
      <c r="M20" s="4"/>
    </row>
    <row r="21" spans="1:13" x14ac:dyDescent="0.25">
      <c r="A21" s="17"/>
      <c r="B21" s="18">
        <v>454</v>
      </c>
      <c r="C21" s="19" t="s">
        <v>221</v>
      </c>
      <c r="D21" s="20">
        <v>7.4043059999999992</v>
      </c>
      <c r="E21" s="21">
        <v>1.7815730000000005</v>
      </c>
      <c r="F21" s="21">
        <f t="shared" si="0"/>
        <v>1.3865113434791141</v>
      </c>
      <c r="G21" s="21">
        <v>1.1514629034791142</v>
      </c>
      <c r="H21" s="21">
        <v>0.12029733999999999</v>
      </c>
      <c r="I21" s="21">
        <v>0.11475109999999999</v>
      </c>
      <c r="J21" s="22">
        <f t="shared" si="1"/>
        <v>0.64631811521566274</v>
      </c>
      <c r="K21" s="22">
        <f t="shared" si="2"/>
        <v>0.71384121979796156</v>
      </c>
      <c r="L21" s="23">
        <f t="shared" si="3"/>
        <v>0.77825121029512334</v>
      </c>
      <c r="M21" s="4"/>
    </row>
    <row r="22" spans="1:13" x14ac:dyDescent="0.25">
      <c r="A22" s="17"/>
      <c r="B22" s="18">
        <v>455</v>
      </c>
      <c r="C22" s="19" t="s">
        <v>222</v>
      </c>
      <c r="D22" s="20">
        <v>2.2054689999999999</v>
      </c>
      <c r="E22" s="21">
        <v>1.4456930000000001</v>
      </c>
      <c r="F22" s="21">
        <f t="shared" si="0"/>
        <v>0.73580287095644537</v>
      </c>
      <c r="G22" s="21">
        <v>0.59477611095644534</v>
      </c>
      <c r="H22" s="21">
        <v>2.204478E-2</v>
      </c>
      <c r="I22" s="21">
        <v>0.11898198</v>
      </c>
      <c r="J22" s="22">
        <f t="shared" si="1"/>
        <v>0.41141245821654066</v>
      </c>
      <c r="K22" s="22">
        <f t="shared" si="2"/>
        <v>0.42666104833906321</v>
      </c>
      <c r="L22" s="23">
        <f t="shared" si="3"/>
        <v>0.50896204862058914</v>
      </c>
      <c r="M22" s="4"/>
    </row>
    <row r="23" spans="1:13" x14ac:dyDescent="0.25">
      <c r="A23" s="17"/>
      <c r="B23" s="18">
        <v>456</v>
      </c>
      <c r="C23" s="19" t="s">
        <v>223</v>
      </c>
      <c r="D23" s="20">
        <v>8.4</v>
      </c>
      <c r="E23" s="21">
        <v>11.515634000000002</v>
      </c>
      <c r="F23" s="21">
        <f t="shared" si="0"/>
        <v>10.488462198622965</v>
      </c>
      <c r="G23" s="21">
        <v>9.5598622686229646</v>
      </c>
      <c r="H23" s="21">
        <v>0.90751066999999996</v>
      </c>
      <c r="I23" s="21">
        <v>2.1089260000000002E-2</v>
      </c>
      <c r="J23" s="22">
        <f t="shared" si="1"/>
        <v>0.830163781570599</v>
      </c>
      <c r="K23" s="22">
        <f t="shared" si="2"/>
        <v>0.90897061669578616</v>
      </c>
      <c r="L23" s="23">
        <f t="shared" si="3"/>
        <v>0.91080197569868615</v>
      </c>
      <c r="M23" s="4"/>
    </row>
    <row r="24" spans="1:13" x14ac:dyDescent="0.25">
      <c r="A24" s="17"/>
      <c r="B24" s="18">
        <v>457</v>
      </c>
      <c r="C24" s="19" t="s">
        <v>224</v>
      </c>
      <c r="D24" s="20">
        <v>0</v>
      </c>
      <c r="E24" s="21">
        <v>0.101892</v>
      </c>
      <c r="F24" s="21">
        <f t="shared" si="0"/>
        <v>0.10189156234264374</v>
      </c>
      <c r="G24" s="21">
        <v>0.10189156234264374</v>
      </c>
      <c r="H24" s="21">
        <v>0</v>
      </c>
      <c r="I24" s="21">
        <v>0</v>
      </c>
      <c r="J24" s="22">
        <f t="shared" si="1"/>
        <v>0.99999570469363386</v>
      </c>
      <c r="K24" s="22">
        <f t="shared" si="2"/>
        <v>0.99999570469363386</v>
      </c>
      <c r="L24" s="23">
        <f t="shared" si="3"/>
        <v>0.99999570469363386</v>
      </c>
      <c r="M24" s="4"/>
    </row>
    <row r="25" spans="1:13" x14ac:dyDescent="0.25">
      <c r="A25" s="17"/>
      <c r="B25" s="18">
        <v>459</v>
      </c>
      <c r="C25" s="19" t="s">
        <v>226</v>
      </c>
      <c r="D25" s="20">
        <v>0</v>
      </c>
      <c r="E25" s="21">
        <v>0.28704499999999999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461</v>
      </c>
      <c r="C26" s="19" t="s">
        <v>228</v>
      </c>
      <c r="D26" s="20">
        <v>0.03</v>
      </c>
      <c r="E26" s="21">
        <v>1.7999999999999999E-2</v>
      </c>
      <c r="F26" s="21">
        <f t="shared" si="0"/>
        <v>7.0000002160668373E-3</v>
      </c>
      <c r="G26" s="21">
        <v>7.0000002160668373E-3</v>
      </c>
      <c r="H26" s="21">
        <v>0</v>
      </c>
      <c r="I26" s="21">
        <v>0</v>
      </c>
      <c r="J26" s="22">
        <f t="shared" si="1"/>
        <v>0.38888890089260209</v>
      </c>
      <c r="K26" s="22">
        <f t="shared" si="2"/>
        <v>0.38888890089260209</v>
      </c>
      <c r="L26" s="23">
        <f t="shared" si="3"/>
        <v>0.38888890089260209</v>
      </c>
      <c r="M26" s="4"/>
    </row>
    <row r="27" spans="1:13" x14ac:dyDescent="0.25">
      <c r="A27" s="17"/>
      <c r="B27" s="18">
        <v>462</v>
      </c>
      <c r="C27" s="19" t="s">
        <v>229</v>
      </c>
      <c r="D27" s="20">
        <v>0</v>
      </c>
      <c r="E27" s="21">
        <v>0.13928599999999999</v>
      </c>
      <c r="F27" s="21">
        <f t="shared" si="0"/>
        <v>0.13688600528985262</v>
      </c>
      <c r="G27" s="21">
        <v>0.13688600528985262</v>
      </c>
      <c r="H27" s="21">
        <v>-1.508E-2</v>
      </c>
      <c r="I27" s="21">
        <v>1.508E-2</v>
      </c>
      <c r="J27" s="22">
        <f t="shared" si="1"/>
        <v>0.98276930409267715</v>
      </c>
      <c r="K27" s="22">
        <f t="shared" si="2"/>
        <v>0.87450285951102502</v>
      </c>
      <c r="L27" s="23">
        <f t="shared" si="3"/>
        <v>0.98276930409267715</v>
      </c>
      <c r="M27" s="4"/>
    </row>
    <row r="28" spans="1:13" x14ac:dyDescent="0.25">
      <c r="A28" s="17"/>
      <c r="B28" s="18">
        <v>463</v>
      </c>
      <c r="C28" s="19" t="s">
        <v>230</v>
      </c>
      <c r="D28" s="20">
        <v>0</v>
      </c>
      <c r="E28" s="21">
        <v>0.15990699999999999</v>
      </c>
      <c r="F28" s="21">
        <f t="shared" si="0"/>
        <v>0.1411457740986049</v>
      </c>
      <c r="G28" s="21">
        <v>0.12214877409860492</v>
      </c>
      <c r="H28" s="21">
        <v>0</v>
      </c>
      <c r="I28" s="21">
        <v>1.8997E-2</v>
      </c>
      <c r="J28" s="22">
        <f t="shared" si="1"/>
        <v>0.76387383978565615</v>
      </c>
      <c r="K28" s="22">
        <f t="shared" si="2"/>
        <v>0.76387383978565615</v>
      </c>
      <c r="L28" s="23">
        <f t="shared" si="3"/>
        <v>0.88267414246158649</v>
      </c>
      <c r="M28" s="4"/>
    </row>
    <row r="29" spans="1:13" ht="15.75" thickBot="1" x14ac:dyDescent="0.3">
      <c r="A29" s="41" t="s">
        <v>233</v>
      </c>
      <c r="B29" s="58"/>
      <c r="C29" s="43"/>
      <c r="D29" s="44">
        <v>157.31519800000001</v>
      </c>
      <c r="E29" s="45">
        <v>152.13789599999987</v>
      </c>
      <c r="F29" s="45">
        <f t="shared" si="0"/>
        <v>68.532193212009901</v>
      </c>
      <c r="G29" s="45">
        <v>48.808212532009897</v>
      </c>
      <c r="H29" s="45">
        <v>9.5628696800000004</v>
      </c>
      <c r="I29" s="45">
        <v>10.161111</v>
      </c>
      <c r="J29" s="46">
        <f t="shared" si="1"/>
        <v>0.32081561409269088</v>
      </c>
      <c r="K29" s="46">
        <f t="shared" si="2"/>
        <v>0.38367220624643017</v>
      </c>
      <c r="L29" s="47">
        <f t="shared" si="3"/>
        <v>0.45046102919689357</v>
      </c>
      <c r="M29" s="4"/>
    </row>
    <row r="30" spans="1:13" x14ac:dyDescent="0.25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46</v>
      </c>
      <c r="B1" s="51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780</v>
      </c>
      <c r="N2" s="72" t="s">
        <v>794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483.08867699999996</v>
      </c>
      <c r="E6" s="14">
        <f ca="1">SUM(E7:OFFSET(E7,50,0))</f>
        <v>509.69451700000002</v>
      </c>
      <c r="F6" s="14">
        <f ca="1">SUM(F7:OFFSET(F7,50,0))</f>
        <v>299.43941734355491</v>
      </c>
      <c r="G6" s="14">
        <f ca="1">SUM(G7:OFFSET(G7,50,0))</f>
        <v>195.925970833555</v>
      </c>
      <c r="H6" s="14">
        <f ca="1">SUM(H7:OFFSET(H7,50,0))</f>
        <v>26.140031860000001</v>
      </c>
      <c r="I6" s="14">
        <f ca="1">SUM(I7:OFFSET(I7,50,0))</f>
        <v>77.373414649999958</v>
      </c>
      <c r="J6" s="15">
        <f ca="1">IFERROR(G6/E6,0)</f>
        <v>0.38439881987891777</v>
      </c>
      <c r="K6" s="15">
        <f ca="1">IFERROR(SUM(G6,H6)/E6,0)</f>
        <v>0.43568450373099654</v>
      </c>
      <c r="L6" s="16">
        <f ca="1">IFERROR(SUM(G6,H6,I6)/E6,0)</f>
        <v>0.58748800969258796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22.371042000000003</v>
      </c>
      <c r="E7" s="21">
        <v>15.489763000000004</v>
      </c>
      <c r="F7" s="21">
        <f t="shared" ref="F7:F30" si="0">SUM(G7,H7,I7)</f>
        <v>11.460179176326228</v>
      </c>
      <c r="G7" s="21">
        <v>8.1295673663262278</v>
      </c>
      <c r="H7" s="21">
        <v>1.0215798700000001</v>
      </c>
      <c r="I7" s="21">
        <v>2.3090319399999997</v>
      </c>
      <c r="J7" s="22">
        <f t="shared" ref="J7:J30" si="1">IFERROR(G7/E7,0)</f>
        <v>0.5248348452023589</v>
      </c>
      <c r="K7" s="22">
        <f t="shared" ref="K7:K30" si="2">IFERROR(SUM(G7,H7)/E7,0)</f>
        <v>0.59078678197505186</v>
      </c>
      <c r="L7" s="23">
        <f t="shared" ref="L7:L30" si="3">IFERROR(SUM(G7,H7,I7)/E7,0)</f>
        <v>0.73985503692511145</v>
      </c>
      <c r="M7" s="4"/>
      <c r="N7" t="s">
        <v>261</v>
      </c>
      <c r="O7" s="5">
        <v>33.478499144804076</v>
      </c>
      <c r="P7" s="71">
        <v>0.90358294918686366</v>
      </c>
    </row>
    <row r="8" spans="1:16" x14ac:dyDescent="0.25">
      <c r="A8" s="17"/>
      <c r="B8" s="55">
        <v>2</v>
      </c>
      <c r="C8" s="19" t="s">
        <v>251</v>
      </c>
      <c r="D8" s="20">
        <v>17.108551999999996</v>
      </c>
      <c r="E8" s="21">
        <v>23.603359000000005</v>
      </c>
      <c r="F8" s="21">
        <f t="shared" si="0"/>
        <v>6.6511080244533032</v>
      </c>
      <c r="G8" s="21">
        <v>5.7346777744533028</v>
      </c>
      <c r="H8" s="21">
        <v>0.31938187000000001</v>
      </c>
      <c r="I8" s="21">
        <v>0.59704838000000005</v>
      </c>
      <c r="J8" s="22">
        <f t="shared" si="1"/>
        <v>0.24296024029687052</v>
      </c>
      <c r="K8" s="22">
        <f t="shared" si="2"/>
        <v>0.25649144447844485</v>
      </c>
      <c r="L8" s="23">
        <f t="shared" si="3"/>
        <v>0.28178650438919739</v>
      </c>
      <c r="M8" s="4"/>
      <c r="N8" t="s">
        <v>258</v>
      </c>
      <c r="O8" s="5">
        <v>11.20055340470291</v>
      </c>
      <c r="P8" s="71">
        <v>0.89046285122475632</v>
      </c>
    </row>
    <row r="9" spans="1:16" x14ac:dyDescent="0.25">
      <c r="A9" s="17"/>
      <c r="B9" s="55">
        <v>3</v>
      </c>
      <c r="C9" s="19" t="s">
        <v>252</v>
      </c>
      <c r="D9" s="20">
        <v>11.040045999999995</v>
      </c>
      <c r="E9" s="21">
        <v>9.1766930000000038</v>
      </c>
      <c r="F9" s="21">
        <f t="shared" si="0"/>
        <v>3.1799865325834036</v>
      </c>
      <c r="G9" s="21">
        <v>2.4724325225834036</v>
      </c>
      <c r="H9" s="21">
        <v>0.26949789000000007</v>
      </c>
      <c r="I9" s="21">
        <v>0.43805611999999994</v>
      </c>
      <c r="J9" s="22">
        <f t="shared" si="1"/>
        <v>0.26942521914848877</v>
      </c>
      <c r="K9" s="22">
        <f t="shared" si="2"/>
        <v>0.29879286716722492</v>
      </c>
      <c r="L9" s="23">
        <f t="shared" si="3"/>
        <v>0.34652859505961486</v>
      </c>
      <c r="M9" s="4"/>
      <c r="N9" t="s">
        <v>253</v>
      </c>
      <c r="O9" s="5">
        <v>29.343910878522514</v>
      </c>
      <c r="P9" s="71">
        <v>0.85022301119813815</v>
      </c>
    </row>
    <row r="10" spans="1:16" x14ac:dyDescent="0.25">
      <c r="A10" s="17"/>
      <c r="B10" s="55">
        <v>4</v>
      </c>
      <c r="C10" s="19" t="s">
        <v>253</v>
      </c>
      <c r="D10" s="20">
        <v>8.6330189999999991</v>
      </c>
      <c r="E10" s="21">
        <v>34.513193000000015</v>
      </c>
      <c r="F10" s="21">
        <f t="shared" si="0"/>
        <v>29.343910878522514</v>
      </c>
      <c r="G10" s="21">
        <v>2.4424704685225151</v>
      </c>
      <c r="H10" s="21">
        <v>0.18317770999999997</v>
      </c>
      <c r="I10" s="21">
        <v>26.7182627</v>
      </c>
      <c r="J10" s="22">
        <f t="shared" si="1"/>
        <v>7.0769182918616488E-2</v>
      </c>
      <c r="K10" s="22">
        <f t="shared" si="2"/>
        <v>7.6076652152193336E-2</v>
      </c>
      <c r="L10" s="23">
        <f t="shared" si="3"/>
        <v>0.85022301119813815</v>
      </c>
      <c r="M10" s="4"/>
      <c r="N10" t="s">
        <v>262</v>
      </c>
      <c r="O10" s="5">
        <v>24.041087694477643</v>
      </c>
      <c r="P10" s="71">
        <v>0.84416868910282794</v>
      </c>
    </row>
    <row r="11" spans="1:16" x14ac:dyDescent="0.25">
      <c r="A11" s="17"/>
      <c r="B11" s="55">
        <v>5</v>
      </c>
      <c r="C11" s="19" t="s">
        <v>254</v>
      </c>
      <c r="D11" s="20">
        <v>29.798473000000005</v>
      </c>
      <c r="E11" s="21">
        <v>18.232775000000004</v>
      </c>
      <c r="F11" s="21">
        <f t="shared" si="0"/>
        <v>9.5583080662207252</v>
      </c>
      <c r="G11" s="21">
        <v>6.1004412462207256</v>
      </c>
      <c r="H11" s="21">
        <v>1.86270972</v>
      </c>
      <c r="I11" s="21">
        <v>1.5951571000000002</v>
      </c>
      <c r="J11" s="22">
        <f t="shared" si="1"/>
        <v>0.33458654791828035</v>
      </c>
      <c r="K11" s="22">
        <f t="shared" si="2"/>
        <v>0.43674925875083326</v>
      </c>
      <c r="L11" s="23">
        <f t="shared" si="3"/>
        <v>0.52423770195270458</v>
      </c>
      <c r="M11" s="4"/>
      <c r="N11" t="s">
        <v>268</v>
      </c>
      <c r="O11" s="5">
        <v>10.991262213524127</v>
      </c>
      <c r="P11" s="71">
        <v>0.81896567896075312</v>
      </c>
    </row>
    <row r="12" spans="1:16" x14ac:dyDescent="0.25">
      <c r="A12" s="17"/>
      <c r="B12" s="55">
        <v>6</v>
      </c>
      <c r="C12" s="19" t="s">
        <v>255</v>
      </c>
      <c r="D12" s="20">
        <v>60.975157999999986</v>
      </c>
      <c r="E12" s="21">
        <v>59.995552000000018</v>
      </c>
      <c r="F12" s="21">
        <f t="shared" si="0"/>
        <v>32.257174777738776</v>
      </c>
      <c r="G12" s="21">
        <v>25.759147597738774</v>
      </c>
      <c r="H12" s="21">
        <v>3.6418021400000002</v>
      </c>
      <c r="I12" s="21">
        <v>2.85622504</v>
      </c>
      <c r="J12" s="22">
        <f t="shared" si="1"/>
        <v>0.42935095584650618</v>
      </c>
      <c r="K12" s="22">
        <f t="shared" si="2"/>
        <v>0.49005215816230452</v>
      </c>
      <c r="L12" s="23">
        <f t="shared" si="3"/>
        <v>0.53765943811532502</v>
      </c>
      <c r="M12" s="4"/>
      <c r="N12" t="s">
        <v>274</v>
      </c>
      <c r="O12" s="5">
        <v>5.0577467963136842</v>
      </c>
      <c r="P12" s="71">
        <v>0.78911023231608513</v>
      </c>
    </row>
    <row r="13" spans="1:16" x14ac:dyDescent="0.25">
      <c r="A13" s="17"/>
      <c r="B13" s="55">
        <v>8</v>
      </c>
      <c r="C13" s="19" t="s">
        <v>257</v>
      </c>
      <c r="D13" s="20">
        <v>58.073082000000007</v>
      </c>
      <c r="E13" s="21">
        <v>46.632436000000013</v>
      </c>
      <c r="F13" s="21">
        <f t="shared" si="0"/>
        <v>27.607027622176336</v>
      </c>
      <c r="G13" s="21">
        <v>21.622685982176336</v>
      </c>
      <c r="H13" s="21">
        <v>2.4857811300000003</v>
      </c>
      <c r="I13" s="21">
        <v>3.4985605099999999</v>
      </c>
      <c r="J13" s="22">
        <f t="shared" si="1"/>
        <v>0.46368338943683596</v>
      </c>
      <c r="K13" s="22">
        <f t="shared" si="2"/>
        <v>0.51698922853132379</v>
      </c>
      <c r="L13" s="23">
        <f t="shared" si="3"/>
        <v>0.59201341362858095</v>
      </c>
      <c r="M13" s="4"/>
      <c r="N13" t="s">
        <v>259</v>
      </c>
      <c r="O13" s="5">
        <v>22.120128623304197</v>
      </c>
      <c r="P13" s="71">
        <v>0.78220204448830299</v>
      </c>
    </row>
    <row r="14" spans="1:16" x14ac:dyDescent="0.25">
      <c r="A14" s="17"/>
      <c r="B14" s="55">
        <v>9</v>
      </c>
      <c r="C14" s="19" t="s">
        <v>258</v>
      </c>
      <c r="D14" s="20">
        <v>9.9893729999999987</v>
      </c>
      <c r="E14" s="21">
        <v>12.578349999999997</v>
      </c>
      <c r="F14" s="21">
        <f t="shared" si="0"/>
        <v>11.20055340470291</v>
      </c>
      <c r="G14" s="21">
        <v>8.0622253547029104</v>
      </c>
      <c r="H14" s="21">
        <v>0.87731142999999989</v>
      </c>
      <c r="I14" s="21">
        <v>2.2610166199999995</v>
      </c>
      <c r="J14" s="22">
        <f t="shared" si="1"/>
        <v>0.64096048803721573</v>
      </c>
      <c r="K14" s="22">
        <f t="shared" si="2"/>
        <v>0.710708223630517</v>
      </c>
      <c r="L14" s="23">
        <f t="shared" si="3"/>
        <v>0.89046285122475632</v>
      </c>
      <c r="M14" s="4"/>
      <c r="N14" t="s">
        <v>250</v>
      </c>
      <c r="O14" s="5">
        <v>11.460179176326228</v>
      </c>
      <c r="P14" s="71">
        <v>0.73985503692511145</v>
      </c>
    </row>
    <row r="15" spans="1:16" x14ac:dyDescent="0.25">
      <c r="A15" s="17"/>
      <c r="B15" s="55">
        <v>10</v>
      </c>
      <c r="C15" s="19" t="s">
        <v>259</v>
      </c>
      <c r="D15" s="20">
        <v>35.89744799999999</v>
      </c>
      <c r="E15" s="21">
        <v>28.279302999999995</v>
      </c>
      <c r="F15" s="21">
        <f t="shared" si="0"/>
        <v>22.120128623304197</v>
      </c>
      <c r="G15" s="21">
        <v>19.619850523304194</v>
      </c>
      <c r="H15" s="21">
        <v>1.55340693</v>
      </c>
      <c r="I15" s="21">
        <v>0.94687116999999987</v>
      </c>
      <c r="J15" s="22">
        <f t="shared" si="1"/>
        <v>0.69378833429183873</v>
      </c>
      <c r="K15" s="22">
        <f t="shared" si="2"/>
        <v>0.74871921183150092</v>
      </c>
      <c r="L15" s="23">
        <f t="shared" si="3"/>
        <v>0.78220204448830299</v>
      </c>
      <c r="M15" s="4"/>
      <c r="N15" t="s">
        <v>271</v>
      </c>
      <c r="O15" s="5">
        <v>7.5381406927038146</v>
      </c>
      <c r="P15" s="71">
        <v>0.68796771601571516</v>
      </c>
    </row>
    <row r="16" spans="1:16" x14ac:dyDescent="0.25">
      <c r="A16" s="17"/>
      <c r="B16" s="55">
        <v>11</v>
      </c>
      <c r="C16" s="19" t="s">
        <v>260</v>
      </c>
      <c r="D16" s="20">
        <v>8.4469279999999998</v>
      </c>
      <c r="E16" s="21">
        <v>10.073314999999997</v>
      </c>
      <c r="F16" s="21">
        <f t="shared" si="0"/>
        <v>5.7987238163494927</v>
      </c>
      <c r="G16" s="21">
        <v>3.3529207763494924</v>
      </c>
      <c r="H16" s="21">
        <v>1.1843965700000003</v>
      </c>
      <c r="I16" s="21">
        <v>1.2614064699999998</v>
      </c>
      <c r="J16" s="22">
        <f t="shared" si="1"/>
        <v>0.33285177484765377</v>
      </c>
      <c r="K16" s="22">
        <f t="shared" si="2"/>
        <v>0.45042941140523196</v>
      </c>
      <c r="L16" s="23">
        <f t="shared" si="3"/>
        <v>0.57565198907703119</v>
      </c>
      <c r="M16" s="4"/>
      <c r="N16" t="s">
        <v>266</v>
      </c>
      <c r="O16" s="5">
        <v>1.7173854627123273</v>
      </c>
      <c r="P16" s="71">
        <v>0.6022790506229847</v>
      </c>
    </row>
    <row r="17" spans="1:16" x14ac:dyDescent="0.25">
      <c r="A17" s="17"/>
      <c r="B17" s="55">
        <v>12</v>
      </c>
      <c r="C17" s="19" t="s">
        <v>261</v>
      </c>
      <c r="D17" s="20">
        <v>8.2087179999999993</v>
      </c>
      <c r="E17" s="21">
        <v>37.050831000000002</v>
      </c>
      <c r="F17" s="21">
        <f t="shared" si="0"/>
        <v>33.478499144804076</v>
      </c>
      <c r="G17" s="21">
        <v>6.8706965048040729</v>
      </c>
      <c r="H17" s="21">
        <v>0.25498673999999999</v>
      </c>
      <c r="I17" s="21">
        <v>26.352815900000003</v>
      </c>
      <c r="J17" s="22">
        <f t="shared" si="1"/>
        <v>0.18543974100888783</v>
      </c>
      <c r="K17" s="22">
        <f t="shared" si="2"/>
        <v>0.19232181984809119</v>
      </c>
      <c r="L17" s="23">
        <f t="shared" si="3"/>
        <v>0.90358294918686366</v>
      </c>
      <c r="M17" s="4"/>
      <c r="N17" t="s">
        <v>257</v>
      </c>
      <c r="O17" s="5">
        <v>27.607027622176336</v>
      </c>
      <c r="P17" s="71">
        <v>0.59201341362858095</v>
      </c>
    </row>
    <row r="18" spans="1:16" x14ac:dyDescent="0.25">
      <c r="A18" s="17"/>
      <c r="B18" s="55">
        <v>13</v>
      </c>
      <c r="C18" s="19" t="s">
        <v>262</v>
      </c>
      <c r="D18" s="20">
        <v>15.840379</v>
      </c>
      <c r="E18" s="21">
        <v>28.479009000000005</v>
      </c>
      <c r="F18" s="21">
        <f t="shared" si="0"/>
        <v>24.041087694477643</v>
      </c>
      <c r="G18" s="21">
        <v>21.642488884477643</v>
      </c>
      <c r="H18" s="21">
        <v>1.3700799299999999</v>
      </c>
      <c r="I18" s="21">
        <v>1.02851888</v>
      </c>
      <c r="J18" s="22">
        <f t="shared" si="1"/>
        <v>0.75994529460198701</v>
      </c>
      <c r="K18" s="22">
        <f t="shared" si="2"/>
        <v>0.808053707714255</v>
      </c>
      <c r="L18" s="23">
        <f t="shared" si="3"/>
        <v>0.84416868910282794</v>
      </c>
      <c r="M18" s="4"/>
      <c r="N18" t="s">
        <v>270</v>
      </c>
      <c r="O18" s="5">
        <v>12.519959293512791</v>
      </c>
      <c r="P18" s="71">
        <v>0.5836086314092005</v>
      </c>
    </row>
    <row r="19" spans="1:16" x14ac:dyDescent="0.25">
      <c r="A19" s="17"/>
      <c r="B19" s="55">
        <v>14</v>
      </c>
      <c r="C19" s="19" t="s">
        <v>263</v>
      </c>
      <c r="D19" s="20">
        <v>9.4841599999999993</v>
      </c>
      <c r="E19" s="21">
        <v>16.615925000000008</v>
      </c>
      <c r="F19" s="21">
        <f t="shared" si="0"/>
        <v>9.6485279237702688</v>
      </c>
      <c r="G19" s="21">
        <v>8.2899986637702678</v>
      </c>
      <c r="H19" s="21">
        <v>0.83066609999999996</v>
      </c>
      <c r="I19" s="21">
        <v>0.52786316000000011</v>
      </c>
      <c r="J19" s="22">
        <f t="shared" si="1"/>
        <v>0.49891887835135657</v>
      </c>
      <c r="K19" s="22">
        <f t="shared" si="2"/>
        <v>0.54891104550425351</v>
      </c>
      <c r="L19" s="23">
        <f t="shared" si="3"/>
        <v>0.58067955432937157</v>
      </c>
      <c r="M19" s="4"/>
      <c r="N19" t="s">
        <v>263</v>
      </c>
      <c r="O19" s="5">
        <v>9.6485279237702688</v>
      </c>
      <c r="P19" s="71">
        <v>0.58067955432937157</v>
      </c>
    </row>
    <row r="20" spans="1:16" x14ac:dyDescent="0.25">
      <c r="A20" s="17"/>
      <c r="B20" s="55">
        <v>15</v>
      </c>
      <c r="C20" s="19" t="s">
        <v>264</v>
      </c>
      <c r="D20" s="20">
        <v>53.748197999999995</v>
      </c>
      <c r="E20" s="21">
        <v>30.820062000000004</v>
      </c>
      <c r="F20" s="21">
        <f t="shared" si="0"/>
        <v>12.175327632095833</v>
      </c>
      <c r="G20" s="21">
        <v>9.9745849620958325</v>
      </c>
      <c r="H20" s="21">
        <v>1.3472345299999999</v>
      </c>
      <c r="I20" s="21">
        <v>0.85350813999999986</v>
      </c>
      <c r="J20" s="22">
        <f t="shared" si="1"/>
        <v>0.32363935420038514</v>
      </c>
      <c r="K20" s="22">
        <f t="shared" si="2"/>
        <v>0.36735226204593069</v>
      </c>
      <c r="L20" s="23">
        <f t="shared" si="3"/>
        <v>0.3950455269069813</v>
      </c>
      <c r="M20" s="4"/>
      <c r="N20" t="s">
        <v>260</v>
      </c>
      <c r="O20" s="5">
        <v>5.7987238163494927</v>
      </c>
      <c r="P20" s="71">
        <v>0.57565198907703119</v>
      </c>
    </row>
    <row r="21" spans="1:16" x14ac:dyDescent="0.25">
      <c r="A21" s="17"/>
      <c r="B21" s="55">
        <v>16</v>
      </c>
      <c r="C21" s="19" t="s">
        <v>265</v>
      </c>
      <c r="D21" s="20">
        <v>32.551003999999985</v>
      </c>
      <c r="E21" s="21">
        <v>22.599352</v>
      </c>
      <c r="F21" s="21">
        <f t="shared" si="0"/>
        <v>12.595784849546279</v>
      </c>
      <c r="G21" s="21">
        <v>11.443977839546278</v>
      </c>
      <c r="H21" s="21">
        <v>0.63341071999999998</v>
      </c>
      <c r="I21" s="21">
        <v>0.51839628999999998</v>
      </c>
      <c r="J21" s="22">
        <f t="shared" si="1"/>
        <v>0.50638522022871624</v>
      </c>
      <c r="K21" s="22">
        <f t="shared" si="2"/>
        <v>0.5344130468672853</v>
      </c>
      <c r="L21" s="23">
        <f t="shared" si="3"/>
        <v>0.55735159351233965</v>
      </c>
      <c r="M21" s="4"/>
      <c r="N21" t="s">
        <v>265</v>
      </c>
      <c r="O21" s="5">
        <v>12.595784849546279</v>
      </c>
      <c r="P21" s="71">
        <v>0.55735159351233965</v>
      </c>
    </row>
    <row r="22" spans="1:16" x14ac:dyDescent="0.25">
      <c r="A22" s="17"/>
      <c r="B22" s="55">
        <v>17</v>
      </c>
      <c r="C22" s="19" t="s">
        <v>266</v>
      </c>
      <c r="D22" s="20">
        <v>8.8170629999999992</v>
      </c>
      <c r="E22" s="21">
        <v>2.8514780000000002</v>
      </c>
      <c r="F22" s="21">
        <f t="shared" si="0"/>
        <v>1.7173854627123273</v>
      </c>
      <c r="G22" s="21">
        <v>1.3295667027123272</v>
      </c>
      <c r="H22" s="21">
        <v>0.14789667000000001</v>
      </c>
      <c r="I22" s="21">
        <v>0.23992209000000003</v>
      </c>
      <c r="J22" s="22">
        <f t="shared" si="1"/>
        <v>0.46627282507959983</v>
      </c>
      <c r="K22" s="22">
        <f t="shared" si="2"/>
        <v>0.51813949562729478</v>
      </c>
      <c r="L22" s="23">
        <f t="shared" si="3"/>
        <v>0.6022790506229847</v>
      </c>
      <c r="M22" s="4"/>
      <c r="N22" t="s">
        <v>267</v>
      </c>
      <c r="O22" s="5">
        <v>1.7980173435444953</v>
      </c>
      <c r="P22" s="71">
        <v>0.5496253210201214</v>
      </c>
    </row>
    <row r="23" spans="1:16" x14ac:dyDescent="0.25">
      <c r="A23" s="17"/>
      <c r="B23" s="55">
        <v>18</v>
      </c>
      <c r="C23" s="19" t="s">
        <v>267</v>
      </c>
      <c r="D23" s="20">
        <v>2.4554689999999999</v>
      </c>
      <c r="E23" s="21">
        <v>3.2713510000000001</v>
      </c>
      <c r="F23" s="21">
        <f t="shared" si="0"/>
        <v>1.7980173435444953</v>
      </c>
      <c r="G23" s="21">
        <v>1.5511703035444953</v>
      </c>
      <c r="H23" s="21">
        <v>8.437175999999999E-2</v>
      </c>
      <c r="I23" s="21">
        <v>0.16247528</v>
      </c>
      <c r="J23" s="22">
        <f t="shared" si="1"/>
        <v>0.47416810472018905</v>
      </c>
      <c r="K23" s="22">
        <f t="shared" si="2"/>
        <v>0.49995921059662973</v>
      </c>
      <c r="L23" s="23">
        <f t="shared" si="3"/>
        <v>0.5496253210201214</v>
      </c>
      <c r="M23" s="4"/>
      <c r="N23" t="s">
        <v>255</v>
      </c>
      <c r="O23" s="5">
        <v>32.257174777738776</v>
      </c>
      <c r="P23" s="71">
        <v>0.53765943811532502</v>
      </c>
    </row>
    <row r="24" spans="1:16" x14ac:dyDescent="0.25">
      <c r="A24" s="17"/>
      <c r="B24" s="55">
        <v>19</v>
      </c>
      <c r="C24" s="19" t="s">
        <v>268</v>
      </c>
      <c r="D24" s="20">
        <v>19.221821000000002</v>
      </c>
      <c r="E24" s="21">
        <v>13.420907000000003</v>
      </c>
      <c r="F24" s="21">
        <f t="shared" si="0"/>
        <v>10.991262213524127</v>
      </c>
      <c r="G24" s="21">
        <v>10.059862283524126</v>
      </c>
      <c r="H24" s="21">
        <v>0.90751066999999996</v>
      </c>
      <c r="I24" s="21">
        <v>2.3889260000000002E-2</v>
      </c>
      <c r="J24" s="22">
        <f t="shared" si="1"/>
        <v>0.74956649975475753</v>
      </c>
      <c r="K24" s="22">
        <f t="shared" si="2"/>
        <v>0.81718567556753985</v>
      </c>
      <c r="L24" s="23">
        <f t="shared" si="3"/>
        <v>0.81896567896075312</v>
      </c>
      <c r="M24" s="4"/>
      <c r="N24" t="s">
        <v>254</v>
      </c>
      <c r="O24" s="5">
        <v>9.5583080662207252</v>
      </c>
      <c r="P24" s="71">
        <v>0.52423770195270458</v>
      </c>
    </row>
    <row r="25" spans="1:16" x14ac:dyDescent="0.25">
      <c r="A25" s="17"/>
      <c r="B25" s="55">
        <v>20</v>
      </c>
      <c r="C25" s="19" t="s">
        <v>269</v>
      </c>
      <c r="D25" s="20">
        <v>11.270635</v>
      </c>
      <c r="E25" s="21">
        <v>54.521177000000016</v>
      </c>
      <c r="F25" s="21">
        <f t="shared" si="0"/>
        <v>7.8982962980868168</v>
      </c>
      <c r="G25" s="21">
        <v>5.6492564480868168</v>
      </c>
      <c r="H25" s="21">
        <v>1.1970251599999999</v>
      </c>
      <c r="I25" s="21">
        <v>1.0520146899999998</v>
      </c>
      <c r="J25" s="22">
        <f t="shared" si="1"/>
        <v>0.10361581974077366</v>
      </c>
      <c r="K25" s="22">
        <f t="shared" si="2"/>
        <v>0.12557105302563101</v>
      </c>
      <c r="L25" s="23">
        <f t="shared" si="3"/>
        <v>0.14486657722166957</v>
      </c>
      <c r="M25" s="4"/>
      <c r="N25" t="s">
        <v>264</v>
      </c>
      <c r="O25" s="5">
        <v>12.175327632095833</v>
      </c>
      <c r="P25" s="71">
        <v>0.3950455269069813</v>
      </c>
    </row>
    <row r="26" spans="1:16" x14ac:dyDescent="0.25">
      <c r="A26" s="17"/>
      <c r="B26" s="55">
        <v>21</v>
      </c>
      <c r="C26" s="19" t="s">
        <v>270</v>
      </c>
      <c r="D26" s="20">
        <v>34.683952000000005</v>
      </c>
      <c r="E26" s="21">
        <v>21.452662999999994</v>
      </c>
      <c r="F26" s="21">
        <f t="shared" si="0"/>
        <v>12.519959293512791</v>
      </c>
      <c r="G26" s="21">
        <v>6.1535661335127916</v>
      </c>
      <c r="H26" s="21">
        <v>3.61136817</v>
      </c>
      <c r="I26" s="21">
        <v>2.7550249899999999</v>
      </c>
      <c r="J26" s="22">
        <f t="shared" si="1"/>
        <v>0.28684392858419455</v>
      </c>
      <c r="K26" s="22">
        <f t="shared" si="2"/>
        <v>0.45518518160252619</v>
      </c>
      <c r="L26" s="23">
        <f t="shared" si="3"/>
        <v>0.5836086314092005</v>
      </c>
      <c r="M26" s="4"/>
      <c r="N26" t="s">
        <v>273</v>
      </c>
      <c r="O26" s="5">
        <v>0.59246861650238691</v>
      </c>
      <c r="P26" s="71">
        <v>0.36205500258333773</v>
      </c>
    </row>
    <row r="27" spans="1:16" x14ac:dyDescent="0.25">
      <c r="A27" s="17"/>
      <c r="B27" s="55">
        <v>22</v>
      </c>
      <c r="C27" s="19" t="s">
        <v>271</v>
      </c>
      <c r="D27" s="20">
        <v>12.840721999999996</v>
      </c>
      <c r="E27" s="21">
        <v>10.957113999999997</v>
      </c>
      <c r="F27" s="21">
        <f t="shared" si="0"/>
        <v>7.5381406927038146</v>
      </c>
      <c r="G27" s="21">
        <v>5.4154251127038151</v>
      </c>
      <c r="H27" s="21">
        <v>1.5529692000000002</v>
      </c>
      <c r="I27" s="21">
        <v>0.56974638</v>
      </c>
      <c r="J27" s="22">
        <f t="shared" si="1"/>
        <v>0.4942382741207052</v>
      </c>
      <c r="K27" s="22">
        <f t="shared" si="2"/>
        <v>0.63596986512176623</v>
      </c>
      <c r="L27" s="23">
        <f t="shared" si="3"/>
        <v>0.68796771601571516</v>
      </c>
      <c r="M27" s="4"/>
      <c r="N27" t="s">
        <v>252</v>
      </c>
      <c r="O27" s="5">
        <v>3.1799865325834036</v>
      </c>
      <c r="P27" s="71">
        <v>0.34652859505961486</v>
      </c>
    </row>
    <row r="28" spans="1:16" x14ac:dyDescent="0.25">
      <c r="A28" s="17"/>
      <c r="B28" s="55">
        <v>23</v>
      </c>
      <c r="C28" s="19" t="s">
        <v>272</v>
      </c>
      <c r="D28" s="20">
        <v>2.085601</v>
      </c>
      <c r="E28" s="21">
        <v>1.0340739999999999</v>
      </c>
      <c r="F28" s="21">
        <f t="shared" si="0"/>
        <v>0.20981245958258626</v>
      </c>
      <c r="G28" s="21">
        <v>0.15608968958258629</v>
      </c>
      <c r="H28" s="21">
        <v>4.5940729999999999E-2</v>
      </c>
      <c r="I28" s="21">
        <v>7.7820400000000005E-3</v>
      </c>
      <c r="J28" s="22">
        <f t="shared" si="1"/>
        <v>0.15094634386183803</v>
      </c>
      <c r="K28" s="22">
        <f t="shared" si="2"/>
        <v>0.19537327075488437</v>
      </c>
      <c r="L28" s="23">
        <f t="shared" si="3"/>
        <v>0.20289888304181933</v>
      </c>
      <c r="M28" s="4"/>
      <c r="N28" t="s">
        <v>251</v>
      </c>
      <c r="O28" s="5">
        <v>6.6511080244533032</v>
      </c>
      <c r="P28" s="71">
        <v>0.28178650438919739</v>
      </c>
    </row>
    <row r="29" spans="1:16" x14ac:dyDescent="0.25">
      <c r="A29" s="17"/>
      <c r="B29" s="55">
        <v>24</v>
      </c>
      <c r="C29" s="19" t="s">
        <v>273</v>
      </c>
      <c r="D29" s="20">
        <v>1.25556</v>
      </c>
      <c r="E29" s="21">
        <v>1.6364050000000003</v>
      </c>
      <c r="F29" s="21">
        <f t="shared" si="0"/>
        <v>0.59246861650238691</v>
      </c>
      <c r="G29" s="21">
        <v>0.54267605650238693</v>
      </c>
      <c r="H29" s="21">
        <v>3.9592559999999999E-2</v>
      </c>
      <c r="I29" s="21">
        <v>1.0200000000000001E-2</v>
      </c>
      <c r="J29" s="22">
        <f t="shared" si="1"/>
        <v>0.33162698506933602</v>
      </c>
      <c r="K29" s="22">
        <f t="shared" si="2"/>
        <v>0.35582182681083646</v>
      </c>
      <c r="L29" s="23">
        <f t="shared" si="3"/>
        <v>0.36205500258333773</v>
      </c>
      <c r="M29" s="4"/>
      <c r="N29" t="s">
        <v>272</v>
      </c>
      <c r="O29" s="5">
        <v>0.20981245958258626</v>
      </c>
      <c r="P29" s="71">
        <v>0.20289888304181933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8.2922740000000008</v>
      </c>
      <c r="E30" s="28">
        <v>6.4094299999999986</v>
      </c>
      <c r="F30" s="28">
        <f t="shared" si="0"/>
        <v>5.0577467963136842</v>
      </c>
      <c r="G30" s="28">
        <v>3.5501916363136843</v>
      </c>
      <c r="H30" s="28">
        <v>0.71793365999999992</v>
      </c>
      <c r="I30" s="28">
        <v>0.78962150000000009</v>
      </c>
      <c r="J30" s="29">
        <f t="shared" si="1"/>
        <v>0.55390130422107509</v>
      </c>
      <c r="K30" s="29">
        <f t="shared" si="2"/>
        <v>0.66591339577991882</v>
      </c>
      <c r="L30" s="30">
        <f t="shared" si="3"/>
        <v>0.78911023231608513</v>
      </c>
      <c r="M30" s="4"/>
      <c r="N30" t="s">
        <v>269</v>
      </c>
      <c r="O30" s="5">
        <v>7.8982962980868168</v>
      </c>
      <c r="P30" s="71">
        <v>0.14486657722166957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49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781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483.08867699999996</v>
      </c>
      <c r="E6" s="14">
        <v>509.69451700000002</v>
      </c>
      <c r="F6" s="14">
        <v>299.43941734355491</v>
      </c>
      <c r="G6" s="14">
        <v>195.925970833555</v>
      </c>
      <c r="H6" s="14">
        <v>26.140031860000001</v>
      </c>
      <c r="I6" s="14">
        <v>77.373414649999958</v>
      </c>
      <c r="J6" s="15">
        <v>0.38439881987891777</v>
      </c>
      <c r="K6" s="15">
        <v>0.43568450373099654</v>
      </c>
      <c r="L6" s="16">
        <v>0.58748800969258796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21.573411999999998</v>
      </c>
      <c r="E7" s="38">
        <f ca="1">SUM(E8:OFFSET(E6,MATCH("PROYECTOS",$A$8:$A$50,0),0))</f>
        <v>118.85768300000002</v>
      </c>
      <c r="F7" s="38">
        <f ca="1">SUM(F8:OFFSET(F6,MATCH("PROYECTOS",$A$8:$A$50,0),0))</f>
        <v>60.079530414770531</v>
      </c>
      <c r="G7" s="38">
        <f ca="1">SUM(G8:OFFSET(G6,MATCH("PROYECTOS",$A$8:$A$50,0),0))</f>
        <v>5.7950687047705287</v>
      </c>
      <c r="H7" s="38">
        <f ca="1">SUM(H8:OFFSET(H6,MATCH("PROYECTOS",$A$8:$A$50,0),0))</f>
        <v>0.87723132999999998</v>
      </c>
      <c r="I7" s="38">
        <f ca="1">SUM(I8:OFFSET(I6,MATCH("PROYECTOS",$A$8:$A$50,0),0))</f>
        <v>53.407230379999994</v>
      </c>
      <c r="J7" s="39">
        <f ca="1">IFERROR(G7/E7,0)</f>
        <v>4.8756366088429703E-2</v>
      </c>
      <c r="K7" s="39">
        <f ca="1">IFERROR(SUM(G7,H7)/E7,0)</f>
        <v>5.6136884603164669E-2</v>
      </c>
      <c r="L7" s="40">
        <f ca="1">IFERROR(SUM(G7,H7,I7)/E7,0)</f>
        <v>0.50547452127912096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12.938490999999997</v>
      </c>
      <c r="E8" s="21">
        <v>111.70246900000002</v>
      </c>
      <c r="F8" s="21">
        <f t="shared" ref="F8:F11" si="0">SUM(G8,H8,I8)</f>
        <v>59.633045197916765</v>
      </c>
      <c r="G8" s="21">
        <v>5.4135056879167678</v>
      </c>
      <c r="H8" s="21">
        <v>0.83810912999999998</v>
      </c>
      <c r="I8" s="21">
        <v>53.381430379999998</v>
      </c>
      <c r="J8" s="22">
        <f t="shared" ref="J8:J12" si="1">IFERROR(G8/E8,0)</f>
        <v>4.8463617110529281E-2</v>
      </c>
      <c r="K8" s="22">
        <f t="shared" ref="K8:K12" si="2">IFERROR(SUM(G8,H8)/E8,0)</f>
        <v>5.5966666394068394E-2</v>
      </c>
      <c r="L8" s="23">
        <f t="shared" ref="L8:L12" si="3">IFERROR(SUM(G8,H8,I8)/E8,0)</f>
        <v>0.53385610659972749</v>
      </c>
      <c r="M8" s="4"/>
    </row>
    <row r="9" spans="1:13" ht="25.5" x14ac:dyDescent="0.25">
      <c r="A9" s="17"/>
      <c r="B9" s="19">
        <v>3000082</v>
      </c>
      <c r="C9" s="19" t="s">
        <v>783</v>
      </c>
      <c r="D9" s="20">
        <v>3.5515519999999992</v>
      </c>
      <c r="E9" s="21">
        <v>3.0718579999999998</v>
      </c>
      <c r="F9" s="21">
        <f t="shared" si="0"/>
        <v>4.3003199470055105E-2</v>
      </c>
      <c r="G9" s="21">
        <v>3.2800999470055103E-2</v>
      </c>
      <c r="H9" s="21">
        <v>1.02022E-2</v>
      </c>
      <c r="I9" s="21">
        <v>0</v>
      </c>
      <c r="J9" s="22">
        <f t="shared" si="1"/>
        <v>1.0677902256567558E-2</v>
      </c>
      <c r="K9" s="22">
        <f t="shared" si="2"/>
        <v>1.3999084420586859E-2</v>
      </c>
      <c r="L9" s="23">
        <f t="shared" si="3"/>
        <v>1.3999084420586859E-2</v>
      </c>
      <c r="M9" s="4"/>
    </row>
    <row r="10" spans="1:13" ht="25.5" x14ac:dyDescent="0.25">
      <c r="A10" s="17"/>
      <c r="B10" s="19">
        <v>3000083</v>
      </c>
      <c r="C10" s="19" t="s">
        <v>784</v>
      </c>
      <c r="D10" s="20">
        <v>3.01</v>
      </c>
      <c r="E10" s="21">
        <v>3</v>
      </c>
      <c r="F10" s="21">
        <f t="shared" si="0"/>
        <v>0.18414799377918242</v>
      </c>
      <c r="G10" s="21">
        <v>0.15304799377918243</v>
      </c>
      <c r="H10" s="21">
        <v>5.3E-3</v>
      </c>
      <c r="I10" s="21">
        <v>2.58E-2</v>
      </c>
      <c r="J10" s="22">
        <f t="shared" si="1"/>
        <v>5.1015997926394142E-2</v>
      </c>
      <c r="K10" s="22">
        <f t="shared" si="2"/>
        <v>5.2782664593060809E-2</v>
      </c>
      <c r="L10" s="23">
        <f t="shared" si="3"/>
        <v>6.1382664593060805E-2</v>
      </c>
      <c r="M10" s="4"/>
    </row>
    <row r="11" spans="1:13" ht="25.5" x14ac:dyDescent="0.25">
      <c r="A11" s="17"/>
      <c r="B11" s="19">
        <v>3000626</v>
      </c>
      <c r="C11" s="19" t="s">
        <v>785</v>
      </c>
      <c r="D11" s="20">
        <v>2.073369</v>
      </c>
      <c r="E11" s="21">
        <v>1.083356</v>
      </c>
      <c r="F11" s="21">
        <f t="shared" si="0"/>
        <v>0.21933402360452339</v>
      </c>
      <c r="G11" s="21">
        <v>0.19571402360452339</v>
      </c>
      <c r="H11" s="21">
        <v>2.3619999999999999E-2</v>
      </c>
      <c r="I11" s="21">
        <v>0</v>
      </c>
      <c r="J11" s="22">
        <f t="shared" si="1"/>
        <v>0.18065531884673494</v>
      </c>
      <c r="K11" s="22">
        <f t="shared" si="2"/>
        <v>0.20245793959190089</v>
      </c>
      <c r="L11" s="23">
        <f t="shared" si="3"/>
        <v>0.20245793959190089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461.51526499999994</v>
      </c>
      <c r="E12" s="45">
        <f t="shared" ref="E12:I12" ca="1" si="4">OFFSET(E12,-MATCH("PROYECTOS",$A$8:$A$50,0)-1,0)-(OFFSET(E12,-MATCH("PROYECTOS",$A$8:$A$50,0),0))</f>
        <v>390.83683400000001</v>
      </c>
      <c r="F12" s="45">
        <f t="shared" ca="1" si="4"/>
        <v>239.35988692878436</v>
      </c>
      <c r="G12" s="45">
        <f t="shared" ca="1" si="4"/>
        <v>190.13090212878447</v>
      </c>
      <c r="H12" s="45">
        <f t="shared" ca="1" si="4"/>
        <v>25.26280053</v>
      </c>
      <c r="I12" s="45">
        <f t="shared" ca="1" si="4"/>
        <v>23.966184269999964</v>
      </c>
      <c r="J12" s="46">
        <f t="shared" ca="1" si="1"/>
        <v>0.48647129847742154</v>
      </c>
      <c r="K12" s="46">
        <f t="shared" ca="1" si="2"/>
        <v>0.55110901512108879</v>
      </c>
      <c r="L12" s="47">
        <f t="shared" ca="1" si="3"/>
        <v>0.61242919322385159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795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276</v>
      </c>
      <c r="D18" s="23">
        <v>0.53385610659972749</v>
      </c>
    </row>
    <row r="19" spans="1:4" ht="25.5" x14ac:dyDescent="0.25">
      <c r="A19" s="17"/>
      <c r="B19" s="19">
        <v>3000082</v>
      </c>
      <c r="C19" s="19" t="s">
        <v>783</v>
      </c>
      <c r="D19" s="23">
        <v>1.3999084420586859E-2</v>
      </c>
    </row>
    <row r="20" spans="1:4" ht="25.5" x14ac:dyDescent="0.25">
      <c r="A20" s="17"/>
      <c r="B20" s="19">
        <v>3000083</v>
      </c>
      <c r="C20" s="19" t="s">
        <v>784</v>
      </c>
      <c r="D20" s="23">
        <v>6.1382664593060805E-2</v>
      </c>
    </row>
    <row r="21" spans="1:4" ht="26.25" thickBot="1" x14ac:dyDescent="0.3">
      <c r="A21" s="24"/>
      <c r="B21" s="26">
        <v>3000626</v>
      </c>
      <c r="C21" s="26" t="s">
        <v>785</v>
      </c>
      <c r="D21" s="30">
        <v>0.20245793959190089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7" workbookViewId="0">
      <selection activeCell="E7" sqref="E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50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320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1439.3825640000005</v>
      </c>
      <c r="E6" s="14">
        <v>2053.7315410000001</v>
      </c>
      <c r="F6" s="14">
        <v>1656.7421739145686</v>
      </c>
      <c r="G6" s="14">
        <v>1377.9822142645683</v>
      </c>
      <c r="H6" s="14">
        <v>151.57698164999999</v>
      </c>
      <c r="I6" s="14">
        <v>127.18297800000001</v>
      </c>
      <c r="J6" s="15">
        <v>0.67096511240880252</v>
      </c>
      <c r="K6" s="15">
        <v>0.74477075770565282</v>
      </c>
      <c r="L6" s="16">
        <v>0.80669850992689607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690.49844999999993</v>
      </c>
      <c r="E7" s="38">
        <f ca="1">SUM(E8:OFFSET(E6,MATCH("GOBIERNOS REGIONALES",$A$8:$A$50,0),0))</f>
        <v>789.53074300000003</v>
      </c>
      <c r="F7" s="38">
        <f ca="1">SUM(F8:OFFSET(F6,MATCH("GOBIERNOS REGIONALES",$A$8:$A$50,0),0))</f>
        <v>693.64974716176607</v>
      </c>
      <c r="G7" s="38">
        <f ca="1">SUM(G8:OFFSET(G6,MATCH("GOBIERNOS REGIONALES",$A$8:$A$50,0),0))</f>
        <v>621.97820730176613</v>
      </c>
      <c r="H7" s="38">
        <f ca="1">SUM(H8:OFFSET(H6,MATCH("GOBIERNOS REGIONALES",$A$8:$A$50,0),0))</f>
        <v>40.188311540000001</v>
      </c>
      <c r="I7" s="38">
        <f ca="1">SUM(I8:OFFSET(I6,MATCH("GOBIERNOS REGIONALES",$A$8:$A$50,0),0))</f>
        <v>31.483228319999991</v>
      </c>
      <c r="J7" s="39">
        <f ca="1">IFERROR(G7/E7,0)</f>
        <v>0.78778212604922737</v>
      </c>
      <c r="K7" s="39">
        <f ca="1">IFERROR(SUM(G7,H7)/E7,0)</f>
        <v>0.83868364178665822</v>
      </c>
      <c r="L7" s="40">
        <f ca="1">IFERROR(SUM(G7,H7,I7)/E7,0)</f>
        <v>0.87855951565114176</v>
      </c>
      <c r="M7" s="4"/>
    </row>
    <row r="8" spans="1:13" x14ac:dyDescent="0.25">
      <c r="A8" s="17"/>
      <c r="B8" s="18">
        <v>11</v>
      </c>
      <c r="C8" s="19" t="s">
        <v>111</v>
      </c>
      <c r="D8" s="20">
        <v>143.155922</v>
      </c>
      <c r="E8" s="21">
        <v>121.14843799999998</v>
      </c>
      <c r="F8" s="21">
        <f t="shared" ref="F8:F38" si="0">SUM(G8,H8,I8)</f>
        <v>84.512543078405059</v>
      </c>
      <c r="G8" s="21">
        <v>70.753570858405055</v>
      </c>
      <c r="H8" s="21">
        <v>7.3726191799999974</v>
      </c>
      <c r="I8" s="21">
        <v>6.3863530400000004</v>
      </c>
      <c r="J8" s="22">
        <f t="shared" ref="J8:J38" si="1">IFERROR(G8/E8,0)</f>
        <v>0.58402379780088509</v>
      </c>
      <c r="K8" s="22">
        <f t="shared" ref="K8:K38" si="2">IFERROR(SUM(G8,H8)/E8,0)</f>
        <v>0.6448798789993897</v>
      </c>
      <c r="L8" s="23">
        <f t="shared" ref="L8:L38" si="3">IFERROR(SUM(G8,H8,I8)/E8,0)</f>
        <v>0.69759498738568193</v>
      </c>
      <c r="M8" s="4"/>
    </row>
    <row r="9" spans="1:13" x14ac:dyDescent="0.25">
      <c r="A9" s="17"/>
      <c r="B9" s="18">
        <v>131</v>
      </c>
      <c r="C9" s="19" t="s">
        <v>143</v>
      </c>
      <c r="D9" s="20">
        <v>0.24</v>
      </c>
      <c r="E9" s="21">
        <v>0.24</v>
      </c>
      <c r="F9" s="21">
        <f t="shared" si="0"/>
        <v>0.13156455891432983</v>
      </c>
      <c r="G9" s="21">
        <v>9.2081038914329838E-2</v>
      </c>
      <c r="H9" s="21">
        <v>1.9976850000000001E-2</v>
      </c>
      <c r="I9" s="21">
        <v>1.9506669999999997E-2</v>
      </c>
      <c r="J9" s="22">
        <f t="shared" si="1"/>
        <v>0.38367099547637434</v>
      </c>
      <c r="K9" s="22">
        <f t="shared" si="2"/>
        <v>0.46690787047637439</v>
      </c>
      <c r="L9" s="23">
        <f t="shared" si="3"/>
        <v>0.54818566214304099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333.65526199999994</v>
      </c>
      <c r="E10" s="21">
        <v>333.67088999999987</v>
      </c>
      <c r="F10" s="21">
        <f t="shared" si="0"/>
        <v>333.67088770630346</v>
      </c>
      <c r="G10" s="21">
        <v>333.64525970630348</v>
      </c>
      <c r="H10" s="21">
        <v>2.5627999999999998E-2</v>
      </c>
      <c r="I10" s="21">
        <v>0</v>
      </c>
      <c r="J10" s="22">
        <f t="shared" si="1"/>
        <v>0.99992318690522752</v>
      </c>
      <c r="K10" s="22">
        <f t="shared" si="2"/>
        <v>0.99999999312587196</v>
      </c>
      <c r="L10" s="23">
        <f t="shared" si="3"/>
        <v>0.99999999312587196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213.44726599999998</v>
      </c>
      <c r="E11" s="21">
        <v>334.47141500000026</v>
      </c>
      <c r="F11" s="21">
        <f t="shared" si="0"/>
        <v>275.33475181814322</v>
      </c>
      <c r="G11" s="21">
        <v>217.48729569814321</v>
      </c>
      <c r="H11" s="21">
        <v>32.770087510000003</v>
      </c>
      <c r="I11" s="21">
        <v>25.07736860999999</v>
      </c>
      <c r="J11" s="22">
        <f t="shared" si="1"/>
        <v>0.65024180227223016</v>
      </c>
      <c r="K11" s="22">
        <f t="shared" si="2"/>
        <v>0.74821755159000058</v>
      </c>
      <c r="L11" s="23">
        <f t="shared" si="3"/>
        <v>0.82319367058061743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734.65159500000016</v>
      </c>
      <c r="E12" s="38">
        <f ca="1">SUM(E13:OFFSET(E11,(MATCH("GOBIERNOS LOCALES",$A$8:$A$50,0)-MATCH("GOBIERNOS REGIONALES",$A$8:$A$50,0)),0))</f>
        <v>1199.4665649999999</v>
      </c>
      <c r="F12" s="38">
        <f ca="1">SUM(F13:OFFSET(F11,(MATCH("GOBIERNOS LOCALES",$A$8:$A$50,0)-MATCH("GOBIERNOS REGIONALES",$A$8:$A$50,0)),0))</f>
        <v>931.21772959135649</v>
      </c>
      <c r="G12" s="38">
        <f ca="1">SUM(G13:OFFSET(G11,(MATCH("GOBIERNOS LOCALES",$A$8:$A$50,0)-MATCH("GOBIERNOS REGIONALES",$A$8:$A$50,0)),0))</f>
        <v>731.51604932135672</v>
      </c>
      <c r="H12" s="38">
        <f ca="1">SUM(H13:OFFSET(H11,(MATCH("GOBIERNOS LOCALES",$A$8:$A$50,0)-MATCH("GOBIERNOS REGIONALES",$A$8:$A$50,0)),0))</f>
        <v>106.58731666999998</v>
      </c>
      <c r="I12" s="38">
        <f ca="1">SUM(I13:OFFSET(I11,(MATCH("GOBIERNOS LOCALES",$A$8:$A$50,0)-MATCH("GOBIERNOS REGIONALES",$A$8:$A$50,0)),0))</f>
        <v>93.114363600000004</v>
      </c>
      <c r="J12" s="39">
        <f t="shared" ca="1" si="1"/>
        <v>0.60986781179795269</v>
      </c>
      <c r="K12" s="39">
        <f t="shared" ca="1" si="2"/>
        <v>0.69873007755856598</v>
      </c>
      <c r="L12" s="40">
        <f t="shared" ca="1" si="3"/>
        <v>0.7763598892740764</v>
      </c>
      <c r="M12" s="4"/>
    </row>
    <row r="13" spans="1:13" x14ac:dyDescent="0.25">
      <c r="A13" s="17"/>
      <c r="B13" s="18">
        <v>440</v>
      </c>
      <c r="C13" s="19" t="s">
        <v>207</v>
      </c>
      <c r="D13" s="20">
        <v>17.323078999999996</v>
      </c>
      <c r="E13" s="21">
        <v>34.429699999999997</v>
      </c>
      <c r="F13" s="21">
        <f t="shared" si="0"/>
        <v>23.867893643024626</v>
      </c>
      <c r="G13" s="21">
        <v>18.643358233024628</v>
      </c>
      <c r="H13" s="21">
        <v>2.7704248700000003</v>
      </c>
      <c r="I13" s="21">
        <v>2.4541105399999994</v>
      </c>
      <c r="J13" s="22">
        <f t="shared" si="1"/>
        <v>0.54149058031364283</v>
      </c>
      <c r="K13" s="22">
        <f t="shared" si="2"/>
        <v>0.62195671478475356</v>
      </c>
      <c r="L13" s="23">
        <f t="shared" si="3"/>
        <v>0.69323559726122008</v>
      </c>
      <c r="M13" s="4"/>
    </row>
    <row r="14" spans="1:13" x14ac:dyDescent="0.25">
      <c r="A14" s="17"/>
      <c r="B14" s="18">
        <v>441</v>
      </c>
      <c r="C14" s="19" t="s">
        <v>208</v>
      </c>
      <c r="D14" s="20">
        <v>18.925654000000009</v>
      </c>
      <c r="E14" s="21">
        <v>43.000285999999996</v>
      </c>
      <c r="F14" s="21">
        <f t="shared" si="0"/>
        <v>28.939514776009759</v>
      </c>
      <c r="G14" s="21">
        <v>22.901639006009759</v>
      </c>
      <c r="H14" s="21">
        <v>3.0480992799999997</v>
      </c>
      <c r="I14" s="21">
        <v>2.9897764900000001</v>
      </c>
      <c r="J14" s="22">
        <f t="shared" si="1"/>
        <v>0.53259271359287619</v>
      </c>
      <c r="K14" s="22">
        <f t="shared" si="2"/>
        <v>0.60347827188893022</v>
      </c>
      <c r="L14" s="23">
        <f t="shared" si="3"/>
        <v>0.67300749525270043</v>
      </c>
      <c r="M14" s="4"/>
    </row>
    <row r="15" spans="1:13" x14ac:dyDescent="0.25">
      <c r="A15" s="17"/>
      <c r="B15" s="18">
        <v>442</v>
      </c>
      <c r="C15" s="19" t="s">
        <v>209</v>
      </c>
      <c r="D15" s="20">
        <v>28.786919000000012</v>
      </c>
      <c r="E15" s="21">
        <v>49.90311600000004</v>
      </c>
      <c r="F15" s="21">
        <f t="shared" si="0"/>
        <v>42.137443208428657</v>
      </c>
      <c r="G15" s="21">
        <v>35.49609989842866</v>
      </c>
      <c r="H15" s="21">
        <v>3.8761516599999997</v>
      </c>
      <c r="I15" s="21">
        <v>2.7651916500000002</v>
      </c>
      <c r="J15" s="22">
        <f t="shared" si="1"/>
        <v>0.71130027027628162</v>
      </c>
      <c r="K15" s="22">
        <f t="shared" si="2"/>
        <v>0.78897380994061828</v>
      </c>
      <c r="L15" s="23">
        <f t="shared" si="3"/>
        <v>0.84438501211885497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29.169533000000008</v>
      </c>
      <c r="E16" s="21">
        <v>56.689313000000006</v>
      </c>
      <c r="F16" s="21">
        <f t="shared" si="0"/>
        <v>41.058780871778076</v>
      </c>
      <c r="G16" s="21">
        <v>30.914703981778075</v>
      </c>
      <c r="H16" s="21">
        <v>4.3691545400000003</v>
      </c>
      <c r="I16" s="21">
        <v>5.7749223500000015</v>
      </c>
      <c r="J16" s="22">
        <f t="shared" si="1"/>
        <v>0.54533566109326592</v>
      </c>
      <c r="K16" s="22">
        <f t="shared" si="2"/>
        <v>0.62240758715453248</v>
      </c>
      <c r="L16" s="23">
        <f t="shared" si="3"/>
        <v>0.72427727024629973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36.620078000000007</v>
      </c>
      <c r="E17" s="21">
        <v>66.169411000000053</v>
      </c>
      <c r="F17" s="21">
        <f t="shared" si="0"/>
        <v>54.998386568265076</v>
      </c>
      <c r="G17" s="21">
        <v>44.813626918265072</v>
      </c>
      <c r="H17" s="21">
        <v>5.3732107200000039</v>
      </c>
      <c r="I17" s="21">
        <v>4.8115489299999998</v>
      </c>
      <c r="J17" s="22">
        <f t="shared" si="1"/>
        <v>0.67725594411389023</v>
      </c>
      <c r="K17" s="22">
        <f t="shared" si="2"/>
        <v>0.75845979100924799</v>
      </c>
      <c r="L17" s="23">
        <f t="shared" si="3"/>
        <v>0.83117539867877965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52.026268000000023</v>
      </c>
      <c r="E18" s="21">
        <v>127.24494100000001</v>
      </c>
      <c r="F18" s="21">
        <f t="shared" si="0"/>
        <v>83.942382808515063</v>
      </c>
      <c r="G18" s="21">
        <v>65.186202218515064</v>
      </c>
      <c r="H18" s="21">
        <v>11.382979230000005</v>
      </c>
      <c r="I18" s="21">
        <v>7.3732013599999959</v>
      </c>
      <c r="J18" s="22">
        <f t="shared" si="1"/>
        <v>0.51228914647785528</v>
      </c>
      <c r="K18" s="22">
        <f t="shared" si="2"/>
        <v>0.60174637079296578</v>
      </c>
      <c r="L18" s="23">
        <f t="shared" si="3"/>
        <v>0.6596913177751802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31.486557000000005</v>
      </c>
      <c r="E19" s="21">
        <v>50.917846000000019</v>
      </c>
      <c r="F19" s="21">
        <f t="shared" si="0"/>
        <v>44.479760930519973</v>
      </c>
      <c r="G19" s="21">
        <v>33.438075450519975</v>
      </c>
      <c r="H19" s="21">
        <v>9.8181512699999995</v>
      </c>
      <c r="I19" s="21">
        <v>1.22353421</v>
      </c>
      <c r="J19" s="22">
        <f t="shared" si="1"/>
        <v>0.65670640212313702</v>
      </c>
      <c r="K19" s="22">
        <f t="shared" si="2"/>
        <v>0.84952978412558855</v>
      </c>
      <c r="L19" s="23">
        <f t="shared" si="3"/>
        <v>0.87355935933582018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30.746019</v>
      </c>
      <c r="E20" s="21">
        <v>40.433178999999981</v>
      </c>
      <c r="F20" s="21">
        <f t="shared" si="0"/>
        <v>33.777307668658921</v>
      </c>
      <c r="G20" s="21">
        <v>25.881198038658919</v>
      </c>
      <c r="H20" s="21">
        <v>3.7384314100000005</v>
      </c>
      <c r="I20" s="21">
        <v>4.1576782200000011</v>
      </c>
      <c r="J20" s="22">
        <f t="shared" si="1"/>
        <v>0.64009802540282401</v>
      </c>
      <c r="K20" s="22">
        <f t="shared" si="2"/>
        <v>0.73255752283684972</v>
      </c>
      <c r="L20" s="23">
        <f t="shared" si="3"/>
        <v>0.83538590098638887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27.952098000000003</v>
      </c>
      <c r="E21" s="21">
        <v>47.636348999999974</v>
      </c>
      <c r="F21" s="21">
        <f t="shared" si="0"/>
        <v>36.93285095767051</v>
      </c>
      <c r="G21" s="21">
        <v>29.093821447670507</v>
      </c>
      <c r="H21" s="21">
        <v>4.0284056800000005</v>
      </c>
      <c r="I21" s="21">
        <v>3.8106238300000008</v>
      </c>
      <c r="J21" s="22">
        <f t="shared" si="1"/>
        <v>0.61074834781461784</v>
      </c>
      <c r="K21" s="22">
        <f t="shared" si="2"/>
        <v>0.69531414188922258</v>
      </c>
      <c r="L21" s="23">
        <f t="shared" si="3"/>
        <v>0.77530817816601627</v>
      </c>
      <c r="M21" s="4"/>
    </row>
    <row r="22" spans="1:13" x14ac:dyDescent="0.25">
      <c r="A22" s="17"/>
      <c r="B22" s="18">
        <v>449</v>
      </c>
      <c r="C22" s="19" t="s">
        <v>216</v>
      </c>
      <c r="D22" s="20">
        <v>19.615608000000002</v>
      </c>
      <c r="E22" s="21">
        <v>28.155174000000006</v>
      </c>
      <c r="F22" s="21">
        <f t="shared" si="0"/>
        <v>22.77763720354903</v>
      </c>
      <c r="G22" s="21">
        <v>16.467770693549028</v>
      </c>
      <c r="H22" s="21">
        <v>2.9867503400000008</v>
      </c>
      <c r="I22" s="21">
        <v>3.3231161700000023</v>
      </c>
      <c r="J22" s="22">
        <f t="shared" si="1"/>
        <v>0.58489323111798297</v>
      </c>
      <c r="K22" s="22">
        <f t="shared" si="2"/>
        <v>0.69097498859531192</v>
      </c>
      <c r="L22" s="23">
        <f t="shared" si="3"/>
        <v>0.80900360280313044</v>
      </c>
      <c r="M22" s="4"/>
    </row>
    <row r="23" spans="1:13" x14ac:dyDescent="0.25">
      <c r="A23" s="17"/>
      <c r="B23" s="18">
        <v>450</v>
      </c>
      <c r="C23" s="19" t="s">
        <v>217</v>
      </c>
      <c r="D23" s="20">
        <v>45.744607999999999</v>
      </c>
      <c r="E23" s="21">
        <v>60.726084</v>
      </c>
      <c r="F23" s="21">
        <f t="shared" si="0"/>
        <v>43.660565777792925</v>
      </c>
      <c r="G23" s="21">
        <v>32.293422077792926</v>
      </c>
      <c r="H23" s="21">
        <v>5.4938531999999984</v>
      </c>
      <c r="I23" s="21">
        <v>5.8732905000000004</v>
      </c>
      <c r="J23" s="22">
        <f t="shared" si="1"/>
        <v>0.53178831814336858</v>
      </c>
      <c r="K23" s="22">
        <f t="shared" si="2"/>
        <v>0.62225773158356334</v>
      </c>
      <c r="L23" s="23">
        <f t="shared" si="3"/>
        <v>0.71897548634608033</v>
      </c>
      <c r="M23" s="4"/>
    </row>
    <row r="24" spans="1:13" x14ac:dyDescent="0.25">
      <c r="A24" s="17"/>
      <c r="B24" s="18">
        <v>451</v>
      </c>
      <c r="C24" s="19" t="s">
        <v>218</v>
      </c>
      <c r="D24" s="20">
        <v>42.10218600000001</v>
      </c>
      <c r="E24" s="21">
        <v>63.421548000000023</v>
      </c>
      <c r="F24" s="21">
        <f t="shared" si="0"/>
        <v>49.485621993711121</v>
      </c>
      <c r="G24" s="21">
        <v>39.26475127371112</v>
      </c>
      <c r="H24" s="21">
        <v>5.3949598199999995</v>
      </c>
      <c r="I24" s="21">
        <v>4.8259109000000011</v>
      </c>
      <c r="J24" s="22">
        <f t="shared" si="1"/>
        <v>0.61910742503022953</v>
      </c>
      <c r="K24" s="22">
        <f t="shared" si="2"/>
        <v>0.704172517102722</v>
      </c>
      <c r="L24" s="23">
        <f t="shared" si="3"/>
        <v>0.78026512367233769</v>
      </c>
      <c r="M24" s="4"/>
    </row>
    <row r="25" spans="1:13" x14ac:dyDescent="0.25">
      <c r="A25" s="17"/>
      <c r="B25" s="18">
        <v>452</v>
      </c>
      <c r="C25" s="19" t="s">
        <v>219</v>
      </c>
      <c r="D25" s="20">
        <v>32.319462000000001</v>
      </c>
      <c r="E25" s="21">
        <v>47.215693000000002</v>
      </c>
      <c r="F25" s="21">
        <f t="shared" si="0"/>
        <v>38.3864436829478</v>
      </c>
      <c r="G25" s="21">
        <v>30.034778982947799</v>
      </c>
      <c r="H25" s="21">
        <v>5.1842609499999996</v>
      </c>
      <c r="I25" s="21">
        <v>3.1674037500000005</v>
      </c>
      <c r="J25" s="22">
        <f t="shared" si="1"/>
        <v>0.63611856725152371</v>
      </c>
      <c r="K25" s="22">
        <f t="shared" si="2"/>
        <v>0.74591809830997924</v>
      </c>
      <c r="L25" s="23">
        <f t="shared" si="3"/>
        <v>0.81300180605096273</v>
      </c>
      <c r="M25" s="4"/>
    </row>
    <row r="26" spans="1:13" x14ac:dyDescent="0.25">
      <c r="A26" s="17"/>
      <c r="B26" s="18">
        <v>453</v>
      </c>
      <c r="C26" s="19" t="s">
        <v>220</v>
      </c>
      <c r="D26" s="20">
        <v>25.253777999999997</v>
      </c>
      <c r="E26" s="21">
        <v>62.02275800000001</v>
      </c>
      <c r="F26" s="21">
        <f t="shared" si="0"/>
        <v>50.534707453790375</v>
      </c>
      <c r="G26" s="21">
        <v>38.985283383790375</v>
      </c>
      <c r="H26" s="21">
        <v>4.8516512799999996</v>
      </c>
      <c r="I26" s="21">
        <v>6.6977727899999984</v>
      </c>
      <c r="J26" s="22">
        <f t="shared" si="1"/>
        <v>0.62856416968414031</v>
      </c>
      <c r="K26" s="22">
        <f t="shared" si="2"/>
        <v>0.70678789652969587</v>
      </c>
      <c r="L26" s="23">
        <f t="shared" si="3"/>
        <v>0.81477685100347141</v>
      </c>
      <c r="M26" s="4"/>
    </row>
    <row r="27" spans="1:13" x14ac:dyDescent="0.25">
      <c r="A27" s="17"/>
      <c r="B27" s="18">
        <v>454</v>
      </c>
      <c r="C27" s="19" t="s">
        <v>221</v>
      </c>
      <c r="D27" s="20">
        <v>4.1867599999999996</v>
      </c>
      <c r="E27" s="21">
        <v>9.8423280000000002</v>
      </c>
      <c r="F27" s="21">
        <f t="shared" si="0"/>
        <v>7.2207550004745658</v>
      </c>
      <c r="G27" s="21">
        <v>6.3677186604745657</v>
      </c>
      <c r="H27" s="21">
        <v>0.43016713999999995</v>
      </c>
      <c r="I27" s="21">
        <v>0.42286919999999995</v>
      </c>
      <c r="J27" s="22">
        <f t="shared" si="1"/>
        <v>0.64697281582919874</v>
      </c>
      <c r="K27" s="22">
        <f t="shared" si="2"/>
        <v>0.69067864843302984</v>
      </c>
      <c r="L27" s="23">
        <f t="shared" si="3"/>
        <v>0.73364299589228943</v>
      </c>
      <c r="M27" s="4"/>
    </row>
    <row r="28" spans="1:13" x14ac:dyDescent="0.25">
      <c r="A28" s="17"/>
      <c r="B28" s="18">
        <v>455</v>
      </c>
      <c r="C28" s="19" t="s">
        <v>222</v>
      </c>
      <c r="D28" s="20">
        <v>8.7831069999999976</v>
      </c>
      <c r="E28" s="21">
        <v>11.670322000000001</v>
      </c>
      <c r="F28" s="21">
        <f t="shared" si="0"/>
        <v>9.2788854199511075</v>
      </c>
      <c r="G28" s="21">
        <v>6.7593032199511072</v>
      </c>
      <c r="H28" s="21">
        <v>1.05605729</v>
      </c>
      <c r="I28" s="21">
        <v>1.4635249100000001</v>
      </c>
      <c r="J28" s="22">
        <f t="shared" si="1"/>
        <v>0.57918737974420131</v>
      </c>
      <c r="K28" s="22">
        <f t="shared" si="2"/>
        <v>0.66967822395569776</v>
      </c>
      <c r="L28" s="23">
        <f t="shared" si="3"/>
        <v>0.79508392484381385</v>
      </c>
      <c r="M28" s="4"/>
    </row>
    <row r="29" spans="1:13" x14ac:dyDescent="0.25">
      <c r="A29" s="17"/>
      <c r="B29" s="18">
        <v>456</v>
      </c>
      <c r="C29" s="19" t="s">
        <v>223</v>
      </c>
      <c r="D29" s="20">
        <v>11.398088999999999</v>
      </c>
      <c r="E29" s="21">
        <v>16.500400999999997</v>
      </c>
      <c r="F29" s="21">
        <f t="shared" si="0"/>
        <v>12.377800527937252</v>
      </c>
      <c r="G29" s="21">
        <v>9.8003038579372515</v>
      </c>
      <c r="H29" s="21">
        <v>1.4294850699999999</v>
      </c>
      <c r="I29" s="21">
        <v>1.1480116</v>
      </c>
      <c r="J29" s="22">
        <f t="shared" si="1"/>
        <v>0.59394337494811511</v>
      </c>
      <c r="K29" s="22">
        <f t="shared" si="2"/>
        <v>0.68057672828298255</v>
      </c>
      <c r="L29" s="23">
        <f t="shared" si="3"/>
        <v>0.75015149801130621</v>
      </c>
      <c r="M29" s="4"/>
    </row>
    <row r="30" spans="1:13" x14ac:dyDescent="0.25">
      <c r="A30" s="17"/>
      <c r="B30" s="18">
        <v>457</v>
      </c>
      <c r="C30" s="19" t="s">
        <v>224</v>
      </c>
      <c r="D30" s="20">
        <v>81.435377999999972</v>
      </c>
      <c r="E30" s="21">
        <v>76.915905999999964</v>
      </c>
      <c r="F30" s="21">
        <f t="shared" si="0"/>
        <v>63.587372457818994</v>
      </c>
      <c r="G30" s="21">
        <v>50.418364527818994</v>
      </c>
      <c r="H30" s="21">
        <v>6.1256054299999994</v>
      </c>
      <c r="I30" s="21">
        <v>7.0434025</v>
      </c>
      <c r="J30" s="22">
        <f t="shared" si="1"/>
        <v>0.65549984586827881</v>
      </c>
      <c r="K30" s="22">
        <f t="shared" si="2"/>
        <v>0.73514014068584232</v>
      </c>
      <c r="L30" s="23">
        <f t="shared" si="3"/>
        <v>0.8267129097825231</v>
      </c>
      <c r="M30" s="4"/>
    </row>
    <row r="31" spans="1:13" x14ac:dyDescent="0.25">
      <c r="A31" s="17"/>
      <c r="B31" s="18">
        <v>458</v>
      </c>
      <c r="C31" s="19" t="s">
        <v>225</v>
      </c>
      <c r="D31" s="20">
        <v>50.337599000000012</v>
      </c>
      <c r="E31" s="21">
        <v>80.16166199999995</v>
      </c>
      <c r="F31" s="21">
        <f t="shared" si="0"/>
        <v>47.273648137091556</v>
      </c>
      <c r="G31" s="21">
        <v>37.902109757091559</v>
      </c>
      <c r="H31" s="21">
        <v>4.7670393299999976</v>
      </c>
      <c r="I31" s="21">
        <v>4.6044990500000011</v>
      </c>
      <c r="J31" s="22">
        <f t="shared" si="1"/>
        <v>0.47282090729470633</v>
      </c>
      <c r="K31" s="22">
        <f t="shared" si="2"/>
        <v>0.53228872783465464</v>
      </c>
      <c r="L31" s="23">
        <f t="shared" si="3"/>
        <v>0.58972889231128445</v>
      </c>
      <c r="M31" s="4"/>
    </row>
    <row r="32" spans="1:13" x14ac:dyDescent="0.25">
      <c r="A32" s="17"/>
      <c r="B32" s="18">
        <v>459</v>
      </c>
      <c r="C32" s="19" t="s">
        <v>226</v>
      </c>
      <c r="D32" s="20">
        <v>21.88793800000002</v>
      </c>
      <c r="E32" s="21">
        <v>45.541473999999972</v>
      </c>
      <c r="F32" s="21">
        <f t="shared" si="0"/>
        <v>38.266755543884457</v>
      </c>
      <c r="G32" s="21">
        <v>29.376476713884461</v>
      </c>
      <c r="H32" s="21">
        <v>3.5506135499999987</v>
      </c>
      <c r="I32" s="21">
        <v>5.3396652799999993</v>
      </c>
      <c r="J32" s="22">
        <f t="shared" si="1"/>
        <v>0.64504887816947865</v>
      </c>
      <c r="K32" s="22">
        <f t="shared" si="2"/>
        <v>0.72301327497402645</v>
      </c>
      <c r="L32" s="23">
        <f t="shared" si="3"/>
        <v>0.84026168199747953</v>
      </c>
      <c r="M32" s="4"/>
    </row>
    <row r="33" spans="1:13" x14ac:dyDescent="0.25">
      <c r="A33" s="17"/>
      <c r="B33" s="18">
        <v>460</v>
      </c>
      <c r="C33" s="19" t="s">
        <v>227</v>
      </c>
      <c r="D33" s="20">
        <v>11.300386000000003</v>
      </c>
      <c r="E33" s="21">
        <v>15.581619</v>
      </c>
      <c r="F33" s="21">
        <f t="shared" si="0"/>
        <v>12.733706191202783</v>
      </c>
      <c r="G33" s="21">
        <v>10.254392511202783</v>
      </c>
      <c r="H33" s="21">
        <v>1.1824242299999999</v>
      </c>
      <c r="I33" s="21">
        <v>1.2968894499999999</v>
      </c>
      <c r="J33" s="22">
        <f t="shared" si="1"/>
        <v>0.65810828202144989</v>
      </c>
      <c r="K33" s="22">
        <f t="shared" si="2"/>
        <v>0.73399412097053474</v>
      </c>
      <c r="L33" s="23">
        <f t="shared" si="3"/>
        <v>0.81722612978810372</v>
      </c>
      <c r="M33" s="4"/>
    </row>
    <row r="34" spans="1:13" x14ac:dyDescent="0.25">
      <c r="A34" s="17"/>
      <c r="B34" s="18">
        <v>461</v>
      </c>
      <c r="C34" s="19" t="s">
        <v>228</v>
      </c>
      <c r="D34" s="20">
        <v>17.190591999999999</v>
      </c>
      <c r="E34" s="21">
        <v>22.567609999999998</v>
      </c>
      <c r="F34" s="21">
        <f t="shared" si="0"/>
        <v>19.039123610582021</v>
      </c>
      <c r="G34" s="21">
        <v>14.886971770582022</v>
      </c>
      <c r="H34" s="21">
        <v>2.0798272599999992</v>
      </c>
      <c r="I34" s="21">
        <v>2.0723245800000005</v>
      </c>
      <c r="J34" s="22">
        <f t="shared" si="1"/>
        <v>0.65966098184885436</v>
      </c>
      <c r="K34" s="22">
        <f t="shared" si="2"/>
        <v>0.7518208188896397</v>
      </c>
      <c r="L34" s="23">
        <f t="shared" si="3"/>
        <v>0.84364820247168493</v>
      </c>
      <c r="M34" s="4"/>
    </row>
    <row r="35" spans="1:13" x14ac:dyDescent="0.25">
      <c r="A35" s="17"/>
      <c r="B35" s="18">
        <v>462</v>
      </c>
      <c r="C35" s="19" t="s">
        <v>229</v>
      </c>
      <c r="D35" s="20">
        <v>13.522761999999995</v>
      </c>
      <c r="E35" s="21">
        <v>29.954746</v>
      </c>
      <c r="F35" s="21">
        <f t="shared" si="0"/>
        <v>26.327440279811881</v>
      </c>
      <c r="G35" s="21">
        <v>21.533440459811878</v>
      </c>
      <c r="H35" s="21">
        <v>1.6681765000000004</v>
      </c>
      <c r="I35" s="21">
        <v>3.1258233200000003</v>
      </c>
      <c r="J35" s="22">
        <f t="shared" si="1"/>
        <v>0.71886573365742701</v>
      </c>
      <c r="K35" s="22">
        <f t="shared" si="2"/>
        <v>0.77455562333300632</v>
      </c>
      <c r="L35" s="23">
        <f t="shared" si="3"/>
        <v>0.87890714479140908</v>
      </c>
      <c r="M35" s="4"/>
    </row>
    <row r="36" spans="1:13" x14ac:dyDescent="0.25">
      <c r="A36" s="17"/>
      <c r="B36" s="18">
        <v>463</v>
      </c>
      <c r="C36" s="19" t="s">
        <v>230</v>
      </c>
      <c r="D36" s="20">
        <v>33.143141999999997</v>
      </c>
      <c r="E36" s="21">
        <v>47.515071999999982</v>
      </c>
      <c r="F36" s="21">
        <f t="shared" si="0"/>
        <v>42.153798717706223</v>
      </c>
      <c r="G36" s="21">
        <v>33.574212687706222</v>
      </c>
      <c r="H36" s="21">
        <v>4.3088665900000001</v>
      </c>
      <c r="I36" s="21">
        <v>4.2707194399999988</v>
      </c>
      <c r="J36" s="22">
        <f t="shared" si="1"/>
        <v>0.70660132194909087</v>
      </c>
      <c r="K36" s="22">
        <f t="shared" si="2"/>
        <v>0.79728552821526266</v>
      </c>
      <c r="L36" s="23">
        <f t="shared" si="3"/>
        <v>0.88716689133305404</v>
      </c>
      <c r="M36" s="4"/>
    </row>
    <row r="37" spans="1:13" x14ac:dyDescent="0.25">
      <c r="A37" s="17"/>
      <c r="B37" s="18">
        <v>464</v>
      </c>
      <c r="C37" s="19" t="s">
        <v>231</v>
      </c>
      <c r="D37" s="20">
        <v>43.39399499999999</v>
      </c>
      <c r="E37" s="21">
        <v>65.250026999999989</v>
      </c>
      <c r="F37" s="21">
        <f t="shared" si="0"/>
        <v>57.979146160233846</v>
      </c>
      <c r="G37" s="21">
        <v>47.228023550233843</v>
      </c>
      <c r="H37" s="21">
        <v>7.6725700300000019</v>
      </c>
      <c r="I37" s="21">
        <v>3.0785525800000006</v>
      </c>
      <c r="J37" s="22">
        <f t="shared" si="1"/>
        <v>0.72380082770285825</v>
      </c>
      <c r="K37" s="22">
        <f t="shared" si="2"/>
        <v>0.84138805919932957</v>
      </c>
      <c r="L37" s="23">
        <f t="shared" si="3"/>
        <v>0.88856892212832117</v>
      </c>
      <c r="M37" s="4"/>
    </row>
    <row r="38" spans="1:13" ht="15.75" thickBot="1" x14ac:dyDescent="0.3">
      <c r="A38" s="41" t="s">
        <v>233</v>
      </c>
      <c r="B38" s="58"/>
      <c r="C38" s="43"/>
      <c r="D38" s="44">
        <v>14.232518999999996</v>
      </c>
      <c r="E38" s="45">
        <v>64.734233000000017</v>
      </c>
      <c r="F38" s="45">
        <f t="shared" si="0"/>
        <v>31.874697161445972</v>
      </c>
      <c r="G38" s="45">
        <v>24.487957641445973</v>
      </c>
      <c r="H38" s="45">
        <v>4.8013534399999989</v>
      </c>
      <c r="I38" s="45">
        <v>2.5853860800000001</v>
      </c>
      <c r="J38" s="46">
        <f t="shared" si="1"/>
        <v>0.37828451047602535</v>
      </c>
      <c r="K38" s="46">
        <f t="shared" si="2"/>
        <v>0.4524547480379657</v>
      </c>
      <c r="L38" s="47">
        <f t="shared" si="3"/>
        <v>0.49239321583444057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46</v>
      </c>
      <c r="B1" s="49" t="s">
        <v>29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782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483.08867699999996</v>
      </c>
      <c r="I6" s="14">
        <v>509.69451700000002</v>
      </c>
      <c r="J6" s="14">
        <v>299.43941734355491</v>
      </c>
      <c r="K6" s="14">
        <v>195.925970833555</v>
      </c>
      <c r="L6" s="14">
        <v>26.140031860000001</v>
      </c>
      <c r="M6" s="14">
        <v>77.373414649999958</v>
      </c>
      <c r="N6" s="15">
        <v>0.38439881987891777</v>
      </c>
      <c r="O6" s="15">
        <v>0.43568450373099654</v>
      </c>
      <c r="P6" s="16">
        <v>0.58748800969258796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SUM(H8:OFFSET(H6,MATCH("PROYECTOS",$A$8:$A$34,0),0))</f>
        <v>21.573411999999994</v>
      </c>
      <c r="I7" s="38">
        <f ca="1">SUM(I8:OFFSET(I6,MATCH("PROYECTOS",$A$8:$A$34,0),0))</f>
        <v>118.85768299999999</v>
      </c>
      <c r="J7" s="38">
        <f ca="1">SUM(J8:OFFSET(J6,MATCH("PROYECTOS",$A$8:$A$34,0),0))</f>
        <v>60.079530414770531</v>
      </c>
      <c r="K7" s="38">
        <f ca="1">SUM(K8:OFFSET(K6,MATCH("PROYECTOS",$A$8:$A$34,0),0))</f>
        <v>5.7950687047705287</v>
      </c>
      <c r="L7" s="38">
        <f ca="1">SUM(L8:OFFSET(L6,MATCH("PROYECTOS",$A$8:$A$34,0),0))</f>
        <v>0.87723133000000009</v>
      </c>
      <c r="M7" s="38">
        <f ca="1">SUM(M8:OFFSET(M6,MATCH("PROYECTOS",$A$8:$A$34,0),0))</f>
        <v>53.407230380000001</v>
      </c>
      <c r="N7" s="39">
        <f ca="1">IFERROR(K7/I7,0)</f>
        <v>4.8756366088429717E-2</v>
      </c>
      <c r="O7" s="39">
        <f ca="1">IFERROR(SUM(K7,L7)/I7,0)</f>
        <v>5.6136884603164683E-2</v>
      </c>
      <c r="P7" s="40">
        <f ca="1">IFERROR(SUM(K7,L7,M7)/I7,0)</f>
        <v>0.50547452127912118</v>
      </c>
      <c r="Q7" s="64"/>
      <c r="R7" s="38"/>
      <c r="S7" s="40"/>
    </row>
    <row r="8" spans="1:19" ht="38.25" x14ac:dyDescent="0.25">
      <c r="A8" s="17"/>
      <c r="B8" s="19">
        <v>5000180</v>
      </c>
      <c r="C8" s="19" t="s">
        <v>786</v>
      </c>
      <c r="D8" s="68">
        <v>3000083</v>
      </c>
      <c r="E8" s="19" t="s">
        <v>784</v>
      </c>
      <c r="F8" s="69">
        <v>277</v>
      </c>
      <c r="G8" s="19" t="s">
        <v>792</v>
      </c>
      <c r="H8" s="20">
        <v>3.01</v>
      </c>
      <c r="I8" s="21">
        <v>3</v>
      </c>
      <c r="J8" s="21">
        <f t="shared" ref="J8:J14" si="0">SUM(K8,L8,M8)</f>
        <v>0.18414799377918242</v>
      </c>
      <c r="K8" s="21">
        <v>0.15304799377918243</v>
      </c>
      <c r="L8" s="21">
        <v>5.3E-3</v>
      </c>
      <c r="M8" s="21">
        <v>2.58E-2</v>
      </c>
      <c r="N8" s="22">
        <f t="shared" ref="N8:N15" si="1">IFERROR(K8/I8,0)</f>
        <v>5.1015997926394142E-2</v>
      </c>
      <c r="O8" s="22">
        <f t="shared" ref="O8:O15" si="2">IFERROR(SUM(K8,L8)/I8,0)</f>
        <v>5.2782664593060809E-2</v>
      </c>
      <c r="P8" s="23">
        <f t="shared" ref="P8:P15" si="3">IFERROR(SUM(K8,L8,M8)/I8,0)</f>
        <v>6.1382664593060805E-2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5000181</v>
      </c>
      <c r="C9" s="19" t="s">
        <v>787</v>
      </c>
      <c r="D9" s="68">
        <v>3000082</v>
      </c>
      <c r="E9" s="19" t="s">
        <v>783</v>
      </c>
      <c r="F9" s="69">
        <v>277</v>
      </c>
      <c r="G9" s="19" t="s">
        <v>792</v>
      </c>
      <c r="H9" s="20">
        <v>3.5515519999999996</v>
      </c>
      <c r="I9" s="21">
        <v>3.0718580000000002</v>
      </c>
      <c r="J9" s="21">
        <f t="shared" si="0"/>
        <v>4.3003199470055105E-2</v>
      </c>
      <c r="K9" s="21">
        <v>3.2800999470055103E-2</v>
      </c>
      <c r="L9" s="21">
        <v>1.02022E-2</v>
      </c>
      <c r="M9" s="21">
        <v>0</v>
      </c>
      <c r="N9" s="22">
        <f t="shared" si="1"/>
        <v>1.0677902256567557E-2</v>
      </c>
      <c r="O9" s="22">
        <f t="shared" si="2"/>
        <v>1.3999084420586857E-2</v>
      </c>
      <c r="P9" s="23">
        <f t="shared" si="3"/>
        <v>1.3999084420586857E-2</v>
      </c>
      <c r="Q9" s="70">
        <v>507</v>
      </c>
      <c r="R9" s="21">
        <v>0</v>
      </c>
      <c r="S9" s="23">
        <f t="shared" ref="S9:S14" si="4">IFERROR(R9/Q9,0)</f>
        <v>0</v>
      </c>
    </row>
    <row r="10" spans="1:19" x14ac:dyDescent="0.25">
      <c r="A10" s="17"/>
      <c r="B10" s="19">
        <v>5000276</v>
      </c>
      <c r="C10" s="19" t="s">
        <v>514</v>
      </c>
      <c r="D10" s="68">
        <v>3000001</v>
      </c>
      <c r="E10" s="19" t="s">
        <v>276</v>
      </c>
      <c r="F10" s="69">
        <v>1</v>
      </c>
      <c r="G10" s="19" t="s">
        <v>533</v>
      </c>
      <c r="H10" s="20">
        <v>11.954793999999996</v>
      </c>
      <c r="I10" s="21">
        <v>11.334735</v>
      </c>
      <c r="J10" s="21">
        <f t="shared" si="0"/>
        <v>4.3393051132826352</v>
      </c>
      <c r="K10" s="21">
        <v>3.2634444232826354</v>
      </c>
      <c r="L10" s="21">
        <v>0.62627805000000014</v>
      </c>
      <c r="M10" s="21">
        <v>0.44958263999999998</v>
      </c>
      <c r="N10" s="22">
        <f t="shared" si="1"/>
        <v>0.2879153701681279</v>
      </c>
      <c r="O10" s="22">
        <f t="shared" si="2"/>
        <v>0.34316836461396188</v>
      </c>
      <c r="P10" s="23">
        <f t="shared" si="3"/>
        <v>0.38283251556235193</v>
      </c>
      <c r="Q10" s="70">
        <v>547596.5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5004375</v>
      </c>
      <c r="C11" s="19" t="s">
        <v>788</v>
      </c>
      <c r="D11" s="68">
        <v>3000626</v>
      </c>
      <c r="E11" s="19" t="s">
        <v>785</v>
      </c>
      <c r="F11" s="69">
        <v>120</v>
      </c>
      <c r="G11" s="19" t="s">
        <v>691</v>
      </c>
      <c r="H11" s="20">
        <v>0.5</v>
      </c>
      <c r="I11" s="21">
        <v>0.5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5004463</v>
      </c>
      <c r="C12" s="19" t="s">
        <v>789</v>
      </c>
      <c r="D12" s="68">
        <v>3000001</v>
      </c>
      <c r="E12" s="19" t="s">
        <v>276</v>
      </c>
      <c r="F12" s="69">
        <v>180</v>
      </c>
      <c r="G12" s="19" t="s">
        <v>793</v>
      </c>
      <c r="H12" s="20">
        <v>0.98369700000000004</v>
      </c>
      <c r="I12" s="21">
        <v>2.7565390000000001</v>
      </c>
      <c r="J12" s="21">
        <f t="shared" si="0"/>
        <v>1.3038879078902434</v>
      </c>
      <c r="K12" s="21">
        <v>9.531673789024353E-2</v>
      </c>
      <c r="L12" s="21">
        <v>0.21183107999999998</v>
      </c>
      <c r="M12" s="21">
        <v>0.99674008999999997</v>
      </c>
      <c r="N12" s="22">
        <f t="shared" si="1"/>
        <v>3.4578410786222695E-2</v>
      </c>
      <c r="O12" s="22">
        <f t="shared" si="2"/>
        <v>0.11142516680890184</v>
      </c>
      <c r="P12" s="23">
        <f t="shared" si="3"/>
        <v>0.4730163106309192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5004464</v>
      </c>
      <c r="C13" s="19" t="s">
        <v>790</v>
      </c>
      <c r="D13" s="68">
        <v>3000626</v>
      </c>
      <c r="E13" s="19" t="s">
        <v>785</v>
      </c>
      <c r="F13" s="69">
        <v>60</v>
      </c>
      <c r="G13" s="19" t="s">
        <v>310</v>
      </c>
      <c r="H13" s="20">
        <v>1.573369</v>
      </c>
      <c r="I13" s="21">
        <v>0.58335599999999999</v>
      </c>
      <c r="J13" s="21">
        <f t="shared" si="0"/>
        <v>0.21933402360452339</v>
      </c>
      <c r="K13" s="21">
        <v>0.19571402360452339</v>
      </c>
      <c r="L13" s="21">
        <v>2.3619999999999999E-2</v>
      </c>
      <c r="M13" s="21">
        <v>0</v>
      </c>
      <c r="N13" s="22">
        <f t="shared" si="1"/>
        <v>0.33549671830670019</v>
      </c>
      <c r="O13" s="22">
        <f t="shared" si="2"/>
        <v>0.37598657355803899</v>
      </c>
      <c r="P13" s="23">
        <f t="shared" si="3"/>
        <v>0.37598657355803899</v>
      </c>
      <c r="Q13" s="70">
        <v>2.5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5004833</v>
      </c>
      <c r="C14" s="19" t="s">
        <v>791</v>
      </c>
      <c r="D14" s="68">
        <v>3000001</v>
      </c>
      <c r="E14" s="19" t="s">
        <v>276</v>
      </c>
      <c r="F14" s="69">
        <v>1</v>
      </c>
      <c r="G14" s="19" t="s">
        <v>533</v>
      </c>
      <c r="H14" s="20">
        <v>0</v>
      </c>
      <c r="I14" s="21">
        <v>97.611194999999995</v>
      </c>
      <c r="J14" s="21">
        <f t="shared" si="0"/>
        <v>53.989852176743888</v>
      </c>
      <c r="K14" s="21">
        <v>2.0547445267438889</v>
      </c>
      <c r="L14" s="21">
        <v>0</v>
      </c>
      <c r="M14" s="21">
        <v>51.935107649999999</v>
      </c>
      <c r="N14" s="22">
        <f t="shared" si="1"/>
        <v>2.1050295785682051E-2</v>
      </c>
      <c r="O14" s="22">
        <f t="shared" si="2"/>
        <v>2.1050295785682051E-2</v>
      </c>
      <c r="P14" s="23">
        <f t="shared" si="3"/>
        <v>0.55311127147602168</v>
      </c>
      <c r="Q14" s="70">
        <v>5</v>
      </c>
      <c r="R14" s="21">
        <v>5</v>
      </c>
      <c r="S14" s="23">
        <f t="shared" si="4"/>
        <v>1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461.51526499999994</v>
      </c>
      <c r="I15" s="45">
        <f t="shared" ca="1" si="5"/>
        <v>390.83683400000001</v>
      </c>
      <c r="J15" s="45">
        <f t="shared" ca="1" si="5"/>
        <v>239.35988692878436</v>
      </c>
      <c r="K15" s="45">
        <f t="shared" ca="1" si="5"/>
        <v>190.13090212878447</v>
      </c>
      <c r="L15" s="45">
        <f t="shared" ca="1" si="5"/>
        <v>25.26280053</v>
      </c>
      <c r="M15" s="45">
        <f t="shared" ca="1" si="5"/>
        <v>23.966184269999957</v>
      </c>
      <c r="N15" s="46">
        <f t="shared" ca="1" si="1"/>
        <v>0.48647129847742154</v>
      </c>
      <c r="O15" s="46">
        <f t="shared" ca="1" si="2"/>
        <v>0.55110901512108879</v>
      </c>
      <c r="P15" s="47">
        <f t="shared" ca="1" si="3"/>
        <v>0.61242919322385159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50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796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107.95273800000001</v>
      </c>
      <c r="E6" s="14">
        <v>321.42376700000005</v>
      </c>
      <c r="F6" s="14">
        <v>284.94373517170544</v>
      </c>
      <c r="G6" s="14">
        <v>273.39808828170544</v>
      </c>
      <c r="H6" s="14">
        <v>6.5762276199999992</v>
      </c>
      <c r="I6" s="14">
        <v>4.9694192700000004</v>
      </c>
      <c r="J6" s="15">
        <v>0.85058454399143857</v>
      </c>
      <c r="K6" s="15">
        <v>0.87104422462233599</v>
      </c>
      <c r="L6" s="16">
        <v>0.88650487122100519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85.850836000000129</v>
      </c>
      <c r="E7" s="38">
        <f ca="1">SUM(E8:OFFSET(E6,MATCH("GOBIERNOS REGIONALES",$A$8:$A$50,0),0))</f>
        <v>295.88893200000098</v>
      </c>
      <c r="F7" s="38">
        <f ca="1">SUM(F8:OFFSET(F6,MATCH("GOBIERNOS REGIONALES",$A$8:$A$50,0),0))</f>
        <v>267.34277630321736</v>
      </c>
      <c r="G7" s="38">
        <f ca="1">SUM(G8:OFFSET(G6,MATCH("GOBIERNOS REGIONALES",$A$8:$A$50,0),0))</f>
        <v>257.49647465321732</v>
      </c>
      <c r="H7" s="38">
        <f ca="1">SUM(H8:OFFSET(H6,MATCH("GOBIERNOS REGIONALES",$A$8:$A$50,0),0))</f>
        <v>6.0989773199999995</v>
      </c>
      <c r="I7" s="38">
        <f ca="1">SUM(I8:OFFSET(I6,MATCH("GOBIERNOS REGIONALES",$A$8:$A$50,0),0))</f>
        <v>3.7473243300000001</v>
      </c>
      <c r="J7" s="39">
        <f ca="1">IFERROR(G7/E7,0)</f>
        <v>0.87024706504809879</v>
      </c>
      <c r="K7" s="39">
        <f ca="1">IFERROR(SUM(G7,H7)/E7,0)</f>
        <v>0.89085945253679333</v>
      </c>
      <c r="L7" s="40">
        <f ca="1">IFERROR(SUM(G7,H7,I7)/E7,0)</f>
        <v>0.90352408417634389</v>
      </c>
      <c r="M7" s="4"/>
    </row>
    <row r="8" spans="1:13" ht="25.5" x14ac:dyDescent="0.25">
      <c r="A8" s="17"/>
      <c r="B8" s="18">
        <v>36</v>
      </c>
      <c r="C8" s="19" t="s">
        <v>123</v>
      </c>
      <c r="D8" s="20">
        <v>85.850836000000129</v>
      </c>
      <c r="E8" s="21">
        <v>295.88893200000098</v>
      </c>
      <c r="F8" s="21">
        <f t="shared" ref="F8:F18" si="0">SUM(G8,H8,I8)</f>
        <v>267.34277630321736</v>
      </c>
      <c r="G8" s="21">
        <v>257.49647465321732</v>
      </c>
      <c r="H8" s="21">
        <v>6.0989773199999995</v>
      </c>
      <c r="I8" s="21">
        <v>3.7473243300000001</v>
      </c>
      <c r="J8" s="22">
        <f t="shared" ref="J8:J18" si="1">IFERROR(G8/E8,0)</f>
        <v>0.87024706504809879</v>
      </c>
      <c r="K8" s="22">
        <f t="shared" ref="K8:K18" si="2">IFERROR(SUM(G8,H8)/E8,0)</f>
        <v>0.89085945253679333</v>
      </c>
      <c r="L8" s="23">
        <f t="shared" ref="L8:L18" si="3">IFERROR(SUM(G8,H8,I8)/E8,0)</f>
        <v>0.90352408417634389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0.64937200000000006</v>
      </c>
      <c r="E9" s="38">
        <f ca="1">SUM(E10:OFFSET(E8,(MATCH("GOBIERNOS LOCALES",$A$8:$A$50,0)-MATCH("GOBIERNOS REGIONALES",$A$8:$A$50,0)),0))</f>
        <v>5.2630409999999994</v>
      </c>
      <c r="F9" s="38">
        <f ca="1">SUM(F10:OFFSET(F8,(MATCH("GOBIERNOS LOCALES",$A$8:$A$50,0)-MATCH("GOBIERNOS REGIONALES",$A$8:$A$50,0)),0))</f>
        <v>3.6156295149188478</v>
      </c>
      <c r="G9" s="38">
        <f ca="1">SUM(G10:OFFSET(G8,(MATCH("GOBIERNOS LOCALES",$A$8:$A$50,0)-MATCH("GOBIERNOS REGIONALES",$A$8:$A$50,0)),0))</f>
        <v>3.2234057249188481</v>
      </c>
      <c r="H9" s="38">
        <f ca="1">SUM(H10:OFFSET(H8,(MATCH("GOBIERNOS LOCALES",$A$8:$A$50,0)-MATCH("GOBIERNOS REGIONALES",$A$8:$A$50,0)),0))</f>
        <v>6.6961820000000005E-2</v>
      </c>
      <c r="I9" s="38">
        <f ca="1">SUM(I10:OFFSET(I8,(MATCH("GOBIERNOS LOCALES",$A$8:$A$50,0)-MATCH("GOBIERNOS REGIONALES",$A$8:$A$50,0)),0))</f>
        <v>0.32526197000000001</v>
      </c>
      <c r="J9" s="39">
        <f t="shared" ca="1" si="1"/>
        <v>0.61246069048651697</v>
      </c>
      <c r="K9" s="39">
        <f t="shared" ca="1" si="2"/>
        <v>0.62518371886497714</v>
      </c>
      <c r="L9" s="40">
        <f t="shared" ca="1" si="3"/>
        <v>0.68698486576844997</v>
      </c>
      <c r="M9" s="4"/>
    </row>
    <row r="10" spans="1:13" x14ac:dyDescent="0.25">
      <c r="A10" s="17"/>
      <c r="B10" s="18">
        <v>442</v>
      </c>
      <c r="C10" s="19" t="s">
        <v>209</v>
      </c>
      <c r="D10" s="20">
        <v>0.06</v>
      </c>
      <c r="E10" s="21">
        <v>6.9999999999999993E-2</v>
      </c>
      <c r="F10" s="21">
        <f t="shared" si="0"/>
        <v>5.9949999016523363E-2</v>
      </c>
      <c r="G10" s="21">
        <v>4.0874999016523361E-2</v>
      </c>
      <c r="H10" s="21">
        <v>1.1950000000000001E-2</v>
      </c>
      <c r="I10" s="21">
        <v>7.1250000000000003E-3</v>
      </c>
      <c r="J10" s="22">
        <f t="shared" si="1"/>
        <v>0.58392855737890526</v>
      </c>
      <c r="K10" s="22">
        <f t="shared" si="2"/>
        <v>0.75464284309319096</v>
      </c>
      <c r="L10" s="23">
        <f t="shared" si="3"/>
        <v>0.85642855737890522</v>
      </c>
      <c r="M10" s="4"/>
    </row>
    <row r="11" spans="1:13" x14ac:dyDescent="0.25">
      <c r="A11" s="17"/>
      <c r="B11" s="18">
        <v>443</v>
      </c>
      <c r="C11" s="19" t="s">
        <v>210</v>
      </c>
      <c r="D11" s="20">
        <v>0.120924</v>
      </c>
      <c r="E11" s="21">
        <v>0.79800899999999997</v>
      </c>
      <c r="F11" s="21">
        <f t="shared" si="0"/>
        <v>0.23644778660958343</v>
      </c>
      <c r="G11" s="21">
        <v>0.17693441660958342</v>
      </c>
      <c r="H11" s="21">
        <v>1.9498750000000002E-2</v>
      </c>
      <c r="I11" s="21">
        <v>4.0014620000000001E-2</v>
      </c>
      <c r="J11" s="22">
        <f t="shared" si="1"/>
        <v>0.22171982597888423</v>
      </c>
      <c r="K11" s="22">
        <f t="shared" si="2"/>
        <v>0.24615407421417984</v>
      </c>
      <c r="L11" s="23">
        <f t="shared" si="3"/>
        <v>0.29629714277606323</v>
      </c>
      <c r="M11" s="4"/>
    </row>
    <row r="12" spans="1:13" x14ac:dyDescent="0.25">
      <c r="A12" s="17"/>
      <c r="B12" s="18">
        <v>447</v>
      </c>
      <c r="C12" s="19" t="s">
        <v>214</v>
      </c>
      <c r="D12" s="20">
        <v>0</v>
      </c>
      <c r="E12" s="21">
        <v>2.9010679999999995</v>
      </c>
      <c r="F12" s="21">
        <f t="shared" si="0"/>
        <v>2.897949074549794</v>
      </c>
      <c r="G12" s="21">
        <v>2.6970383245497942</v>
      </c>
      <c r="H12" s="21">
        <v>0</v>
      </c>
      <c r="I12" s="21">
        <v>0.20091075</v>
      </c>
      <c r="J12" s="22">
        <f t="shared" si="1"/>
        <v>0.929670840031945</v>
      </c>
      <c r="K12" s="22">
        <f t="shared" si="2"/>
        <v>0.929670840031945</v>
      </c>
      <c r="L12" s="23">
        <f t="shared" si="3"/>
        <v>0.99892490439720627</v>
      </c>
      <c r="M12" s="4"/>
    </row>
    <row r="13" spans="1:13" x14ac:dyDescent="0.25">
      <c r="A13" s="17"/>
      <c r="B13" s="18">
        <v>450</v>
      </c>
      <c r="C13" s="19" t="s">
        <v>217</v>
      </c>
      <c r="D13" s="20">
        <v>0.36104400000000003</v>
      </c>
      <c r="E13" s="21">
        <v>1.3427369999999998</v>
      </c>
      <c r="F13" s="21">
        <f t="shared" si="0"/>
        <v>0.31444539324223247</v>
      </c>
      <c r="G13" s="21">
        <v>0.23783913324223249</v>
      </c>
      <c r="H13" s="21">
        <v>2.1671350000000002E-2</v>
      </c>
      <c r="I13" s="21">
        <v>5.4934910000000003E-2</v>
      </c>
      <c r="J13" s="22">
        <f t="shared" si="1"/>
        <v>0.17713009564958179</v>
      </c>
      <c r="K13" s="22">
        <f t="shared" si="2"/>
        <v>0.19326977899784731</v>
      </c>
      <c r="L13" s="23">
        <f t="shared" si="3"/>
        <v>0.23418241490495348</v>
      </c>
      <c r="M13" s="4"/>
    </row>
    <row r="14" spans="1:13" x14ac:dyDescent="0.25">
      <c r="A14" s="17"/>
      <c r="B14" s="18">
        <v>451</v>
      </c>
      <c r="C14" s="19" t="s">
        <v>218</v>
      </c>
      <c r="D14" s="20">
        <v>2.0390000000000005E-2</v>
      </c>
      <c r="E14" s="21">
        <v>6.4159999999999995E-2</v>
      </c>
      <c r="F14" s="21">
        <f t="shared" si="0"/>
        <v>4.4468750549277292E-2</v>
      </c>
      <c r="G14" s="21">
        <v>2.6150750549277291E-2</v>
      </c>
      <c r="H14" s="21">
        <v>1.0530000000000001E-2</v>
      </c>
      <c r="I14" s="21">
        <v>7.7879999999999998E-3</v>
      </c>
      <c r="J14" s="22">
        <f t="shared" si="1"/>
        <v>0.40758651105482063</v>
      </c>
      <c r="K14" s="22">
        <f t="shared" si="2"/>
        <v>0.57170745868574335</v>
      </c>
      <c r="L14" s="23">
        <f t="shared" si="3"/>
        <v>0.69309149858599273</v>
      </c>
      <c r="M14" s="4"/>
    </row>
    <row r="15" spans="1:13" x14ac:dyDescent="0.25">
      <c r="A15" s="17"/>
      <c r="B15" s="18">
        <v>452</v>
      </c>
      <c r="C15" s="19" t="s">
        <v>219</v>
      </c>
      <c r="D15" s="20">
        <v>0.03</v>
      </c>
      <c r="E15" s="21">
        <v>0.03</v>
      </c>
      <c r="F15" s="21">
        <f t="shared" si="0"/>
        <v>1.9299369581335948E-2</v>
      </c>
      <c r="G15" s="21">
        <v>1.1005399581335951E-2</v>
      </c>
      <c r="H15" s="21">
        <v>0</v>
      </c>
      <c r="I15" s="21">
        <v>8.2939699999999995E-3</v>
      </c>
      <c r="J15" s="22">
        <f t="shared" si="1"/>
        <v>0.36684665271119837</v>
      </c>
      <c r="K15" s="22">
        <f t="shared" si="2"/>
        <v>0.36684665271119837</v>
      </c>
      <c r="L15" s="23">
        <f t="shared" si="3"/>
        <v>0.64331231937786493</v>
      </c>
      <c r="M15" s="4"/>
    </row>
    <row r="16" spans="1:13" x14ac:dyDescent="0.25">
      <c r="A16" s="17"/>
      <c r="B16" s="18">
        <v>456</v>
      </c>
      <c r="C16" s="19" t="s">
        <v>223</v>
      </c>
      <c r="D16" s="20">
        <v>5.3013999999999999E-2</v>
      </c>
      <c r="E16" s="21">
        <v>5.3066999999999996E-2</v>
      </c>
      <c r="F16" s="21">
        <f t="shared" si="0"/>
        <v>4.306914137010142E-2</v>
      </c>
      <c r="G16" s="21">
        <v>3.3562701370101422E-2</v>
      </c>
      <c r="H16" s="21">
        <v>3.3117200000000002E-3</v>
      </c>
      <c r="I16" s="21">
        <v>6.1947199999999999E-3</v>
      </c>
      <c r="J16" s="22">
        <f t="shared" si="1"/>
        <v>0.63245899278461992</v>
      </c>
      <c r="K16" s="22">
        <f t="shared" si="2"/>
        <v>0.69486538470426862</v>
      </c>
      <c r="L16" s="23">
        <f t="shared" si="3"/>
        <v>0.81159932481771013</v>
      </c>
      <c r="M16" s="4"/>
    </row>
    <row r="17" spans="1:13" x14ac:dyDescent="0.25">
      <c r="A17" s="17"/>
      <c r="B17" s="18">
        <v>462</v>
      </c>
      <c r="C17" s="19" t="s">
        <v>229</v>
      </c>
      <c r="D17" s="20">
        <v>4.0000000000000001E-3</v>
      </c>
      <c r="E17" s="21">
        <v>4.0000000000000001E-3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233</v>
      </c>
      <c r="B18" s="58"/>
      <c r="C18" s="43"/>
      <c r="D18" s="44">
        <v>21.452529999999999</v>
      </c>
      <c r="E18" s="45">
        <v>20.271794000000003</v>
      </c>
      <c r="F18" s="45">
        <f t="shared" si="0"/>
        <v>13.985329353569274</v>
      </c>
      <c r="G18" s="45">
        <v>12.678207903569273</v>
      </c>
      <c r="H18" s="45">
        <v>0.41028847999999979</v>
      </c>
      <c r="I18" s="45">
        <v>0.89683297000000017</v>
      </c>
      <c r="J18" s="46">
        <f t="shared" si="1"/>
        <v>0.62541124399593206</v>
      </c>
      <c r="K18" s="46">
        <f t="shared" si="2"/>
        <v>0.64565062093514125</v>
      </c>
      <c r="L18" s="47">
        <f t="shared" si="3"/>
        <v>0.68989105520553684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47</v>
      </c>
      <c r="B1" s="51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797</v>
      </c>
      <c r="N2" s="72" t="s">
        <v>827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107.95273800000001</v>
      </c>
      <c r="E6" s="14">
        <f ca="1">SUM(E7:OFFSET(E7,50,0))</f>
        <v>321.42376700000005</v>
      </c>
      <c r="F6" s="14">
        <f ca="1">SUM(F7:OFFSET(F7,50,0))</f>
        <v>284.94373517170544</v>
      </c>
      <c r="G6" s="14">
        <f ca="1">SUM(G7:OFFSET(G7,50,0))</f>
        <v>273.39808828170544</v>
      </c>
      <c r="H6" s="14">
        <f ca="1">SUM(H7:OFFSET(H7,50,0))</f>
        <v>6.5762276199999992</v>
      </c>
      <c r="I6" s="14">
        <f ca="1">SUM(I7:OFFSET(I7,50,0))</f>
        <v>4.9694192700000004</v>
      </c>
      <c r="J6" s="15">
        <f ca="1">IFERROR(G6/E6,0)</f>
        <v>0.85058454399143857</v>
      </c>
      <c r="K6" s="15">
        <f ca="1">IFERROR(SUM(G6,H6)/E6,0)</f>
        <v>0.87104422462233599</v>
      </c>
      <c r="L6" s="16">
        <f ca="1">IFERROR(SUM(G6,H6,I6)/E6,0)</f>
        <v>0.88650487122100519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0.78618199999999983</v>
      </c>
      <c r="E7" s="21">
        <v>0.93811199999999995</v>
      </c>
      <c r="F7" s="21">
        <f t="shared" ref="F7:F31" si="0">SUM(G7,H7,I7)</f>
        <v>0.47446537972427905</v>
      </c>
      <c r="G7" s="21">
        <v>0.47446537972427905</v>
      </c>
      <c r="H7" s="21">
        <v>0</v>
      </c>
      <c r="I7" s="21">
        <v>0</v>
      </c>
      <c r="J7" s="22">
        <f t="shared" ref="J7:J31" si="1">IFERROR(G7/E7,0)</f>
        <v>0.50576624083721244</v>
      </c>
      <c r="K7" s="22">
        <f t="shared" ref="K7:K31" si="2">IFERROR(SUM(G7,H7)/E7,0)</f>
        <v>0.50576624083721244</v>
      </c>
      <c r="L7" s="23">
        <f t="shared" ref="L7:L31" si="3">IFERROR(SUM(G7,H7,I7)/E7,0)</f>
        <v>0.50576624083721244</v>
      </c>
      <c r="M7" s="4"/>
      <c r="N7" t="s">
        <v>263</v>
      </c>
      <c r="O7" s="5">
        <v>37.929345421769014</v>
      </c>
      <c r="P7" s="71">
        <v>0.99971796085247289</v>
      </c>
    </row>
    <row r="8" spans="1:16" x14ac:dyDescent="0.25">
      <c r="A8" s="17"/>
      <c r="B8" s="55">
        <v>2</v>
      </c>
      <c r="C8" s="19" t="s">
        <v>251</v>
      </c>
      <c r="D8" s="20">
        <v>0.85414299999999976</v>
      </c>
      <c r="E8" s="21">
        <v>1.0845929999999999</v>
      </c>
      <c r="F8" s="21">
        <f t="shared" si="0"/>
        <v>0.62587906555656192</v>
      </c>
      <c r="G8" s="21">
        <v>0.56901496555656195</v>
      </c>
      <c r="H8" s="21">
        <v>3.1483999999999998E-2</v>
      </c>
      <c r="I8" s="21">
        <v>2.5380100000000003E-2</v>
      </c>
      <c r="J8" s="22">
        <f t="shared" si="1"/>
        <v>0.52463455467310038</v>
      </c>
      <c r="K8" s="22">
        <f t="shared" si="2"/>
        <v>0.55366295518831665</v>
      </c>
      <c r="L8" s="23">
        <f t="shared" si="3"/>
        <v>0.57706353033493851</v>
      </c>
      <c r="M8" s="4"/>
      <c r="N8" t="s">
        <v>258</v>
      </c>
      <c r="O8" s="5">
        <v>65.873476258021697</v>
      </c>
      <c r="P8" s="71">
        <v>0.99191189892997234</v>
      </c>
    </row>
    <row r="9" spans="1:16" x14ac:dyDescent="0.25">
      <c r="A9" s="17"/>
      <c r="B9" s="55">
        <v>3</v>
      </c>
      <c r="C9" s="19" t="s">
        <v>252</v>
      </c>
      <c r="D9" s="20">
        <v>1.8112410000000005</v>
      </c>
      <c r="E9" s="21">
        <v>53.890824999999936</v>
      </c>
      <c r="F9" s="21">
        <f t="shared" si="0"/>
        <v>53.386853437666431</v>
      </c>
      <c r="G9" s="21">
        <v>53.322298757666431</v>
      </c>
      <c r="H9" s="21">
        <v>2.3002000000000002E-2</v>
      </c>
      <c r="I9" s="21">
        <v>4.1552680000000002E-2</v>
      </c>
      <c r="J9" s="22">
        <f t="shared" si="1"/>
        <v>0.98945040751679891</v>
      </c>
      <c r="K9" s="22">
        <f t="shared" si="2"/>
        <v>0.98987723341898171</v>
      </c>
      <c r="L9" s="23">
        <f t="shared" si="3"/>
        <v>0.99064828637651203</v>
      </c>
      <c r="M9" s="4"/>
      <c r="N9" t="s">
        <v>252</v>
      </c>
      <c r="O9" s="5">
        <v>53.386853437666431</v>
      </c>
      <c r="P9" s="71">
        <v>0.99064828637651203</v>
      </c>
    </row>
    <row r="10" spans="1:16" x14ac:dyDescent="0.25">
      <c r="A10" s="17"/>
      <c r="B10" s="55">
        <v>4</v>
      </c>
      <c r="C10" s="19" t="s">
        <v>253</v>
      </c>
      <c r="D10" s="20">
        <v>0.66150199999999992</v>
      </c>
      <c r="E10" s="21">
        <v>2.3415590000000002</v>
      </c>
      <c r="F10" s="21">
        <f t="shared" si="0"/>
        <v>0.67643773697945409</v>
      </c>
      <c r="G10" s="21">
        <v>0.45873751697945409</v>
      </c>
      <c r="H10" s="21">
        <v>6.0310749999999996E-2</v>
      </c>
      <c r="I10" s="21">
        <v>0.15738947000000003</v>
      </c>
      <c r="J10" s="22">
        <f t="shared" si="1"/>
        <v>0.19591115021208266</v>
      </c>
      <c r="K10" s="22">
        <f t="shared" si="2"/>
        <v>0.22166781489573997</v>
      </c>
      <c r="L10" s="23">
        <f t="shared" si="3"/>
        <v>0.2888834904349854</v>
      </c>
      <c r="M10" s="4"/>
      <c r="N10" t="s">
        <v>273</v>
      </c>
      <c r="O10" s="5">
        <v>9.3664000379830609E-2</v>
      </c>
      <c r="P10" s="71">
        <v>0.98867391177502562</v>
      </c>
    </row>
    <row r="11" spans="1:16" x14ac:dyDescent="0.25">
      <c r="A11" s="17"/>
      <c r="B11" s="55">
        <v>5</v>
      </c>
      <c r="C11" s="19" t="s">
        <v>254</v>
      </c>
      <c r="D11" s="20">
        <v>2.2998919999999998</v>
      </c>
      <c r="E11" s="21">
        <v>72.943010000000143</v>
      </c>
      <c r="F11" s="21">
        <f t="shared" si="0"/>
        <v>71.92266275467928</v>
      </c>
      <c r="G11" s="21">
        <v>71.915112754679285</v>
      </c>
      <c r="H11" s="21">
        <v>7.5500000000000003E-3</v>
      </c>
      <c r="I11" s="21">
        <v>0</v>
      </c>
      <c r="J11" s="22">
        <f t="shared" si="1"/>
        <v>0.98590821457298161</v>
      </c>
      <c r="K11" s="22">
        <f t="shared" si="2"/>
        <v>0.98601172003567084</v>
      </c>
      <c r="L11" s="23">
        <f t="shared" si="3"/>
        <v>0.98601172003567084</v>
      </c>
      <c r="M11" s="4"/>
      <c r="N11" t="s">
        <v>254</v>
      </c>
      <c r="O11" s="5">
        <v>71.92266275467928</v>
      </c>
      <c r="P11" s="71">
        <v>0.98601172003567084</v>
      </c>
    </row>
    <row r="12" spans="1:16" x14ac:dyDescent="0.25">
      <c r="A12" s="17"/>
      <c r="B12" s="55">
        <v>6</v>
      </c>
      <c r="C12" s="19" t="s">
        <v>255</v>
      </c>
      <c r="D12" s="20">
        <v>2.8892229999999999</v>
      </c>
      <c r="E12" s="21">
        <v>1.9079089999999999</v>
      </c>
      <c r="F12" s="21">
        <f t="shared" si="0"/>
        <v>0.84697435005175614</v>
      </c>
      <c r="G12" s="21">
        <v>0.5814953000517562</v>
      </c>
      <c r="H12" s="21">
        <v>8.6929359999999997E-2</v>
      </c>
      <c r="I12" s="21">
        <v>0.17854969000000001</v>
      </c>
      <c r="J12" s="22">
        <f t="shared" si="1"/>
        <v>0.30478146497120995</v>
      </c>
      <c r="K12" s="22">
        <f t="shared" si="2"/>
        <v>0.35034409924779231</v>
      </c>
      <c r="L12" s="23">
        <f t="shared" si="3"/>
        <v>0.44392806473042279</v>
      </c>
      <c r="M12" s="4"/>
      <c r="N12" t="s">
        <v>257</v>
      </c>
      <c r="O12" s="5">
        <v>7.7205795080300366</v>
      </c>
      <c r="P12" s="71">
        <v>0.90803522724405017</v>
      </c>
    </row>
    <row r="13" spans="1:16" x14ac:dyDescent="0.25">
      <c r="A13" s="17"/>
      <c r="B13" s="55">
        <v>7</v>
      </c>
      <c r="C13" s="19" t="s">
        <v>256</v>
      </c>
      <c r="D13" s="20">
        <v>0</v>
      </c>
      <c r="E13" s="21">
        <v>0.01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265</v>
      </c>
      <c r="O13" s="5">
        <v>11.599776911754446</v>
      </c>
      <c r="P13" s="71">
        <v>0.75061840898285215</v>
      </c>
    </row>
    <row r="14" spans="1:16" x14ac:dyDescent="0.25">
      <c r="A14" s="17"/>
      <c r="B14" s="55">
        <v>8</v>
      </c>
      <c r="C14" s="19" t="s">
        <v>257</v>
      </c>
      <c r="D14" s="20">
        <v>12.589996999999999</v>
      </c>
      <c r="E14" s="21">
        <v>8.5025110000000002</v>
      </c>
      <c r="F14" s="21">
        <f t="shared" si="0"/>
        <v>7.7205795080300366</v>
      </c>
      <c r="G14" s="21">
        <v>7.2716804980300367</v>
      </c>
      <c r="H14" s="21">
        <v>9.6007999999999996E-2</v>
      </c>
      <c r="I14" s="21">
        <v>0.35289101</v>
      </c>
      <c r="J14" s="22">
        <f t="shared" si="1"/>
        <v>0.85523917558354667</v>
      </c>
      <c r="K14" s="22">
        <f t="shared" si="2"/>
        <v>0.86653089869922395</v>
      </c>
      <c r="L14" s="23">
        <f t="shared" si="3"/>
        <v>0.90803522724405017</v>
      </c>
      <c r="M14" s="4"/>
      <c r="N14" t="s">
        <v>268</v>
      </c>
      <c r="O14" s="5">
        <v>0.29753746301075951</v>
      </c>
      <c r="P14" s="71">
        <v>0.66046344936217138</v>
      </c>
    </row>
    <row r="15" spans="1:16" x14ac:dyDescent="0.25">
      <c r="A15" s="17"/>
      <c r="B15" s="55">
        <v>9</v>
      </c>
      <c r="C15" s="19" t="s">
        <v>258</v>
      </c>
      <c r="D15" s="20">
        <v>1.6719839999999997</v>
      </c>
      <c r="E15" s="21">
        <v>66.410612000000086</v>
      </c>
      <c r="F15" s="21">
        <f t="shared" si="0"/>
        <v>65.873476258021697</v>
      </c>
      <c r="G15" s="21">
        <v>65.638146808021702</v>
      </c>
      <c r="H15" s="21">
        <v>1.28994E-2</v>
      </c>
      <c r="I15" s="21">
        <v>0.22243004999999999</v>
      </c>
      <c r="J15" s="22">
        <f t="shared" si="1"/>
        <v>0.98836834703498311</v>
      </c>
      <c r="K15" s="22">
        <f t="shared" si="2"/>
        <v>0.98856258406445063</v>
      </c>
      <c r="L15" s="23">
        <f t="shared" si="3"/>
        <v>0.99191189892997234</v>
      </c>
      <c r="M15" s="4"/>
      <c r="N15" t="s">
        <v>264</v>
      </c>
      <c r="O15" s="5">
        <v>29.348498165700928</v>
      </c>
      <c r="P15" s="71">
        <v>0.60782076852153522</v>
      </c>
    </row>
    <row r="16" spans="1:16" x14ac:dyDescent="0.25">
      <c r="A16" s="17"/>
      <c r="B16" s="55">
        <v>10</v>
      </c>
      <c r="C16" s="19" t="s">
        <v>259</v>
      </c>
      <c r="D16" s="20">
        <v>0.46800400000000009</v>
      </c>
      <c r="E16" s="21">
        <v>0.53585300000000002</v>
      </c>
      <c r="F16" s="21">
        <f t="shared" si="0"/>
        <v>0.21230500388874113</v>
      </c>
      <c r="G16" s="21">
        <v>0.20592900388874114</v>
      </c>
      <c r="H16" s="21">
        <v>0</v>
      </c>
      <c r="I16" s="21">
        <v>6.3759999999999997E-3</v>
      </c>
      <c r="J16" s="22">
        <f t="shared" si="1"/>
        <v>0.38430129884266978</v>
      </c>
      <c r="K16" s="22">
        <f t="shared" si="2"/>
        <v>0.38430129884266978</v>
      </c>
      <c r="L16" s="23">
        <f t="shared" si="3"/>
        <v>0.39620008451709915</v>
      </c>
      <c r="M16" s="4"/>
      <c r="N16" t="s">
        <v>251</v>
      </c>
      <c r="O16" s="5">
        <v>0.62587906555656192</v>
      </c>
      <c r="P16" s="71">
        <v>0.57706353033493851</v>
      </c>
    </row>
    <row r="17" spans="1:16" x14ac:dyDescent="0.25">
      <c r="A17" s="17"/>
      <c r="B17" s="55">
        <v>11</v>
      </c>
      <c r="C17" s="19" t="s">
        <v>260</v>
      </c>
      <c r="D17" s="20">
        <v>1.0059180000000001</v>
      </c>
      <c r="E17" s="21">
        <v>0.49336099999999999</v>
      </c>
      <c r="F17" s="21">
        <f t="shared" si="0"/>
        <v>0.21863073629883975</v>
      </c>
      <c r="G17" s="21">
        <v>0.21108743629883975</v>
      </c>
      <c r="H17" s="21">
        <v>7.5433000000000002E-3</v>
      </c>
      <c r="I17" s="21">
        <v>0</v>
      </c>
      <c r="J17" s="22">
        <f t="shared" si="1"/>
        <v>0.4278559438197177</v>
      </c>
      <c r="K17" s="22">
        <f t="shared" si="2"/>
        <v>0.44314555933452332</v>
      </c>
      <c r="L17" s="23">
        <f t="shared" si="3"/>
        <v>0.44314555933452332</v>
      </c>
      <c r="M17" s="4"/>
      <c r="N17" t="s">
        <v>267</v>
      </c>
      <c r="O17" s="5">
        <v>4.3663779739661221E-2</v>
      </c>
      <c r="P17" s="71">
        <v>0.56074819550851096</v>
      </c>
    </row>
    <row r="18" spans="1:16" x14ac:dyDescent="0.25">
      <c r="A18" s="17"/>
      <c r="B18" s="55">
        <v>12</v>
      </c>
      <c r="C18" s="19" t="s">
        <v>261</v>
      </c>
      <c r="D18" s="20">
        <v>1.5159970000000003</v>
      </c>
      <c r="E18" s="21">
        <v>3.2321949999999999</v>
      </c>
      <c r="F18" s="21">
        <f t="shared" si="0"/>
        <v>1.4488519615102606</v>
      </c>
      <c r="G18" s="21">
        <v>1.3628578215102607</v>
      </c>
      <c r="H18" s="21">
        <v>2.2571350000000004E-2</v>
      </c>
      <c r="I18" s="21">
        <v>6.3422790000000007E-2</v>
      </c>
      <c r="J18" s="22">
        <f t="shared" si="1"/>
        <v>0.42165086621019482</v>
      </c>
      <c r="K18" s="22">
        <f t="shared" si="2"/>
        <v>0.42863415465659116</v>
      </c>
      <c r="L18" s="23">
        <f t="shared" si="3"/>
        <v>0.44825635876246966</v>
      </c>
      <c r="M18" s="4"/>
      <c r="N18" t="s">
        <v>271</v>
      </c>
      <c r="O18" s="5">
        <v>0.26131978799962996</v>
      </c>
      <c r="P18" s="71">
        <v>0.55233416539946611</v>
      </c>
    </row>
    <row r="19" spans="1:16" x14ac:dyDescent="0.25">
      <c r="A19" s="17"/>
      <c r="B19" s="55">
        <v>13</v>
      </c>
      <c r="C19" s="19" t="s">
        <v>262</v>
      </c>
      <c r="D19" s="20">
        <v>1.2923389999999999</v>
      </c>
      <c r="E19" s="21">
        <v>1.3225450000000001</v>
      </c>
      <c r="F19" s="21">
        <f t="shared" si="0"/>
        <v>0.27529675357582234</v>
      </c>
      <c r="G19" s="21">
        <v>0.25697875357582234</v>
      </c>
      <c r="H19" s="21">
        <v>1.0530000000000001E-2</v>
      </c>
      <c r="I19" s="21">
        <v>7.7879999999999998E-3</v>
      </c>
      <c r="J19" s="22">
        <f t="shared" si="1"/>
        <v>0.19430624559150905</v>
      </c>
      <c r="K19" s="22">
        <f t="shared" si="2"/>
        <v>0.20226816749208709</v>
      </c>
      <c r="L19" s="23">
        <f t="shared" si="3"/>
        <v>0.20815681400316988</v>
      </c>
      <c r="M19" s="4"/>
      <c r="N19" t="s">
        <v>272</v>
      </c>
      <c r="O19" s="5">
        <v>0.31617638003081083</v>
      </c>
      <c r="P19" s="71">
        <v>0.51568097159923743</v>
      </c>
    </row>
    <row r="20" spans="1:16" x14ac:dyDescent="0.25">
      <c r="A20" s="17"/>
      <c r="B20" s="55">
        <v>14</v>
      </c>
      <c r="C20" s="19" t="s">
        <v>263</v>
      </c>
      <c r="D20" s="20">
        <v>0.23</v>
      </c>
      <c r="E20" s="21">
        <v>37.940045999999995</v>
      </c>
      <c r="F20" s="21">
        <f t="shared" si="0"/>
        <v>37.929345421769014</v>
      </c>
      <c r="G20" s="21">
        <v>37.921051451769017</v>
      </c>
      <c r="H20" s="21">
        <v>0</v>
      </c>
      <c r="I20" s="21">
        <v>8.2939699999999995E-3</v>
      </c>
      <c r="J20" s="22">
        <f t="shared" si="1"/>
        <v>0.99949935357930308</v>
      </c>
      <c r="K20" s="22">
        <f t="shared" si="2"/>
        <v>0.99949935357930308</v>
      </c>
      <c r="L20" s="23">
        <f t="shared" si="3"/>
        <v>0.99971796085247289</v>
      </c>
      <c r="M20" s="4"/>
      <c r="N20" t="s">
        <v>250</v>
      </c>
      <c r="O20" s="5">
        <v>0.47446537972427905</v>
      </c>
      <c r="P20" s="71">
        <v>0.50576624083721244</v>
      </c>
    </row>
    <row r="21" spans="1:16" x14ac:dyDescent="0.25">
      <c r="A21" s="17"/>
      <c r="B21" s="55">
        <v>15</v>
      </c>
      <c r="C21" s="19" t="s">
        <v>264</v>
      </c>
      <c r="D21" s="20">
        <v>42.257172999999995</v>
      </c>
      <c r="E21" s="21">
        <v>48.284789999999987</v>
      </c>
      <c r="F21" s="21">
        <f t="shared" si="0"/>
        <v>29.348498165700928</v>
      </c>
      <c r="G21" s="21">
        <v>20.89217906570093</v>
      </c>
      <c r="H21" s="21">
        <v>6.181981819999999</v>
      </c>
      <c r="I21" s="21">
        <v>2.2743372799999997</v>
      </c>
      <c r="J21" s="22">
        <f t="shared" si="1"/>
        <v>0.4326865471652861</v>
      </c>
      <c r="K21" s="22">
        <f t="shared" si="2"/>
        <v>0.56071820723877919</v>
      </c>
      <c r="L21" s="23">
        <f t="shared" si="3"/>
        <v>0.60782076852153522</v>
      </c>
      <c r="M21" s="4"/>
      <c r="N21" t="s">
        <v>266</v>
      </c>
      <c r="O21" s="5">
        <v>0.13893144088797271</v>
      </c>
      <c r="P21" s="71">
        <v>0.50064482041034475</v>
      </c>
    </row>
    <row r="22" spans="1:16" x14ac:dyDescent="0.25">
      <c r="A22" s="17"/>
      <c r="B22" s="55">
        <v>16</v>
      </c>
      <c r="C22" s="19" t="s">
        <v>265</v>
      </c>
      <c r="D22" s="20">
        <v>21.549377</v>
      </c>
      <c r="E22" s="21">
        <v>15.453626999999999</v>
      </c>
      <c r="F22" s="21">
        <f t="shared" si="0"/>
        <v>11.599776911754446</v>
      </c>
      <c r="G22" s="21">
        <v>10.100942861754447</v>
      </c>
      <c r="H22" s="21">
        <v>0</v>
      </c>
      <c r="I22" s="21">
        <v>1.4988340500000001</v>
      </c>
      <c r="J22" s="22">
        <f t="shared" si="1"/>
        <v>0.65362926526921139</v>
      </c>
      <c r="K22" s="22">
        <f t="shared" si="2"/>
        <v>0.65362926526921139</v>
      </c>
      <c r="L22" s="23">
        <f t="shared" si="3"/>
        <v>0.75061840898285215</v>
      </c>
      <c r="M22" s="4"/>
      <c r="N22" t="s">
        <v>261</v>
      </c>
      <c r="O22" s="5">
        <v>1.4488519615102606</v>
      </c>
      <c r="P22" s="71">
        <v>0.44825635876246966</v>
      </c>
    </row>
    <row r="23" spans="1:16" x14ac:dyDescent="0.25">
      <c r="A23" s="17"/>
      <c r="B23" s="55">
        <v>17</v>
      </c>
      <c r="C23" s="19" t="s">
        <v>266</v>
      </c>
      <c r="D23" s="20">
        <v>2.3075049999999995</v>
      </c>
      <c r="E23" s="21">
        <v>0.277505</v>
      </c>
      <c r="F23" s="21">
        <f t="shared" si="0"/>
        <v>0.13893144088797271</v>
      </c>
      <c r="G23" s="21">
        <v>0.13893144088797271</v>
      </c>
      <c r="H23" s="21">
        <v>0</v>
      </c>
      <c r="I23" s="21">
        <v>0</v>
      </c>
      <c r="J23" s="22">
        <f t="shared" si="1"/>
        <v>0.50064482041034475</v>
      </c>
      <c r="K23" s="22">
        <f t="shared" si="2"/>
        <v>0.50064482041034475</v>
      </c>
      <c r="L23" s="23">
        <f t="shared" si="3"/>
        <v>0.50064482041034475</v>
      </c>
      <c r="M23" s="4"/>
      <c r="N23" t="s">
        <v>255</v>
      </c>
      <c r="O23" s="5">
        <v>0.84697435005175614</v>
      </c>
      <c r="P23" s="71">
        <v>0.44392806473042279</v>
      </c>
    </row>
    <row r="24" spans="1:16" x14ac:dyDescent="0.25">
      <c r="A24" s="17"/>
      <c r="B24" s="55">
        <v>18</v>
      </c>
      <c r="C24" s="19" t="s">
        <v>267</v>
      </c>
      <c r="D24" s="20">
        <v>7.0973999999999995E-2</v>
      </c>
      <c r="E24" s="21">
        <v>7.7866999999999992E-2</v>
      </c>
      <c r="F24" s="21">
        <f t="shared" si="0"/>
        <v>4.3663779739661221E-2</v>
      </c>
      <c r="G24" s="21">
        <v>3.6832859739661217E-2</v>
      </c>
      <c r="H24" s="21">
        <v>6.53092E-3</v>
      </c>
      <c r="I24" s="21">
        <v>2.9999999999999997E-4</v>
      </c>
      <c r="J24" s="22">
        <f t="shared" si="1"/>
        <v>0.47302271488128761</v>
      </c>
      <c r="K24" s="22">
        <f t="shared" si="2"/>
        <v>0.55689547227530567</v>
      </c>
      <c r="L24" s="23">
        <f t="shared" si="3"/>
        <v>0.56074819550851096</v>
      </c>
      <c r="M24" s="4"/>
      <c r="N24" t="s">
        <v>260</v>
      </c>
      <c r="O24" s="5">
        <v>0.21863073629883975</v>
      </c>
      <c r="P24" s="71">
        <v>0.44314555933452332</v>
      </c>
    </row>
    <row r="25" spans="1:16" x14ac:dyDescent="0.25">
      <c r="A25" s="17"/>
      <c r="B25" s="55">
        <v>19</v>
      </c>
      <c r="C25" s="19" t="s">
        <v>268</v>
      </c>
      <c r="D25" s="20">
        <v>0.35068000000000005</v>
      </c>
      <c r="E25" s="21">
        <v>0.45049800000000001</v>
      </c>
      <c r="F25" s="21">
        <f t="shared" si="0"/>
        <v>0.29753746301075951</v>
      </c>
      <c r="G25" s="21">
        <v>0.2481709030107595</v>
      </c>
      <c r="H25" s="21">
        <v>9.391720000000001E-3</v>
      </c>
      <c r="I25" s="21">
        <v>3.9974840000000005E-2</v>
      </c>
      <c r="J25" s="22">
        <f t="shared" si="1"/>
        <v>0.55088125365874985</v>
      </c>
      <c r="K25" s="22">
        <f t="shared" si="2"/>
        <v>0.57172867140533257</v>
      </c>
      <c r="L25" s="23">
        <f t="shared" si="3"/>
        <v>0.66046344936217138</v>
      </c>
      <c r="M25" s="4"/>
      <c r="N25" t="s">
        <v>270</v>
      </c>
      <c r="O25" s="5">
        <v>0.93195412796922028</v>
      </c>
      <c r="P25" s="71">
        <v>0.39966863950696829</v>
      </c>
    </row>
    <row r="26" spans="1:16" x14ac:dyDescent="0.25">
      <c r="A26" s="17"/>
      <c r="B26" s="55">
        <v>20</v>
      </c>
      <c r="C26" s="19" t="s">
        <v>269</v>
      </c>
      <c r="D26" s="20">
        <v>3.2503530000000005</v>
      </c>
      <c r="E26" s="21">
        <v>1.4217460000000002</v>
      </c>
      <c r="F26" s="21">
        <f t="shared" si="0"/>
        <v>0.19182522628456355</v>
      </c>
      <c r="G26" s="21">
        <v>0.17682522628456354</v>
      </c>
      <c r="H26" s="21">
        <v>7.4999999999999997E-3</v>
      </c>
      <c r="I26" s="21">
        <v>7.4999999999999997E-3</v>
      </c>
      <c r="J26" s="22">
        <f t="shared" si="1"/>
        <v>0.124371882378824</v>
      </c>
      <c r="K26" s="22">
        <f t="shared" si="2"/>
        <v>0.12964708624786953</v>
      </c>
      <c r="L26" s="23">
        <f t="shared" si="3"/>
        <v>0.13492229011691506</v>
      </c>
      <c r="M26" s="4"/>
      <c r="N26" t="s">
        <v>259</v>
      </c>
      <c r="O26" s="5">
        <v>0.21230500388874113</v>
      </c>
      <c r="P26" s="71">
        <v>0.39620008451709915</v>
      </c>
    </row>
    <row r="27" spans="1:16" x14ac:dyDescent="0.25">
      <c r="A27" s="17"/>
      <c r="B27" s="55">
        <v>21</v>
      </c>
      <c r="C27" s="19" t="s">
        <v>270</v>
      </c>
      <c r="D27" s="20">
        <v>2.1822409999999999</v>
      </c>
      <c r="E27" s="21">
        <v>2.331817</v>
      </c>
      <c r="F27" s="21">
        <f t="shared" si="0"/>
        <v>0.93195412796922028</v>
      </c>
      <c r="G27" s="21">
        <v>0.93195412796922028</v>
      </c>
      <c r="H27" s="21">
        <v>0</v>
      </c>
      <c r="I27" s="21">
        <v>0</v>
      </c>
      <c r="J27" s="22">
        <f t="shared" si="1"/>
        <v>0.39966863950696829</v>
      </c>
      <c r="K27" s="22">
        <f t="shared" si="2"/>
        <v>0.39966863950696829</v>
      </c>
      <c r="L27" s="23">
        <f t="shared" si="3"/>
        <v>0.39966863950696829</v>
      </c>
      <c r="M27" s="4"/>
      <c r="N27" t="s">
        <v>253</v>
      </c>
      <c r="O27" s="5">
        <v>0.67643773697945409</v>
      </c>
      <c r="P27" s="71">
        <v>0.2888834904349854</v>
      </c>
    </row>
    <row r="28" spans="1:16" x14ac:dyDescent="0.25">
      <c r="A28" s="17"/>
      <c r="B28" s="55">
        <v>22</v>
      </c>
      <c r="C28" s="19" t="s">
        <v>271</v>
      </c>
      <c r="D28" s="20">
        <v>1.1044130000000001</v>
      </c>
      <c r="E28" s="21">
        <v>0.47311899999999996</v>
      </c>
      <c r="F28" s="21">
        <f t="shared" si="0"/>
        <v>0.26131978799962996</v>
      </c>
      <c r="G28" s="21">
        <v>0.23766078799962997</v>
      </c>
      <c r="H28" s="21">
        <v>0</v>
      </c>
      <c r="I28" s="21">
        <v>2.3658999999999999E-2</v>
      </c>
      <c r="J28" s="22">
        <f t="shared" si="1"/>
        <v>0.50232771881837335</v>
      </c>
      <c r="K28" s="22">
        <f t="shared" si="2"/>
        <v>0.50232771881837335</v>
      </c>
      <c r="L28" s="23">
        <f t="shared" si="3"/>
        <v>0.55233416539946611</v>
      </c>
      <c r="M28" s="4"/>
      <c r="N28" t="s">
        <v>274</v>
      </c>
      <c r="O28" s="5">
        <v>0.10862952019542843</v>
      </c>
      <c r="P28" s="71">
        <v>0.27725333505721822</v>
      </c>
    </row>
    <row r="29" spans="1:16" x14ac:dyDescent="0.25">
      <c r="A29" s="17"/>
      <c r="B29" s="55">
        <v>23</v>
      </c>
      <c r="C29" s="19" t="s">
        <v>272</v>
      </c>
      <c r="D29" s="20">
        <v>0.57612400000000008</v>
      </c>
      <c r="E29" s="21">
        <v>0.613124</v>
      </c>
      <c r="F29" s="21">
        <f t="shared" si="0"/>
        <v>0.31617638003081083</v>
      </c>
      <c r="G29" s="21">
        <v>0.31617638003081083</v>
      </c>
      <c r="H29" s="21">
        <v>0</v>
      </c>
      <c r="I29" s="21">
        <v>0</v>
      </c>
      <c r="J29" s="22">
        <f t="shared" si="1"/>
        <v>0.51568097159923743</v>
      </c>
      <c r="K29" s="22">
        <f t="shared" si="2"/>
        <v>0.51568097159923743</v>
      </c>
      <c r="L29" s="23">
        <f t="shared" si="3"/>
        <v>0.51568097159923743</v>
      </c>
      <c r="M29" s="4"/>
      <c r="N29" t="s">
        <v>262</v>
      </c>
      <c r="O29" s="5">
        <v>0.27529675357582234</v>
      </c>
      <c r="P29" s="71">
        <v>0.20815681400316988</v>
      </c>
    </row>
    <row r="30" spans="1:16" x14ac:dyDescent="0.25">
      <c r="A30" s="17"/>
      <c r="B30" s="55">
        <v>24</v>
      </c>
      <c r="C30" s="19" t="s">
        <v>273</v>
      </c>
      <c r="D30" s="20">
        <v>2.23E-2</v>
      </c>
      <c r="E30" s="21">
        <v>9.4737000000000002E-2</v>
      </c>
      <c r="F30" s="21">
        <f t="shared" si="0"/>
        <v>9.3664000379830609E-2</v>
      </c>
      <c r="G30" s="21">
        <v>7.2090000379830599E-2</v>
      </c>
      <c r="H30" s="21">
        <v>1.1995E-2</v>
      </c>
      <c r="I30" s="21">
        <v>9.5790000000000007E-3</v>
      </c>
      <c r="J30" s="22">
        <f t="shared" si="1"/>
        <v>0.76094873576143007</v>
      </c>
      <c r="K30" s="22">
        <f t="shared" si="2"/>
        <v>0.88756241362752253</v>
      </c>
      <c r="L30" s="23">
        <f t="shared" si="3"/>
        <v>0.98867391177502562</v>
      </c>
      <c r="M30" s="4"/>
      <c r="N30" t="s">
        <v>269</v>
      </c>
      <c r="O30" s="5">
        <v>0.19182522628456355</v>
      </c>
      <c r="P30" s="71">
        <v>0.13492229011691506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6.2051760000000007</v>
      </c>
      <c r="E31" s="28">
        <v>0.39180599999999999</v>
      </c>
      <c r="F31" s="28">
        <f t="shared" si="0"/>
        <v>0.10862952019542843</v>
      </c>
      <c r="G31" s="28">
        <v>5.7468180195428431E-2</v>
      </c>
      <c r="H31" s="28">
        <v>0</v>
      </c>
      <c r="I31" s="28">
        <v>5.116134E-2</v>
      </c>
      <c r="J31" s="29">
        <f t="shared" si="1"/>
        <v>0.14667508970109808</v>
      </c>
      <c r="K31" s="29">
        <f t="shared" si="2"/>
        <v>0.14667508970109808</v>
      </c>
      <c r="L31" s="30">
        <f t="shared" si="3"/>
        <v>0.27725333505721822</v>
      </c>
      <c r="M31" s="4"/>
      <c r="N31" t="s">
        <v>256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49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798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107.95273800000001</v>
      </c>
      <c r="E6" s="14">
        <v>321.42376700000005</v>
      </c>
      <c r="F6" s="14">
        <v>284.94373517170544</v>
      </c>
      <c r="G6" s="14">
        <v>273.39808828170544</v>
      </c>
      <c r="H6" s="14">
        <v>6.5762276199999992</v>
      </c>
      <c r="I6" s="14">
        <v>4.9694192700000004</v>
      </c>
      <c r="J6" s="15">
        <v>0.85058454399143857</v>
      </c>
      <c r="K6" s="15">
        <v>0.87104422462233599</v>
      </c>
      <c r="L6" s="16">
        <v>0.88650487122100519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67.27695800000005</v>
      </c>
      <c r="E7" s="38">
        <f ca="1">SUM(E8:OFFSET(E6,MATCH("PROYECTOS",$A$8:$A$50,0),0))</f>
        <v>77.008559000000048</v>
      </c>
      <c r="F7" s="38">
        <f ca="1">SUM(F8:OFFSET(F6,MATCH("PROYECTOS",$A$8:$A$50,0),0))</f>
        <v>46.894692514214228</v>
      </c>
      <c r="G7" s="38">
        <f ca="1">SUM(G8:OFFSET(G6,MATCH("PROYECTOS",$A$8:$A$50,0),0))</f>
        <v>36.85707782421423</v>
      </c>
      <c r="H7" s="38">
        <f ca="1">SUM(H8:OFFSET(H6,MATCH("PROYECTOS",$A$8:$A$50,0),0))</f>
        <v>6.165939139999999</v>
      </c>
      <c r="I7" s="38">
        <f ca="1">SUM(I8:OFFSET(I6,MATCH("PROYECTOS",$A$8:$A$50,0),0))</f>
        <v>3.8716755500000004</v>
      </c>
      <c r="J7" s="39">
        <f ca="1">IFERROR(G7/E7,0)</f>
        <v>0.47861014805139007</v>
      </c>
      <c r="K7" s="39">
        <f ca="1">IFERROR(SUM(G7,H7)/E7,0)</f>
        <v>0.55867837968782408</v>
      </c>
      <c r="L7" s="40">
        <f ca="1">IFERROR(SUM(G7,H7,I7)/E7,0)</f>
        <v>0.6089542918757147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22.445728999999996</v>
      </c>
      <c r="E8" s="21">
        <v>27.806215000000002</v>
      </c>
      <c r="F8" s="21">
        <f t="shared" ref="F8:F12" si="0">SUM(G8,H8,I8)</f>
        <v>16.306280318314485</v>
      </c>
      <c r="G8" s="21">
        <v>12.115490978314483</v>
      </c>
      <c r="H8" s="21">
        <v>2.7939125000000002</v>
      </c>
      <c r="I8" s="21">
        <v>1.39687684</v>
      </c>
      <c r="J8" s="22">
        <f t="shared" ref="J8:J13" si="1">IFERROR(G8/E8,0)</f>
        <v>0.43571161980566153</v>
      </c>
      <c r="K8" s="22">
        <f t="shared" ref="K8:K13" si="2">IFERROR(SUM(G8,H8)/E8,0)</f>
        <v>0.5361896064715922</v>
      </c>
      <c r="L8" s="23">
        <f t="shared" ref="L8:L13" si="3">IFERROR(SUM(G8,H8,I8)/E8,0)</f>
        <v>0.58642574396819147</v>
      </c>
      <c r="M8" s="4"/>
    </row>
    <row r="9" spans="1:13" ht="63.75" x14ac:dyDescent="0.25">
      <c r="A9" s="17"/>
      <c r="B9" s="19">
        <v>3000085</v>
      </c>
      <c r="C9" s="19" t="s">
        <v>800</v>
      </c>
      <c r="D9" s="20">
        <v>40.787911000000051</v>
      </c>
      <c r="E9" s="21">
        <v>40.797911000000049</v>
      </c>
      <c r="F9" s="21">
        <f t="shared" si="0"/>
        <v>24.020706351717585</v>
      </c>
      <c r="G9" s="21">
        <v>21.979351211717585</v>
      </c>
      <c r="H9" s="21">
        <v>0.25116002999999998</v>
      </c>
      <c r="I9" s="21">
        <v>1.79019511</v>
      </c>
      <c r="J9" s="22">
        <f t="shared" si="1"/>
        <v>0.53873717239388941</v>
      </c>
      <c r="K9" s="22">
        <f t="shared" si="2"/>
        <v>0.5448933706855128</v>
      </c>
      <c r="L9" s="23">
        <f t="shared" si="3"/>
        <v>0.58877294849036654</v>
      </c>
      <c r="M9" s="4"/>
    </row>
    <row r="10" spans="1:13" ht="38.25" x14ac:dyDescent="0.25">
      <c r="A10" s="17"/>
      <c r="B10" s="19">
        <v>3000494</v>
      </c>
      <c r="C10" s="19" t="s">
        <v>801</v>
      </c>
      <c r="D10" s="20">
        <v>0.35560600000000003</v>
      </c>
      <c r="E10" s="21">
        <v>0.71054800000000018</v>
      </c>
      <c r="F10" s="21">
        <f t="shared" si="0"/>
        <v>0.30170898874830543</v>
      </c>
      <c r="G10" s="21">
        <v>0.26085471874830546</v>
      </c>
      <c r="H10" s="21">
        <v>7.526520000000001E-3</v>
      </c>
      <c r="I10" s="21">
        <v>3.3327750000000003E-2</v>
      </c>
      <c r="J10" s="22">
        <f t="shared" si="1"/>
        <v>0.36711765953644987</v>
      </c>
      <c r="K10" s="22">
        <f t="shared" si="2"/>
        <v>0.37771021626731111</v>
      </c>
      <c r="L10" s="23">
        <f t="shared" si="3"/>
        <v>0.42461450704006676</v>
      </c>
      <c r="M10" s="4"/>
    </row>
    <row r="11" spans="1:13" ht="51" x14ac:dyDescent="0.25">
      <c r="A11" s="17"/>
      <c r="B11" s="19">
        <v>3000495</v>
      </c>
      <c r="C11" s="19" t="s">
        <v>802</v>
      </c>
      <c r="D11" s="20">
        <v>0.94002399999999997</v>
      </c>
      <c r="E11" s="21">
        <v>1.002847</v>
      </c>
      <c r="F11" s="21">
        <f t="shared" si="0"/>
        <v>0.86499269360569042</v>
      </c>
      <c r="G11" s="21">
        <v>0.54428908360569039</v>
      </c>
      <c r="H11" s="21">
        <v>4.5434659999999995E-2</v>
      </c>
      <c r="I11" s="21">
        <v>0.27526895000000001</v>
      </c>
      <c r="J11" s="22">
        <f t="shared" si="1"/>
        <v>0.54274389174588977</v>
      </c>
      <c r="K11" s="22">
        <f t="shared" si="2"/>
        <v>0.58804956648989359</v>
      </c>
      <c r="L11" s="23">
        <f t="shared" si="3"/>
        <v>0.86253705062256791</v>
      </c>
      <c r="M11" s="4"/>
    </row>
    <row r="12" spans="1:13" ht="38.25" x14ac:dyDescent="0.25">
      <c r="A12" s="17"/>
      <c r="B12" s="19">
        <v>3000496</v>
      </c>
      <c r="C12" s="19" t="s">
        <v>803</v>
      </c>
      <c r="D12" s="20">
        <v>2.7476879999999992</v>
      </c>
      <c r="E12" s="21">
        <v>6.6910379999999989</v>
      </c>
      <c r="F12" s="21">
        <f t="shared" si="0"/>
        <v>5.4010041618281655</v>
      </c>
      <c r="G12" s="21">
        <v>1.9570918318281656</v>
      </c>
      <c r="H12" s="21">
        <v>3.0679054299999993</v>
      </c>
      <c r="I12" s="21">
        <v>0.37600690000000003</v>
      </c>
      <c r="J12" s="22">
        <f t="shared" si="1"/>
        <v>0.2924945026209933</v>
      </c>
      <c r="K12" s="22">
        <f t="shared" si="2"/>
        <v>0.75100414342709843</v>
      </c>
      <c r="L12" s="23">
        <f t="shared" si="3"/>
        <v>0.80719974416946461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40.675779999999961</v>
      </c>
      <c r="E13" s="45">
        <f t="shared" ref="E13:I13" ca="1" si="4">OFFSET(E13,-MATCH("PROYECTOS",$A$8:$A$50,0)-1,0)-(OFFSET(E13,-MATCH("PROYECTOS",$A$8:$A$50,0),0))</f>
        <v>244.41520800000001</v>
      </c>
      <c r="F13" s="45">
        <f t="shared" ca="1" si="4"/>
        <v>238.04904265749121</v>
      </c>
      <c r="G13" s="45">
        <f t="shared" ca="1" si="4"/>
        <v>236.54101045749121</v>
      </c>
      <c r="H13" s="45">
        <f t="shared" ca="1" si="4"/>
        <v>0.41028848000000018</v>
      </c>
      <c r="I13" s="45">
        <f t="shared" ca="1" si="4"/>
        <v>1.09774372</v>
      </c>
      <c r="J13" s="46">
        <f t="shared" ca="1" si="1"/>
        <v>0.96778352048163552</v>
      </c>
      <c r="K13" s="46">
        <f t="shared" ca="1" si="2"/>
        <v>0.96946217412744295</v>
      </c>
      <c r="L13" s="47">
        <f t="shared" ca="1" si="3"/>
        <v>0.9739534810677215</v>
      </c>
      <c r="M13" s="4"/>
    </row>
    <row r="14" spans="1:13" ht="15.75" thickBot="1" x14ac:dyDescent="0.3"/>
    <row r="15" spans="1:13" ht="15.75" thickBot="1" x14ac:dyDescent="0.3">
      <c r="A15" s="87" t="s">
        <v>316</v>
      </c>
      <c r="B15" s="88"/>
      <c r="C15" s="88"/>
      <c r="D15" s="89"/>
    </row>
    <row r="16" spans="1:13" ht="15.75" thickBot="1" x14ac:dyDescent="0.3">
      <c r="A16" s="1" t="s">
        <v>828</v>
      </c>
    </row>
    <row r="17" spans="1:4" ht="45" customHeight="1" x14ac:dyDescent="0.25">
      <c r="A17" s="80" t="s">
        <v>318</v>
      </c>
      <c r="B17" s="81"/>
      <c r="C17" s="81"/>
      <c r="D17" s="92" t="s">
        <v>319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276</v>
      </c>
      <c r="D19" s="23">
        <v>0.58642574396819147</v>
      </c>
    </row>
    <row r="20" spans="1:4" ht="63.75" x14ac:dyDescent="0.25">
      <c r="A20" s="17"/>
      <c r="B20" s="19">
        <v>3000085</v>
      </c>
      <c r="C20" s="19" t="s">
        <v>800</v>
      </c>
      <c r="D20" s="23">
        <v>0.58877294849036654</v>
      </c>
    </row>
    <row r="21" spans="1:4" ht="39" thickBot="1" x14ac:dyDescent="0.3">
      <c r="A21" s="24"/>
      <c r="B21" s="26">
        <v>3000494</v>
      </c>
      <c r="C21" s="26" t="s">
        <v>801</v>
      </c>
      <c r="D21" s="30">
        <v>0.42461450704006676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47</v>
      </c>
      <c r="B1" s="49" t="s">
        <v>30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799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107.95273800000001</v>
      </c>
      <c r="I6" s="14">
        <v>321.42376700000005</v>
      </c>
      <c r="J6" s="14">
        <v>284.94373517170544</v>
      </c>
      <c r="K6" s="14">
        <v>273.39808828170544</v>
      </c>
      <c r="L6" s="14">
        <v>6.5762276199999992</v>
      </c>
      <c r="M6" s="14">
        <v>4.9694192700000004</v>
      </c>
      <c r="N6" s="15">
        <v>0.85058454399143857</v>
      </c>
      <c r="O6" s="15">
        <v>0.87104422462233599</v>
      </c>
      <c r="P6" s="16">
        <v>0.88650487122100519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SUM(H8:OFFSET(H6,MATCH("PROYECTOS",$A$8:$A$45,0),0))</f>
        <v>67.276958000000008</v>
      </c>
      <c r="I7" s="38">
        <f ca="1">SUM(I8:OFFSET(I6,MATCH("PROYECTOS",$A$8:$A$45,0),0))</f>
        <v>77.00855900000002</v>
      </c>
      <c r="J7" s="38">
        <f ca="1">SUM(J8:OFFSET(J6,MATCH("PROYECTOS",$A$8:$A$45,0),0))</f>
        <v>46.894692514214235</v>
      </c>
      <c r="K7" s="38">
        <f ca="1">SUM(K8:OFFSET(K6,MATCH("PROYECTOS",$A$8:$A$45,0),0))</f>
        <v>36.85707782421423</v>
      </c>
      <c r="L7" s="38">
        <f ca="1">SUM(L8:OFFSET(L6,MATCH("PROYECTOS",$A$8:$A$45,0),0))</f>
        <v>6.1659391399999981</v>
      </c>
      <c r="M7" s="38">
        <f ca="1">SUM(M8:OFFSET(M6,MATCH("PROYECTOS",$A$8:$A$45,0),0))</f>
        <v>3.8716755500000004</v>
      </c>
      <c r="N7" s="39">
        <f ca="1">IFERROR(K7/I7,0)</f>
        <v>0.47861014805139024</v>
      </c>
      <c r="O7" s="39">
        <f ca="1">IFERROR(SUM(K7,L7)/I7,0)</f>
        <v>0.5586783796878243</v>
      </c>
      <c r="P7" s="40">
        <f ca="1">IFERROR(SUM(K7,L7,M7)/I7,0)</f>
        <v>0.60895429187571493</v>
      </c>
      <c r="Q7" s="64"/>
      <c r="R7" s="38"/>
      <c r="S7" s="40"/>
    </row>
    <row r="8" spans="1:19" ht="25.5" x14ac:dyDescent="0.25">
      <c r="A8" s="17"/>
      <c r="B8" s="19">
        <v>5000243</v>
      </c>
      <c r="C8" s="19" t="s">
        <v>804</v>
      </c>
      <c r="D8" s="68">
        <v>3000001</v>
      </c>
      <c r="E8" s="19" t="s">
        <v>276</v>
      </c>
      <c r="F8" s="69">
        <v>36</v>
      </c>
      <c r="G8" s="19" t="s">
        <v>535</v>
      </c>
      <c r="H8" s="20">
        <v>6.6396000000000011E-2</v>
      </c>
      <c r="I8" s="21">
        <v>6.6395999999999997E-2</v>
      </c>
      <c r="J8" s="21">
        <f t="shared" ref="J8:J25" si="0">SUM(K8,L8,M8)</f>
        <v>5.4045560597965232E-2</v>
      </c>
      <c r="K8" s="21">
        <v>4.2471280597965233E-2</v>
      </c>
      <c r="L8" s="21">
        <v>4.0169899999999998E-3</v>
      </c>
      <c r="M8" s="21">
        <v>7.5572899999999995E-3</v>
      </c>
      <c r="N8" s="22">
        <f t="shared" ref="N8:N26" si="1">IFERROR(K8/I8,0)</f>
        <v>0.63966625396055843</v>
      </c>
      <c r="O8" s="22">
        <f t="shared" ref="O8:O26" si="2">IFERROR(SUM(K8,L8)/I8,0)</f>
        <v>0.70016673591730272</v>
      </c>
      <c r="P8" s="23">
        <f t="shared" ref="P8:P26" si="3">IFERROR(SUM(K8,L8,M8)/I8,0)</f>
        <v>0.81398820106580572</v>
      </c>
      <c r="Q8" s="70">
        <v>10</v>
      </c>
      <c r="R8" s="21">
        <v>2</v>
      </c>
      <c r="S8" s="23">
        <f>IFERROR(R8/Q8,0)</f>
        <v>0.2</v>
      </c>
    </row>
    <row r="9" spans="1:19" ht="38.25" x14ac:dyDescent="0.25">
      <c r="A9" s="17"/>
      <c r="B9" s="19">
        <v>5000254</v>
      </c>
      <c r="C9" s="19" t="s">
        <v>805</v>
      </c>
      <c r="D9" s="68">
        <v>3000001</v>
      </c>
      <c r="E9" s="19" t="s">
        <v>276</v>
      </c>
      <c r="F9" s="69">
        <v>304</v>
      </c>
      <c r="G9" s="19" t="s">
        <v>821</v>
      </c>
      <c r="H9" s="20">
        <v>7.7150850000000002</v>
      </c>
      <c r="I9" s="21">
        <v>2.7717350000000001</v>
      </c>
      <c r="J9" s="21">
        <f t="shared" si="0"/>
        <v>1.5223578931322872</v>
      </c>
      <c r="K9" s="21">
        <v>1.0734024331322871</v>
      </c>
      <c r="L9" s="21">
        <v>0.18935241999999999</v>
      </c>
      <c r="M9" s="21">
        <v>0.25960304000000001</v>
      </c>
      <c r="N9" s="22">
        <f t="shared" si="1"/>
        <v>0.38726733729317092</v>
      </c>
      <c r="O9" s="22">
        <f t="shared" si="2"/>
        <v>0.45558282199859912</v>
      </c>
      <c r="P9" s="23">
        <f t="shared" si="3"/>
        <v>0.54924366619907283</v>
      </c>
      <c r="Q9" s="70">
        <v>0</v>
      </c>
      <c r="R9" s="21">
        <v>0</v>
      </c>
      <c r="S9" s="23">
        <f t="shared" ref="S9:S25" si="4">IFERROR(R9/Q9,0)</f>
        <v>0</v>
      </c>
    </row>
    <row r="10" spans="1:19" ht="38.25" x14ac:dyDescent="0.25">
      <c r="A10" s="17"/>
      <c r="B10" s="19">
        <v>5000271</v>
      </c>
      <c r="C10" s="19" t="s">
        <v>806</v>
      </c>
      <c r="D10" s="68">
        <v>3000496</v>
      </c>
      <c r="E10" s="19" t="s">
        <v>803</v>
      </c>
      <c r="F10" s="69">
        <v>60</v>
      </c>
      <c r="G10" s="19" t="s">
        <v>310</v>
      </c>
      <c r="H10" s="20">
        <v>2.0386629999999992</v>
      </c>
      <c r="I10" s="21">
        <v>5.8910129999999992</v>
      </c>
      <c r="J10" s="21">
        <f t="shared" si="0"/>
        <v>4.8052529366842647</v>
      </c>
      <c r="K10" s="21">
        <v>1.5218165666842651</v>
      </c>
      <c r="L10" s="21">
        <v>2.9616651299999992</v>
      </c>
      <c r="M10" s="21">
        <v>0.32177124000000001</v>
      </c>
      <c r="N10" s="22">
        <f t="shared" si="1"/>
        <v>0.25832850253161305</v>
      </c>
      <c r="O10" s="22">
        <f t="shared" si="2"/>
        <v>0.76107143146420908</v>
      </c>
      <c r="P10" s="23">
        <f t="shared" si="3"/>
        <v>0.81569212912690314</v>
      </c>
      <c r="Q10" s="70">
        <v>36</v>
      </c>
      <c r="R10" s="21">
        <v>17</v>
      </c>
      <c r="S10" s="23">
        <f t="shared" si="4"/>
        <v>0.47222222222222221</v>
      </c>
    </row>
    <row r="11" spans="1:19" ht="38.25" x14ac:dyDescent="0.25">
      <c r="A11" s="17"/>
      <c r="B11" s="19">
        <v>5000275</v>
      </c>
      <c r="C11" s="19" t="s">
        <v>807</v>
      </c>
      <c r="D11" s="68">
        <v>3000496</v>
      </c>
      <c r="E11" s="19" t="s">
        <v>803</v>
      </c>
      <c r="F11" s="69">
        <v>60</v>
      </c>
      <c r="G11" s="19" t="s">
        <v>310</v>
      </c>
      <c r="H11" s="20">
        <v>0.21564100000000003</v>
      </c>
      <c r="I11" s="21">
        <v>0.246641</v>
      </c>
      <c r="J11" s="21">
        <f t="shared" si="0"/>
        <v>0.18448841395385857</v>
      </c>
      <c r="K11" s="21">
        <v>0.15367175395385857</v>
      </c>
      <c r="L11" s="21">
        <v>1.3069750000000002E-2</v>
      </c>
      <c r="M11" s="21">
        <v>1.7746910000000001E-2</v>
      </c>
      <c r="N11" s="22">
        <f t="shared" si="1"/>
        <v>0.62305842886567342</v>
      </c>
      <c r="O11" s="22">
        <f t="shared" si="2"/>
        <v>0.67604941576566169</v>
      </c>
      <c r="P11" s="23">
        <f t="shared" si="3"/>
        <v>0.74800383534715864</v>
      </c>
      <c r="Q11" s="70">
        <v>11</v>
      </c>
      <c r="R11" s="21">
        <v>2</v>
      </c>
      <c r="S11" s="23">
        <f t="shared" si="4"/>
        <v>0.18181818181818182</v>
      </c>
    </row>
    <row r="12" spans="1:19" x14ac:dyDescent="0.25">
      <c r="A12" s="17"/>
      <c r="B12" s="19">
        <v>5000276</v>
      </c>
      <c r="C12" s="19" t="s">
        <v>514</v>
      </c>
      <c r="D12" s="68">
        <v>3000001</v>
      </c>
      <c r="E12" s="19" t="s">
        <v>276</v>
      </c>
      <c r="F12" s="69">
        <v>1</v>
      </c>
      <c r="G12" s="19" t="s">
        <v>533</v>
      </c>
      <c r="H12" s="20">
        <v>14.024947999999998</v>
      </c>
      <c r="I12" s="21">
        <v>24.357801000000002</v>
      </c>
      <c r="J12" s="21">
        <f t="shared" si="0"/>
        <v>14.358460616382251</v>
      </c>
      <c r="K12" s="21">
        <v>10.690773086382251</v>
      </c>
      <c r="L12" s="21">
        <v>2.5662107699999996</v>
      </c>
      <c r="M12" s="21">
        <v>1.1014767599999999</v>
      </c>
      <c r="N12" s="22">
        <f t="shared" si="1"/>
        <v>0.43890551065682204</v>
      </c>
      <c r="O12" s="22">
        <f t="shared" si="2"/>
        <v>0.54426029083587013</v>
      </c>
      <c r="P12" s="23">
        <f t="shared" si="3"/>
        <v>0.58948098871413923</v>
      </c>
      <c r="Q12" s="70">
        <v>229</v>
      </c>
      <c r="R12" s="21">
        <v>223</v>
      </c>
      <c r="S12" s="23">
        <f t="shared" si="4"/>
        <v>0.97379912663755464</v>
      </c>
    </row>
    <row r="13" spans="1:19" ht="38.25" x14ac:dyDescent="0.25">
      <c r="A13" s="17"/>
      <c r="B13" s="19">
        <v>5000298</v>
      </c>
      <c r="C13" s="19" t="s">
        <v>808</v>
      </c>
      <c r="D13" s="68">
        <v>3000494</v>
      </c>
      <c r="E13" s="19" t="s">
        <v>801</v>
      </c>
      <c r="F13" s="69">
        <v>554</v>
      </c>
      <c r="G13" s="19" t="s">
        <v>822</v>
      </c>
      <c r="H13" s="20">
        <v>0.35560600000000003</v>
      </c>
      <c r="I13" s="21">
        <v>0.71054800000000018</v>
      </c>
      <c r="J13" s="21">
        <f t="shared" si="0"/>
        <v>0.30170898874830543</v>
      </c>
      <c r="K13" s="21">
        <v>0.26085471874830546</v>
      </c>
      <c r="L13" s="21">
        <v>7.526520000000001E-3</v>
      </c>
      <c r="M13" s="21">
        <v>3.3327750000000003E-2</v>
      </c>
      <c r="N13" s="22">
        <f t="shared" si="1"/>
        <v>0.36711765953644987</v>
      </c>
      <c r="O13" s="22">
        <f t="shared" si="2"/>
        <v>0.37771021626731111</v>
      </c>
      <c r="P13" s="23">
        <f t="shared" si="3"/>
        <v>0.42461450704006676</v>
      </c>
      <c r="Q13" s="70">
        <v>181</v>
      </c>
      <c r="R13" s="21">
        <v>175</v>
      </c>
      <c r="S13" s="23">
        <f t="shared" si="4"/>
        <v>0.96685082872928174</v>
      </c>
    </row>
    <row r="14" spans="1:19" ht="63.75" x14ac:dyDescent="0.25">
      <c r="A14" s="17"/>
      <c r="B14" s="19">
        <v>5000299</v>
      </c>
      <c r="C14" s="19" t="s">
        <v>809</v>
      </c>
      <c r="D14" s="68">
        <v>3000085</v>
      </c>
      <c r="E14" s="19" t="s">
        <v>800</v>
      </c>
      <c r="F14" s="69">
        <v>157</v>
      </c>
      <c r="G14" s="19" t="s">
        <v>823</v>
      </c>
      <c r="H14" s="20">
        <v>9.0941349999999996</v>
      </c>
      <c r="I14" s="21">
        <v>10.959399000000001</v>
      </c>
      <c r="J14" s="21">
        <f t="shared" si="0"/>
        <v>8.0563470787528519</v>
      </c>
      <c r="K14" s="21">
        <v>7.0000166187528521</v>
      </c>
      <c r="L14" s="21">
        <v>0</v>
      </c>
      <c r="M14" s="21">
        <v>1.0563304600000001</v>
      </c>
      <c r="N14" s="22">
        <f t="shared" si="1"/>
        <v>0.63872267254370896</v>
      </c>
      <c r="O14" s="22">
        <f t="shared" si="2"/>
        <v>0.63872267254370896</v>
      </c>
      <c r="P14" s="23">
        <f t="shared" si="3"/>
        <v>0.73510847435638127</v>
      </c>
      <c r="Q14" s="70">
        <v>94</v>
      </c>
      <c r="R14" s="21">
        <v>94</v>
      </c>
      <c r="S14" s="23">
        <f t="shared" si="4"/>
        <v>1</v>
      </c>
    </row>
    <row r="15" spans="1:19" ht="63.75" x14ac:dyDescent="0.25">
      <c r="A15" s="17"/>
      <c r="B15" s="19">
        <v>5000300</v>
      </c>
      <c r="C15" s="19" t="s">
        <v>810</v>
      </c>
      <c r="D15" s="68">
        <v>3000085</v>
      </c>
      <c r="E15" s="19" t="s">
        <v>800</v>
      </c>
      <c r="F15" s="69">
        <v>157</v>
      </c>
      <c r="G15" s="19" t="s">
        <v>823</v>
      </c>
      <c r="H15" s="20">
        <v>2.458024</v>
      </c>
      <c r="I15" s="21">
        <v>2.0625239999999994</v>
      </c>
      <c r="J15" s="21">
        <f t="shared" si="0"/>
        <v>1.0520667203236371</v>
      </c>
      <c r="K15" s="21">
        <v>1.0520667203236371</v>
      </c>
      <c r="L15" s="21">
        <v>0</v>
      </c>
      <c r="M15" s="21">
        <v>0</v>
      </c>
      <c r="N15" s="22">
        <f t="shared" si="1"/>
        <v>0.51008701975038229</v>
      </c>
      <c r="O15" s="22">
        <f t="shared" si="2"/>
        <v>0.51008701975038229</v>
      </c>
      <c r="P15" s="23">
        <f t="shared" si="3"/>
        <v>0.51008701975038229</v>
      </c>
      <c r="Q15" s="70">
        <v>166</v>
      </c>
      <c r="R15" s="21">
        <v>166</v>
      </c>
      <c r="S15" s="23">
        <f t="shared" si="4"/>
        <v>1</v>
      </c>
    </row>
    <row r="16" spans="1:19" ht="63.75" x14ac:dyDescent="0.25">
      <c r="A16" s="17"/>
      <c r="B16" s="19">
        <v>5000301</v>
      </c>
      <c r="C16" s="19" t="s">
        <v>811</v>
      </c>
      <c r="D16" s="68">
        <v>3000085</v>
      </c>
      <c r="E16" s="19" t="s">
        <v>800</v>
      </c>
      <c r="F16" s="69">
        <v>157</v>
      </c>
      <c r="G16" s="19" t="s">
        <v>823</v>
      </c>
      <c r="H16" s="20">
        <v>5.493456000000001</v>
      </c>
      <c r="I16" s="21">
        <v>5.7965860000000013</v>
      </c>
      <c r="J16" s="21">
        <f t="shared" si="0"/>
        <v>2.856423586490564</v>
      </c>
      <c r="K16" s="21">
        <v>2.856423586490564</v>
      </c>
      <c r="L16" s="21">
        <v>0</v>
      </c>
      <c r="M16" s="21">
        <v>0</v>
      </c>
      <c r="N16" s="22">
        <f t="shared" si="1"/>
        <v>0.49277688392625646</v>
      </c>
      <c r="O16" s="22">
        <f t="shared" si="2"/>
        <v>0.49277688392625646</v>
      </c>
      <c r="P16" s="23">
        <f t="shared" si="3"/>
        <v>0.49277688392625646</v>
      </c>
      <c r="Q16" s="70">
        <v>525</v>
      </c>
      <c r="R16" s="21">
        <v>525</v>
      </c>
      <c r="S16" s="23">
        <f t="shared" si="4"/>
        <v>1</v>
      </c>
    </row>
    <row r="17" spans="1:19" ht="63.75" x14ac:dyDescent="0.25">
      <c r="A17" s="17"/>
      <c r="B17" s="19">
        <v>5000302</v>
      </c>
      <c r="C17" s="19" t="s">
        <v>812</v>
      </c>
      <c r="D17" s="68">
        <v>3000085</v>
      </c>
      <c r="E17" s="19" t="s">
        <v>800</v>
      </c>
      <c r="F17" s="69">
        <v>157</v>
      </c>
      <c r="G17" s="19" t="s">
        <v>823</v>
      </c>
      <c r="H17" s="20">
        <v>8.0765759999999993</v>
      </c>
      <c r="I17" s="21">
        <v>7.6691019999999996</v>
      </c>
      <c r="J17" s="21">
        <f t="shared" si="0"/>
        <v>5.0369895587006104</v>
      </c>
      <c r="K17" s="21">
        <v>4.5944859687006101</v>
      </c>
      <c r="L17" s="21">
        <v>0</v>
      </c>
      <c r="M17" s="21">
        <v>0.44250359</v>
      </c>
      <c r="N17" s="22">
        <f t="shared" si="1"/>
        <v>0.59909047613405197</v>
      </c>
      <c r="O17" s="22">
        <f t="shared" si="2"/>
        <v>0.59909047613405197</v>
      </c>
      <c r="P17" s="23">
        <f t="shared" si="3"/>
        <v>0.65679000731775516</v>
      </c>
      <c r="Q17" s="70">
        <v>243.5</v>
      </c>
      <c r="R17" s="21">
        <v>193</v>
      </c>
      <c r="S17" s="23">
        <f t="shared" si="4"/>
        <v>0.79260780287474331</v>
      </c>
    </row>
    <row r="18" spans="1:19" ht="38.25" x14ac:dyDescent="0.25">
      <c r="A18" s="17"/>
      <c r="B18" s="19">
        <v>5000334</v>
      </c>
      <c r="C18" s="19" t="s">
        <v>813</v>
      </c>
      <c r="D18" s="68">
        <v>3000496</v>
      </c>
      <c r="E18" s="19" t="s">
        <v>803</v>
      </c>
      <c r="F18" s="69">
        <v>8</v>
      </c>
      <c r="G18" s="19" t="s">
        <v>824</v>
      </c>
      <c r="H18" s="20">
        <v>0.49338400000000004</v>
      </c>
      <c r="I18" s="21">
        <v>0.5533840000000001</v>
      </c>
      <c r="J18" s="21">
        <f t="shared" si="0"/>
        <v>0.41126281119004193</v>
      </c>
      <c r="K18" s="21">
        <v>0.2816035111900419</v>
      </c>
      <c r="L18" s="21">
        <v>9.3170550000000019E-2</v>
      </c>
      <c r="M18" s="21">
        <v>3.6488750000000007E-2</v>
      </c>
      <c r="N18" s="22">
        <f t="shared" si="1"/>
        <v>0.50887541235388423</v>
      </c>
      <c r="O18" s="22">
        <f t="shared" si="2"/>
        <v>0.67724050783911682</v>
      </c>
      <c r="P18" s="23">
        <f t="shared" si="3"/>
        <v>0.74317799428614106</v>
      </c>
      <c r="Q18" s="70">
        <v>1550</v>
      </c>
      <c r="R18" s="21">
        <v>2921</v>
      </c>
      <c r="S18" s="23">
        <f t="shared" si="4"/>
        <v>1.8845161290322581</v>
      </c>
    </row>
    <row r="19" spans="1:19" ht="63.75" x14ac:dyDescent="0.25">
      <c r="A19" s="17"/>
      <c r="B19" s="19">
        <v>5001304</v>
      </c>
      <c r="C19" s="19" t="s">
        <v>814</v>
      </c>
      <c r="D19" s="68">
        <v>3000085</v>
      </c>
      <c r="E19" s="19" t="s">
        <v>800</v>
      </c>
      <c r="F19" s="69">
        <v>96</v>
      </c>
      <c r="G19" s="19" t="s">
        <v>825</v>
      </c>
      <c r="H19" s="20">
        <v>11.641299999999999</v>
      </c>
      <c r="I19" s="21">
        <v>12.582800000000002</v>
      </c>
      <c r="J19" s="21">
        <f t="shared" si="0"/>
        <v>6.3671496410312196</v>
      </c>
      <c r="K19" s="21">
        <v>5.91922025103122</v>
      </c>
      <c r="L19" s="21">
        <v>0.21077937999999996</v>
      </c>
      <c r="M19" s="21">
        <v>0.23715000999999999</v>
      </c>
      <c r="N19" s="22">
        <f t="shared" si="1"/>
        <v>0.47042154775020018</v>
      </c>
      <c r="O19" s="22">
        <f t="shared" si="2"/>
        <v>0.48717293694815295</v>
      </c>
      <c r="P19" s="23">
        <f t="shared" si="3"/>
        <v>0.50602009417865801</v>
      </c>
      <c r="Q19" s="70">
        <v>1257</v>
      </c>
      <c r="R19" s="21">
        <v>1257</v>
      </c>
      <c r="S19" s="23">
        <f t="shared" si="4"/>
        <v>1</v>
      </c>
    </row>
    <row r="20" spans="1:19" ht="63.75" x14ac:dyDescent="0.25">
      <c r="A20" s="17"/>
      <c r="B20" s="19">
        <v>5004091</v>
      </c>
      <c r="C20" s="19" t="s">
        <v>815</v>
      </c>
      <c r="D20" s="68">
        <v>3000085</v>
      </c>
      <c r="E20" s="19" t="s">
        <v>800</v>
      </c>
      <c r="F20" s="69">
        <v>88</v>
      </c>
      <c r="G20" s="19" t="s">
        <v>757</v>
      </c>
      <c r="H20" s="20">
        <v>2.190045</v>
      </c>
      <c r="I20" s="21">
        <v>0.63320500000000002</v>
      </c>
      <c r="J20" s="21">
        <f t="shared" si="0"/>
        <v>0.20333005487918854</v>
      </c>
      <c r="K20" s="21">
        <v>0.20333005487918854</v>
      </c>
      <c r="L20" s="21">
        <v>0</v>
      </c>
      <c r="M20" s="21">
        <v>0</v>
      </c>
      <c r="N20" s="22">
        <f t="shared" si="1"/>
        <v>0.32111252260987916</v>
      </c>
      <c r="O20" s="22">
        <f t="shared" si="2"/>
        <v>0.32111252260987916</v>
      </c>
      <c r="P20" s="23">
        <f t="shared" si="3"/>
        <v>0.32111252260987916</v>
      </c>
      <c r="Q20" s="70">
        <v>0</v>
      </c>
      <c r="R20" s="21">
        <v>0</v>
      </c>
      <c r="S20" s="23">
        <f t="shared" si="4"/>
        <v>0</v>
      </c>
    </row>
    <row r="21" spans="1:19" ht="63.75" x14ac:dyDescent="0.25">
      <c r="A21" s="17"/>
      <c r="B21" s="19">
        <v>5004092</v>
      </c>
      <c r="C21" s="19" t="s">
        <v>816</v>
      </c>
      <c r="D21" s="68">
        <v>3000085</v>
      </c>
      <c r="E21" s="19" t="s">
        <v>800</v>
      </c>
      <c r="F21" s="69">
        <v>259</v>
      </c>
      <c r="G21" s="19" t="s">
        <v>394</v>
      </c>
      <c r="H21" s="20">
        <v>1.2744749999999998</v>
      </c>
      <c r="I21" s="21">
        <v>0.44539500000000004</v>
      </c>
      <c r="J21" s="21">
        <f t="shared" si="0"/>
        <v>0</v>
      </c>
      <c r="K21" s="21">
        <v>0</v>
      </c>
      <c r="L21" s="21">
        <v>0</v>
      </c>
      <c r="M21" s="21">
        <v>0</v>
      </c>
      <c r="N21" s="22">
        <f t="shared" si="1"/>
        <v>0</v>
      </c>
      <c r="O21" s="22">
        <f t="shared" si="2"/>
        <v>0</v>
      </c>
      <c r="P21" s="23">
        <f t="shared" si="3"/>
        <v>0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5004094</v>
      </c>
      <c r="C22" s="19" t="s">
        <v>817</v>
      </c>
      <c r="D22" s="68">
        <v>3000495</v>
      </c>
      <c r="E22" s="19" t="s">
        <v>802</v>
      </c>
      <c r="F22" s="69">
        <v>117</v>
      </c>
      <c r="G22" s="19" t="s">
        <v>689</v>
      </c>
      <c r="H22" s="20">
        <v>0.26740400000000003</v>
      </c>
      <c r="I22" s="21">
        <v>0.31122699999999998</v>
      </c>
      <c r="J22" s="21">
        <f t="shared" si="0"/>
        <v>0.25103496123882901</v>
      </c>
      <c r="K22" s="21">
        <v>0.15777625123882899</v>
      </c>
      <c r="L22" s="21">
        <v>3.5906719999999996E-2</v>
      </c>
      <c r="M22" s="21">
        <v>5.7351990000000005E-2</v>
      </c>
      <c r="N22" s="22">
        <f t="shared" si="1"/>
        <v>0.50694911186635161</v>
      </c>
      <c r="O22" s="22">
        <f t="shared" si="2"/>
        <v>0.62232059313243715</v>
      </c>
      <c r="P22" s="23">
        <f t="shared" si="3"/>
        <v>0.80659763207828705</v>
      </c>
      <c r="Q22" s="70">
        <v>57</v>
      </c>
      <c r="R22" s="21">
        <v>3.3</v>
      </c>
      <c r="S22" s="23">
        <f t="shared" si="4"/>
        <v>5.7894736842105263E-2</v>
      </c>
    </row>
    <row r="23" spans="1:19" ht="51" x14ac:dyDescent="0.25">
      <c r="A23" s="17"/>
      <c r="B23" s="19">
        <v>5004095</v>
      </c>
      <c r="C23" s="19" t="s">
        <v>818</v>
      </c>
      <c r="D23" s="68">
        <v>3000495</v>
      </c>
      <c r="E23" s="19" t="s">
        <v>802</v>
      </c>
      <c r="F23" s="69">
        <v>60</v>
      </c>
      <c r="G23" s="19" t="s">
        <v>310</v>
      </c>
      <c r="H23" s="20">
        <v>0.67262</v>
      </c>
      <c r="I23" s="21">
        <v>0.69162000000000001</v>
      </c>
      <c r="J23" s="21">
        <f t="shared" si="0"/>
        <v>0.61395773236686146</v>
      </c>
      <c r="K23" s="21">
        <v>0.3865128323668614</v>
      </c>
      <c r="L23" s="21">
        <v>9.5279400000000004E-3</v>
      </c>
      <c r="M23" s="21">
        <v>0.21791696000000002</v>
      </c>
      <c r="N23" s="22">
        <f t="shared" si="1"/>
        <v>0.55885143918172031</v>
      </c>
      <c r="O23" s="22">
        <f t="shared" si="2"/>
        <v>0.5726277036043802</v>
      </c>
      <c r="P23" s="23">
        <f t="shared" si="3"/>
        <v>0.88770962720404478</v>
      </c>
      <c r="Q23" s="70">
        <v>2</v>
      </c>
      <c r="R23" s="21">
        <v>2</v>
      </c>
      <c r="S23" s="23">
        <f t="shared" si="4"/>
        <v>1</v>
      </c>
    </row>
    <row r="24" spans="1:19" ht="63.75" x14ac:dyDescent="0.25">
      <c r="A24" s="17"/>
      <c r="B24" s="19">
        <v>5005030</v>
      </c>
      <c r="C24" s="19" t="s">
        <v>819</v>
      </c>
      <c r="D24" s="68">
        <v>3000085</v>
      </c>
      <c r="E24" s="19" t="s">
        <v>800</v>
      </c>
      <c r="F24" s="69">
        <v>117</v>
      </c>
      <c r="G24" s="19" t="s">
        <v>689</v>
      </c>
      <c r="H24" s="20">
        <v>0.55989999999999995</v>
      </c>
      <c r="I24" s="21">
        <v>0.64890000000000014</v>
      </c>
      <c r="J24" s="21">
        <f t="shared" si="0"/>
        <v>0.44839971153951325</v>
      </c>
      <c r="K24" s="21">
        <v>0.35380801153951325</v>
      </c>
      <c r="L24" s="21">
        <v>4.0380650000000004E-2</v>
      </c>
      <c r="M24" s="21">
        <v>5.4211049999999997E-2</v>
      </c>
      <c r="N24" s="22">
        <f t="shared" si="1"/>
        <v>0.5452427362297938</v>
      </c>
      <c r="O24" s="22">
        <f t="shared" si="2"/>
        <v>0.60747212442520138</v>
      </c>
      <c r="P24" s="23">
        <f t="shared" si="3"/>
        <v>0.69101512026431366</v>
      </c>
      <c r="Q24" s="70">
        <v>5</v>
      </c>
      <c r="R24" s="21">
        <v>5</v>
      </c>
      <c r="S24" s="23">
        <f t="shared" si="4"/>
        <v>1</v>
      </c>
    </row>
    <row r="25" spans="1:19" ht="25.5" x14ac:dyDescent="0.25">
      <c r="A25" s="17"/>
      <c r="B25" s="19">
        <v>5005031</v>
      </c>
      <c r="C25" s="19" t="s">
        <v>820</v>
      </c>
      <c r="D25" s="68">
        <v>3000001</v>
      </c>
      <c r="E25" s="19" t="s">
        <v>276</v>
      </c>
      <c r="F25" s="69">
        <v>476</v>
      </c>
      <c r="G25" s="19" t="s">
        <v>826</v>
      </c>
      <c r="H25" s="20">
        <v>0.63929999999999998</v>
      </c>
      <c r="I25" s="21">
        <v>0.61028299999999991</v>
      </c>
      <c r="J25" s="21">
        <f t="shared" si="0"/>
        <v>0.37141624820197994</v>
      </c>
      <c r="K25" s="21">
        <v>0.30884417820197996</v>
      </c>
      <c r="L25" s="21">
        <v>3.433232E-2</v>
      </c>
      <c r="M25" s="21">
        <v>2.8239749999999997E-2</v>
      </c>
      <c r="N25" s="22">
        <f t="shared" si="1"/>
        <v>0.50606714950601606</v>
      </c>
      <c r="O25" s="22">
        <f t="shared" si="2"/>
        <v>0.56232354203210644</v>
      </c>
      <c r="P25" s="23">
        <f t="shared" si="3"/>
        <v>0.60859674643072148</v>
      </c>
      <c r="Q25" s="70">
        <v>55577</v>
      </c>
      <c r="R25" s="21">
        <v>55577</v>
      </c>
      <c r="S25" s="23">
        <f t="shared" si="4"/>
        <v>1</v>
      </c>
    </row>
    <row r="26" spans="1:19" ht="15.75" thickBot="1" x14ac:dyDescent="0.3">
      <c r="A26" s="41" t="s">
        <v>294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OFFSET(H26,-MATCH("PROYECTOS",$A$8:$A$45,0)-1,0)-(OFFSET(H26,-MATCH("PROYECTOS",$A$8:$A$45,0),0))</f>
        <v>40.675780000000003</v>
      </c>
      <c r="I26" s="45">
        <f t="shared" ca="1" si="5"/>
        <v>244.41520800000004</v>
      </c>
      <c r="J26" s="45">
        <f t="shared" ca="1" si="5"/>
        <v>238.04904265749121</v>
      </c>
      <c r="K26" s="45">
        <f t="shared" ca="1" si="5"/>
        <v>236.54101045749121</v>
      </c>
      <c r="L26" s="45">
        <f t="shared" ca="1" si="5"/>
        <v>0.41028848000000107</v>
      </c>
      <c r="M26" s="45">
        <f t="shared" ca="1" si="5"/>
        <v>1.09774372</v>
      </c>
      <c r="N26" s="46">
        <f t="shared" ca="1" si="1"/>
        <v>0.96778352048163541</v>
      </c>
      <c r="O26" s="46">
        <f t="shared" ca="1" si="2"/>
        <v>0.96946217412744284</v>
      </c>
      <c r="P26" s="47">
        <f t="shared" ca="1" si="3"/>
        <v>0.97395348106772139</v>
      </c>
      <c r="Q26" s="67"/>
      <c r="R26" s="45"/>
      <c r="S2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L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50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829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51.121884999999985</v>
      </c>
      <c r="E6" s="14">
        <v>65.351321999999996</v>
      </c>
      <c r="F6" s="14">
        <v>46.683872851835517</v>
      </c>
      <c r="G6" s="14">
        <v>36.178573601835524</v>
      </c>
      <c r="H6" s="14">
        <v>7.1117168899999985</v>
      </c>
      <c r="I6" s="14">
        <v>3.3935823599999999</v>
      </c>
      <c r="J6" s="15">
        <v>0.5536012508183924</v>
      </c>
      <c r="K6" s="15">
        <v>0.66242409743196207</v>
      </c>
      <c r="L6" s="16">
        <v>0.71435238680918378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47.725332999999999</v>
      </c>
      <c r="E7" s="38">
        <f ca="1">SUM(E8:OFFSET(E6,MATCH("GOBIERNOS REGIONALES",$A$8:$A$50,0),0))</f>
        <v>55.937143999999996</v>
      </c>
      <c r="F7" s="38">
        <f ca="1">SUM(F8:OFFSET(F6,MATCH("GOBIERNOS REGIONALES",$A$8:$A$50,0),0))</f>
        <v>39.50461514736385</v>
      </c>
      <c r="G7" s="38">
        <f ca="1">SUM(G8:OFFSET(G6,MATCH("GOBIERNOS REGIONALES",$A$8:$A$50,0),0))</f>
        <v>31.565568897363846</v>
      </c>
      <c r="H7" s="38">
        <f ca="1">SUM(H8:OFFSET(H6,MATCH("GOBIERNOS REGIONALES",$A$8:$A$50,0),0))</f>
        <v>4.5729058999999994</v>
      </c>
      <c r="I7" s="38">
        <f ca="1">SUM(I8:OFFSET(I6,MATCH("GOBIERNOS REGIONALES",$A$8:$A$50,0),0))</f>
        <v>3.3661403499999998</v>
      </c>
      <c r="J7" s="39">
        <f ca="1">IFERROR(G7/E7,0)</f>
        <v>0.56430426439654924</v>
      </c>
      <c r="K7" s="39">
        <f ca="1">IFERROR(SUM(G7,H7)/E7,0)</f>
        <v>0.64605505775131911</v>
      </c>
      <c r="L7" s="40">
        <f ca="1">IFERROR(SUM(G7,H7,I7)/E7,0)</f>
        <v>0.70623225146002899</v>
      </c>
      <c r="M7" s="4"/>
    </row>
    <row r="8" spans="1:13" ht="25.5" x14ac:dyDescent="0.25">
      <c r="A8" s="17"/>
      <c r="B8" s="18">
        <v>70</v>
      </c>
      <c r="C8" s="19" t="s">
        <v>137</v>
      </c>
      <c r="D8" s="20">
        <v>47.725332999999999</v>
      </c>
      <c r="E8" s="21">
        <v>55.937143999999996</v>
      </c>
      <c r="F8" s="21">
        <f t="shared" ref="F8:F15" si="0">SUM(G8,H8,I8)</f>
        <v>39.50461514736385</v>
      </c>
      <c r="G8" s="21">
        <v>31.565568897363846</v>
      </c>
      <c r="H8" s="21">
        <v>4.5729058999999994</v>
      </c>
      <c r="I8" s="21">
        <v>3.3661403499999998</v>
      </c>
      <c r="J8" s="22">
        <f t="shared" ref="J8:J15" si="1">IFERROR(G8/E8,0)</f>
        <v>0.56430426439654924</v>
      </c>
      <c r="K8" s="22">
        <f t="shared" ref="K8:K15" si="2">IFERROR(SUM(G8,H8)/E8,0)</f>
        <v>0.64605505775131911</v>
      </c>
      <c r="L8" s="23">
        <f t="shared" ref="L8:L15" si="3">IFERROR(SUM(G8,H8,I8)/E8,0)</f>
        <v>0.70623225146002899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3.3965519999999998</v>
      </c>
      <c r="E9" s="38">
        <f ca="1">SUM(E10:OFFSET(E8,(MATCH("GOBIERNOS LOCALES",$A$8:$A$50,0)-MATCH("GOBIERNOS REGIONALES",$A$8:$A$50,0)),0))</f>
        <v>9.4141779999999997</v>
      </c>
      <c r="F9" s="38">
        <f ca="1">SUM(F10:OFFSET(F8,(MATCH("GOBIERNOS LOCALES",$A$8:$A$50,0)-MATCH("GOBIERNOS REGIONALES",$A$8:$A$50,0)),0))</f>
        <v>7.1792577044716781</v>
      </c>
      <c r="G9" s="38">
        <f ca="1">SUM(G10:OFFSET(G8,(MATCH("GOBIERNOS LOCALES",$A$8:$A$50,0)-MATCH("GOBIERNOS REGIONALES",$A$8:$A$50,0)),0))</f>
        <v>4.6130047044716775</v>
      </c>
      <c r="H9" s="38">
        <f ca="1">SUM(H10:OFFSET(H8,(MATCH("GOBIERNOS LOCALES",$A$8:$A$50,0)-MATCH("GOBIERNOS REGIONALES",$A$8:$A$50,0)),0))</f>
        <v>2.5388109900000004</v>
      </c>
      <c r="I9" s="38">
        <f ca="1">SUM(I10:OFFSET(I8,(MATCH("GOBIERNOS LOCALES",$A$8:$A$50,0)-MATCH("GOBIERNOS REGIONALES",$A$8:$A$50,0)),0))</f>
        <v>2.7442010000000003E-2</v>
      </c>
      <c r="J9" s="39">
        <f t="shared" ca="1" si="1"/>
        <v>0.49000610615942014</v>
      </c>
      <c r="K9" s="39">
        <f t="shared" ca="1" si="2"/>
        <v>0.75968562464738587</v>
      </c>
      <c r="L9" s="40">
        <f t="shared" ca="1" si="3"/>
        <v>0.76260059077613329</v>
      </c>
      <c r="M9" s="4"/>
    </row>
    <row r="10" spans="1:13" x14ac:dyDescent="0.25">
      <c r="A10" s="17"/>
      <c r="B10" s="18">
        <v>449</v>
      </c>
      <c r="C10" s="19" t="s">
        <v>216</v>
      </c>
      <c r="D10" s="20">
        <v>0</v>
      </c>
      <c r="E10" s="21">
        <v>1.9731080000000001</v>
      </c>
      <c r="F10" s="21">
        <f t="shared" si="0"/>
        <v>8.9499999999999996E-3</v>
      </c>
      <c r="G10" s="21">
        <v>0</v>
      </c>
      <c r="H10" s="21">
        <v>8.9499999999999996E-3</v>
      </c>
      <c r="I10" s="21">
        <v>0</v>
      </c>
      <c r="J10" s="22">
        <f t="shared" si="1"/>
        <v>0</v>
      </c>
      <c r="K10" s="22">
        <f t="shared" si="2"/>
        <v>4.535990934099907E-3</v>
      </c>
      <c r="L10" s="23">
        <f t="shared" si="3"/>
        <v>4.535990934099907E-3</v>
      </c>
      <c r="M10" s="4"/>
    </row>
    <row r="11" spans="1:13" x14ac:dyDescent="0.25">
      <c r="A11" s="17"/>
      <c r="B11" s="18">
        <v>451</v>
      </c>
      <c r="C11" s="19" t="s">
        <v>218</v>
      </c>
      <c r="D11" s="20">
        <v>0</v>
      </c>
      <c r="E11" s="21">
        <v>3.5474999999999999</v>
      </c>
      <c r="F11" s="21">
        <f t="shared" si="0"/>
        <v>3.5474998950958252</v>
      </c>
      <c r="G11" s="21">
        <v>3.5474998950958252</v>
      </c>
      <c r="H11" s="21">
        <v>0</v>
      </c>
      <c r="I11" s="21">
        <v>0</v>
      </c>
      <c r="J11" s="22">
        <f t="shared" si="1"/>
        <v>0.99999997042870337</v>
      </c>
      <c r="K11" s="22">
        <f t="shared" si="2"/>
        <v>0.99999997042870337</v>
      </c>
      <c r="L11" s="23">
        <f t="shared" si="3"/>
        <v>0.99999997042870337</v>
      </c>
      <c r="M11" s="4"/>
    </row>
    <row r="12" spans="1:13" x14ac:dyDescent="0.25">
      <c r="A12" s="17"/>
      <c r="B12" s="18">
        <v>452</v>
      </c>
      <c r="C12" s="19" t="s">
        <v>219</v>
      </c>
      <c r="D12" s="20">
        <v>0</v>
      </c>
      <c r="E12" s="21">
        <v>0.123722</v>
      </c>
      <c r="F12" s="21">
        <f t="shared" si="0"/>
        <v>0.11682921065948904</v>
      </c>
      <c r="G12" s="21">
        <v>0.11682921065948904</v>
      </c>
      <c r="H12" s="21">
        <v>0</v>
      </c>
      <c r="I12" s="21">
        <v>0</v>
      </c>
      <c r="J12" s="22">
        <f t="shared" si="1"/>
        <v>0.94428808667406794</v>
      </c>
      <c r="K12" s="22">
        <f t="shared" si="2"/>
        <v>0.94428808667406794</v>
      </c>
      <c r="L12" s="23">
        <f t="shared" si="3"/>
        <v>0.94428808667406794</v>
      </c>
      <c r="M12" s="4"/>
    </row>
    <row r="13" spans="1:13" x14ac:dyDescent="0.25">
      <c r="A13" s="17"/>
      <c r="B13" s="18">
        <v>454</v>
      </c>
      <c r="C13" s="19" t="s">
        <v>221</v>
      </c>
      <c r="D13" s="20">
        <v>0</v>
      </c>
      <c r="E13" s="21">
        <v>4.2826000000000003E-2</v>
      </c>
      <c r="F13" s="21">
        <f t="shared" si="0"/>
        <v>4.2734599439427257E-2</v>
      </c>
      <c r="G13" s="21">
        <v>4.2734599439427257E-2</v>
      </c>
      <c r="H13" s="21">
        <v>0</v>
      </c>
      <c r="I13" s="21">
        <v>0</v>
      </c>
      <c r="J13" s="22">
        <f t="shared" si="1"/>
        <v>0.99786576937905136</v>
      </c>
      <c r="K13" s="22">
        <f t="shared" si="2"/>
        <v>0.99786576937905136</v>
      </c>
      <c r="L13" s="23">
        <f t="shared" si="3"/>
        <v>0.99786576937905136</v>
      </c>
      <c r="M13" s="4"/>
    </row>
    <row r="14" spans="1:13" ht="15.75" thickBot="1" x14ac:dyDescent="0.3">
      <c r="A14" s="24"/>
      <c r="B14" s="25">
        <v>458</v>
      </c>
      <c r="C14" s="26" t="s">
        <v>225</v>
      </c>
      <c r="D14" s="27">
        <v>3.3965519999999998</v>
      </c>
      <c r="E14" s="28">
        <v>3.7270219999999994</v>
      </c>
      <c r="F14" s="28">
        <f t="shared" si="0"/>
        <v>3.4632439992769366</v>
      </c>
      <c r="G14" s="28">
        <v>0.90594099927693605</v>
      </c>
      <c r="H14" s="28">
        <v>2.5298609900000004</v>
      </c>
      <c r="I14" s="28">
        <v>2.7442010000000003E-2</v>
      </c>
      <c r="J14" s="29">
        <f t="shared" si="1"/>
        <v>0.24307369242170726</v>
      </c>
      <c r="K14" s="29">
        <f t="shared" si="2"/>
        <v>0.92186254582799265</v>
      </c>
      <c r="L14" s="30">
        <f t="shared" si="3"/>
        <v>0.9292255316112803</v>
      </c>
      <c r="M14" s="4"/>
    </row>
    <row r="15" spans="1:13" x14ac:dyDescent="0.25">
      <c r="A15" t="s">
        <v>233</v>
      </c>
      <c r="D15" s="5"/>
      <c r="E15" s="5"/>
      <c r="F15" s="5">
        <f t="shared" si="0"/>
        <v>0</v>
      </c>
      <c r="G15" s="5"/>
      <c r="H15" s="5"/>
      <c r="I15" s="5"/>
      <c r="J15" s="4">
        <f t="shared" si="1"/>
        <v>0</v>
      </c>
      <c r="K15" s="4">
        <f t="shared" si="2"/>
        <v>0</v>
      </c>
      <c r="L15" s="4">
        <f t="shared" si="3"/>
        <v>0</v>
      </c>
      <c r="M15" s="4"/>
    </row>
    <row r="16" spans="1:13" x14ac:dyDescent="0.25">
      <c r="D16" s="5"/>
      <c r="E16" s="5"/>
      <c r="F16" s="5"/>
      <c r="G16" s="5"/>
      <c r="H16" s="5"/>
      <c r="I16" s="5"/>
      <c r="J16" s="4"/>
      <c r="K16" s="4"/>
      <c r="L16" s="4"/>
      <c r="M1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48</v>
      </c>
      <c r="B1" s="51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830</v>
      </c>
      <c r="N2" s="72" t="s">
        <v>846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51.121884999999985</v>
      </c>
      <c r="E6" s="14">
        <f ca="1">SUM(E7:OFFSET(E7,50,0))</f>
        <v>65.351321999999996</v>
      </c>
      <c r="F6" s="14">
        <f ca="1">SUM(F7:OFFSET(F7,50,0))</f>
        <v>46.683872851835517</v>
      </c>
      <c r="G6" s="14">
        <f ca="1">SUM(G7:OFFSET(G7,50,0))</f>
        <v>36.178573601835524</v>
      </c>
      <c r="H6" s="14">
        <f ca="1">SUM(H7:OFFSET(H7,50,0))</f>
        <v>7.1117168899999985</v>
      </c>
      <c r="I6" s="14">
        <f ca="1">SUM(I7:OFFSET(I7,50,0))</f>
        <v>3.3935823599999999</v>
      </c>
      <c r="J6" s="15">
        <f ca="1">IFERROR(G6/E6,0)</f>
        <v>0.5536012508183924</v>
      </c>
      <c r="K6" s="15">
        <f ca="1">IFERROR(SUM(G6,H6)/E6,0)</f>
        <v>0.66242409743196207</v>
      </c>
      <c r="L6" s="16">
        <f ca="1">IFERROR(SUM(G6,H6,I6)/E6,0)</f>
        <v>0.71435238680918378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0.18</v>
      </c>
      <c r="F7" s="21">
        <f t="shared" ref="F7:F17" si="0">SUM(G7,H7,I7)</f>
        <v>0</v>
      </c>
      <c r="G7" s="21">
        <v>0</v>
      </c>
      <c r="H7" s="21">
        <v>0</v>
      </c>
      <c r="I7" s="21">
        <v>0</v>
      </c>
      <c r="J7" s="22">
        <f t="shared" ref="J7:J17" si="1">IFERROR(G7/E7,0)</f>
        <v>0</v>
      </c>
      <c r="K7" s="22">
        <f t="shared" ref="K7:K17" si="2">IFERROR(SUM(G7,H7)/E7,0)</f>
        <v>0</v>
      </c>
      <c r="L7" s="23">
        <f t="shared" ref="L7:L17" si="3">IFERROR(SUM(G7,H7,I7)/E7,0)</f>
        <v>0</v>
      </c>
      <c r="M7" s="4"/>
      <c r="N7" t="s">
        <v>262</v>
      </c>
      <c r="O7" s="5">
        <v>3.5474998950958252</v>
      </c>
      <c r="P7" s="71">
        <v>0.99999997042870337</v>
      </c>
    </row>
    <row r="8" spans="1:16" x14ac:dyDescent="0.25">
      <c r="A8" s="17"/>
      <c r="B8" s="55">
        <v>3</v>
      </c>
      <c r="C8" s="19" t="s">
        <v>252</v>
      </c>
      <c r="D8" s="20">
        <v>0</v>
      </c>
      <c r="E8" s="21">
        <v>0.215612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266</v>
      </c>
      <c r="O8" s="5">
        <v>4.2734599439427257E-2</v>
      </c>
      <c r="P8" s="71">
        <v>0.99786576937905136</v>
      </c>
    </row>
    <row r="9" spans="1:16" x14ac:dyDescent="0.25">
      <c r="A9" s="17"/>
      <c r="B9" s="55">
        <v>6</v>
      </c>
      <c r="C9" s="19" t="s">
        <v>255</v>
      </c>
      <c r="D9" s="20">
        <v>0</v>
      </c>
      <c r="E9" s="21">
        <v>0.110176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263</v>
      </c>
      <c r="O9" s="5">
        <v>0.11682921065948904</v>
      </c>
      <c r="P9" s="71">
        <v>0.94428808667406794</v>
      </c>
    </row>
    <row r="10" spans="1:16" x14ac:dyDescent="0.25">
      <c r="A10" s="17"/>
      <c r="B10" s="55">
        <v>11</v>
      </c>
      <c r="C10" s="19" t="s">
        <v>260</v>
      </c>
      <c r="D10" s="20">
        <v>0</v>
      </c>
      <c r="E10" s="21">
        <v>1.9731080000000001</v>
      </c>
      <c r="F10" s="21">
        <f t="shared" si="0"/>
        <v>8.9499999999999996E-3</v>
      </c>
      <c r="G10" s="21">
        <v>0</v>
      </c>
      <c r="H10" s="21">
        <v>8.9499999999999996E-3</v>
      </c>
      <c r="I10" s="21">
        <v>0</v>
      </c>
      <c r="J10" s="22">
        <f t="shared" si="1"/>
        <v>0</v>
      </c>
      <c r="K10" s="22">
        <f t="shared" si="2"/>
        <v>4.535990934099907E-3</v>
      </c>
      <c r="L10" s="23">
        <f t="shared" si="3"/>
        <v>4.535990934099907E-3</v>
      </c>
      <c r="M10" s="4"/>
      <c r="N10" t="s">
        <v>270</v>
      </c>
      <c r="O10" s="5">
        <v>3.4632439992769366</v>
      </c>
      <c r="P10" s="71">
        <v>0.9292255316112803</v>
      </c>
    </row>
    <row r="11" spans="1:16" x14ac:dyDescent="0.25">
      <c r="A11" s="17"/>
      <c r="B11" s="55">
        <v>12</v>
      </c>
      <c r="C11" s="19" t="s">
        <v>261</v>
      </c>
      <c r="D11" s="20">
        <v>0</v>
      </c>
      <c r="E11" s="21">
        <v>0.23324400000000001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264</v>
      </c>
      <c r="O11" s="5">
        <v>39.504615147363843</v>
      </c>
      <c r="P11" s="71">
        <v>0.71619382029507384</v>
      </c>
    </row>
    <row r="12" spans="1:16" x14ac:dyDescent="0.25">
      <c r="A12" s="17"/>
      <c r="B12" s="55">
        <v>13</v>
      </c>
      <c r="C12" s="19" t="s">
        <v>262</v>
      </c>
      <c r="D12" s="20">
        <v>0</v>
      </c>
      <c r="E12" s="21">
        <v>3.5474999999999999</v>
      </c>
      <c r="F12" s="21">
        <f t="shared" si="0"/>
        <v>3.5474998950958252</v>
      </c>
      <c r="G12" s="21">
        <v>3.5474998950958252</v>
      </c>
      <c r="H12" s="21">
        <v>0</v>
      </c>
      <c r="I12" s="21">
        <v>0</v>
      </c>
      <c r="J12" s="22">
        <f t="shared" si="1"/>
        <v>0.99999997042870337</v>
      </c>
      <c r="K12" s="22">
        <f t="shared" si="2"/>
        <v>0.99999997042870337</v>
      </c>
      <c r="L12" s="23">
        <f t="shared" si="3"/>
        <v>0.99999997042870337</v>
      </c>
      <c r="M12" s="4"/>
      <c r="N12" t="s">
        <v>260</v>
      </c>
      <c r="O12" s="5">
        <v>8.9499999999999996E-3</v>
      </c>
      <c r="P12" s="71">
        <v>4.535990934099907E-3</v>
      </c>
    </row>
    <row r="13" spans="1:16" x14ac:dyDescent="0.25">
      <c r="A13" s="17"/>
      <c r="B13" s="55">
        <v>14</v>
      </c>
      <c r="C13" s="19" t="s">
        <v>263</v>
      </c>
      <c r="D13" s="20">
        <v>0</v>
      </c>
      <c r="E13" s="21">
        <v>0.123722</v>
      </c>
      <c r="F13" s="21">
        <f t="shared" si="0"/>
        <v>0.11682921065948904</v>
      </c>
      <c r="G13" s="21">
        <v>0.11682921065948904</v>
      </c>
      <c r="H13" s="21">
        <v>0</v>
      </c>
      <c r="I13" s="21">
        <v>0</v>
      </c>
      <c r="J13" s="22">
        <f t="shared" si="1"/>
        <v>0.94428808667406794</v>
      </c>
      <c r="K13" s="22">
        <f t="shared" si="2"/>
        <v>0.94428808667406794</v>
      </c>
      <c r="L13" s="23">
        <f t="shared" si="3"/>
        <v>0.94428808667406794</v>
      </c>
      <c r="M13" s="4"/>
      <c r="N13" t="s">
        <v>251</v>
      </c>
      <c r="O13" s="5">
        <v>0</v>
      </c>
      <c r="P13" s="71">
        <v>0</v>
      </c>
    </row>
    <row r="14" spans="1:16" x14ac:dyDescent="0.25">
      <c r="A14" s="17"/>
      <c r="B14" s="55">
        <v>15</v>
      </c>
      <c r="C14" s="19" t="s">
        <v>264</v>
      </c>
      <c r="D14" s="20">
        <v>47.725332999999985</v>
      </c>
      <c r="E14" s="21">
        <v>55.159111999999993</v>
      </c>
      <c r="F14" s="21">
        <f t="shared" si="0"/>
        <v>39.504615147363843</v>
      </c>
      <c r="G14" s="21">
        <v>31.565568897363846</v>
      </c>
      <c r="H14" s="21">
        <v>4.5729058999999985</v>
      </c>
      <c r="I14" s="21">
        <v>3.3661403499999998</v>
      </c>
      <c r="J14" s="22">
        <f t="shared" si="1"/>
        <v>0.57226390623119261</v>
      </c>
      <c r="K14" s="22">
        <f t="shared" si="2"/>
        <v>0.65516781338618801</v>
      </c>
      <c r="L14" s="23">
        <f t="shared" si="3"/>
        <v>0.71619382029507384</v>
      </c>
      <c r="M14" s="4"/>
      <c r="N14" t="s">
        <v>252</v>
      </c>
      <c r="O14" s="5">
        <v>0</v>
      </c>
      <c r="P14" s="71">
        <v>0</v>
      </c>
    </row>
    <row r="15" spans="1:16" x14ac:dyDescent="0.25">
      <c r="A15" s="17"/>
      <c r="B15" s="55">
        <v>17</v>
      </c>
      <c r="C15" s="19" t="s">
        <v>266</v>
      </c>
      <c r="D15" s="20">
        <v>0</v>
      </c>
      <c r="E15" s="21">
        <v>4.2826000000000003E-2</v>
      </c>
      <c r="F15" s="21">
        <f t="shared" si="0"/>
        <v>4.2734599439427257E-2</v>
      </c>
      <c r="G15" s="21">
        <v>4.2734599439427257E-2</v>
      </c>
      <c r="H15" s="21">
        <v>0</v>
      </c>
      <c r="I15" s="21">
        <v>0</v>
      </c>
      <c r="J15" s="22">
        <f t="shared" si="1"/>
        <v>0.99786576937905136</v>
      </c>
      <c r="K15" s="22">
        <f t="shared" si="2"/>
        <v>0.99786576937905136</v>
      </c>
      <c r="L15" s="23">
        <f t="shared" si="3"/>
        <v>0.99786576937905136</v>
      </c>
      <c r="M15" s="4"/>
      <c r="N15" t="s">
        <v>255</v>
      </c>
      <c r="O15" s="5">
        <v>0</v>
      </c>
      <c r="P15" s="71">
        <v>0</v>
      </c>
    </row>
    <row r="16" spans="1:16" x14ac:dyDescent="0.25">
      <c r="A16" s="17"/>
      <c r="B16" s="55">
        <v>21</v>
      </c>
      <c r="C16" s="19" t="s">
        <v>270</v>
      </c>
      <c r="D16" s="20">
        <v>3.3965519999999998</v>
      </c>
      <c r="E16" s="21">
        <v>3.7270219999999994</v>
      </c>
      <c r="F16" s="21">
        <f t="shared" si="0"/>
        <v>3.4632439992769366</v>
      </c>
      <c r="G16" s="21">
        <v>0.90594099927693605</v>
      </c>
      <c r="H16" s="21">
        <v>2.5298609900000004</v>
      </c>
      <c r="I16" s="21">
        <v>2.7442010000000003E-2</v>
      </c>
      <c r="J16" s="22">
        <f t="shared" si="1"/>
        <v>0.24307369242170726</v>
      </c>
      <c r="K16" s="22">
        <f t="shared" si="2"/>
        <v>0.92186254582799265</v>
      </c>
      <c r="L16" s="23">
        <f t="shared" si="3"/>
        <v>0.9292255316112803</v>
      </c>
      <c r="M16" s="4"/>
      <c r="N16" t="s">
        <v>261</v>
      </c>
      <c r="O16" s="5">
        <v>0</v>
      </c>
      <c r="P16" s="71">
        <v>0</v>
      </c>
    </row>
    <row r="17" spans="1:16" ht="15.75" thickBot="1" x14ac:dyDescent="0.3">
      <c r="A17" s="24"/>
      <c r="B17" s="56">
        <v>22</v>
      </c>
      <c r="C17" s="26" t="s">
        <v>271</v>
      </c>
      <c r="D17" s="27">
        <v>0</v>
      </c>
      <c r="E17" s="28">
        <v>3.9E-2</v>
      </c>
      <c r="F17" s="28">
        <f t="shared" si="0"/>
        <v>0</v>
      </c>
      <c r="G17" s="28">
        <v>0</v>
      </c>
      <c r="H17" s="28">
        <v>0</v>
      </c>
      <c r="I17" s="28">
        <v>0</v>
      </c>
      <c r="J17" s="29">
        <f t="shared" si="1"/>
        <v>0</v>
      </c>
      <c r="K17" s="29">
        <f t="shared" si="2"/>
        <v>0</v>
      </c>
      <c r="L17" s="30">
        <f t="shared" si="3"/>
        <v>0</v>
      </c>
      <c r="M17" s="4"/>
      <c r="N17" t="s">
        <v>271</v>
      </c>
      <c r="O17" s="5">
        <v>0</v>
      </c>
      <c r="P17" s="71">
        <v>0</v>
      </c>
    </row>
    <row r="18" spans="1:16" x14ac:dyDescent="0.25">
      <c r="O18" s="5"/>
      <c r="P18" s="71"/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49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831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51.121884999999985</v>
      </c>
      <c r="E6" s="14">
        <v>65.351321999999996</v>
      </c>
      <c r="F6" s="14">
        <v>46.683872851835517</v>
      </c>
      <c r="G6" s="14">
        <v>36.178573601835524</v>
      </c>
      <c r="H6" s="14">
        <v>7.1117168899999985</v>
      </c>
      <c r="I6" s="14">
        <v>3.3935823599999999</v>
      </c>
      <c r="J6" s="15">
        <v>0.5536012508183924</v>
      </c>
      <c r="K6" s="15">
        <v>0.66242409743196207</v>
      </c>
      <c r="L6" s="16">
        <v>0.71435238680918378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47.419332999999988</v>
      </c>
      <c r="E7" s="38">
        <f ca="1">SUM(E8:OFFSET(E6,MATCH("PROYECTOS",$A$8:$A$50,0),0))</f>
        <v>54.931605999999988</v>
      </c>
      <c r="F7" s="38">
        <f ca="1">SUM(F8:OFFSET(F6,MATCH("PROYECTOS",$A$8:$A$50,0),0))</f>
        <v>39.504615147363843</v>
      </c>
      <c r="G7" s="38">
        <f ca="1">SUM(G8:OFFSET(G6,MATCH("PROYECTOS",$A$8:$A$50,0),0))</f>
        <v>31.565568897363846</v>
      </c>
      <c r="H7" s="38">
        <f ca="1">SUM(H8:OFFSET(H6,MATCH("PROYECTOS",$A$8:$A$50,0),0))</f>
        <v>4.5729058999999994</v>
      </c>
      <c r="I7" s="38">
        <f ca="1">SUM(I8:OFFSET(I6,MATCH("PROYECTOS",$A$8:$A$50,0),0))</f>
        <v>3.3661403499999998</v>
      </c>
      <c r="J7" s="39">
        <f ca="1">IFERROR(G7/E7,0)</f>
        <v>0.57463400755775929</v>
      </c>
      <c r="K7" s="39">
        <f ca="1">IFERROR(SUM(G7,H7)/E7,0)</f>
        <v>0.65788127143713682</v>
      </c>
      <c r="L7" s="40">
        <f ca="1">IFERROR(SUM(G7,H7,I7)/E7,0)</f>
        <v>0.71916002505668342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10.564302999999997</v>
      </c>
      <c r="E8" s="21">
        <v>14.062569</v>
      </c>
      <c r="F8" s="21">
        <f t="shared" ref="F8:F11" si="0">SUM(G8,H8,I8)</f>
        <v>12.385560375287289</v>
      </c>
      <c r="G8" s="21">
        <v>10.686391845287289</v>
      </c>
      <c r="H8" s="21">
        <v>0.85933211000000009</v>
      </c>
      <c r="I8" s="21">
        <v>0.83983641999999992</v>
      </c>
      <c r="J8" s="22">
        <f t="shared" ref="J8:J12" si="1">IFERROR(G8/E8,0)</f>
        <v>0.7599174692253805</v>
      </c>
      <c r="K8" s="22">
        <f t="shared" ref="K8:K12" si="2">IFERROR(SUM(G8,H8)/E8,0)</f>
        <v>0.82102523054552057</v>
      </c>
      <c r="L8" s="23">
        <f t="shared" ref="L8:L12" si="3">IFERROR(SUM(G8,H8,I8)/E8,0)</f>
        <v>0.88074663849025658</v>
      </c>
      <c r="M8" s="4"/>
    </row>
    <row r="9" spans="1:13" ht="38.25" x14ac:dyDescent="0.25">
      <c r="A9" s="17"/>
      <c r="B9" s="19">
        <v>3000090</v>
      </c>
      <c r="C9" s="19" t="s">
        <v>833</v>
      </c>
      <c r="D9" s="20">
        <v>35.420829999999995</v>
      </c>
      <c r="E9" s="21">
        <v>39.807003999999992</v>
      </c>
      <c r="F9" s="21">
        <f t="shared" si="0"/>
        <v>26.322309558869971</v>
      </c>
      <c r="G9" s="21">
        <v>20.292486668869969</v>
      </c>
      <c r="H9" s="21">
        <v>3.6130664799999996</v>
      </c>
      <c r="I9" s="21">
        <v>2.4167564100000001</v>
      </c>
      <c r="J9" s="22">
        <f t="shared" si="1"/>
        <v>0.50977176450832551</v>
      </c>
      <c r="K9" s="22">
        <f t="shared" si="2"/>
        <v>0.60053635658865401</v>
      </c>
      <c r="L9" s="23">
        <f t="shared" si="3"/>
        <v>0.66124819538968516</v>
      </c>
      <c r="M9" s="4"/>
    </row>
    <row r="10" spans="1:13" ht="63.75" x14ac:dyDescent="0.25">
      <c r="A10" s="17"/>
      <c r="B10" s="19">
        <v>3000376</v>
      </c>
      <c r="C10" s="19" t="s">
        <v>834</v>
      </c>
      <c r="D10" s="20">
        <v>0.94860000000000011</v>
      </c>
      <c r="E10" s="21">
        <v>0.71152000000000004</v>
      </c>
      <c r="F10" s="21">
        <f t="shared" si="0"/>
        <v>0.58640790750417571</v>
      </c>
      <c r="G10" s="21">
        <v>0.4623434575041756</v>
      </c>
      <c r="H10" s="21">
        <v>5.8920880000000009E-2</v>
      </c>
      <c r="I10" s="21">
        <v>6.5143569999999998E-2</v>
      </c>
      <c r="J10" s="22">
        <f t="shared" si="1"/>
        <v>0.64979685392424047</v>
      </c>
      <c r="K10" s="22">
        <f t="shared" si="2"/>
        <v>0.73260672574794194</v>
      </c>
      <c r="L10" s="23">
        <f t="shared" si="3"/>
        <v>0.82416222664742478</v>
      </c>
      <c r="M10" s="4"/>
    </row>
    <row r="11" spans="1:13" ht="38.25" x14ac:dyDescent="0.25">
      <c r="A11" s="17"/>
      <c r="B11" s="19">
        <v>3000377</v>
      </c>
      <c r="C11" s="19" t="s">
        <v>835</v>
      </c>
      <c r="D11" s="20">
        <v>0.48559999999999992</v>
      </c>
      <c r="E11" s="21">
        <v>0.35051299999999996</v>
      </c>
      <c r="F11" s="21">
        <f t="shared" si="0"/>
        <v>0.21033730570241169</v>
      </c>
      <c r="G11" s="21">
        <v>0.12434692570241168</v>
      </c>
      <c r="H11" s="21">
        <v>4.1586430000000001E-2</v>
      </c>
      <c r="I11" s="21">
        <v>4.4403949999999998E-2</v>
      </c>
      <c r="J11" s="22">
        <f t="shared" si="1"/>
        <v>0.35475695823667508</v>
      </c>
      <c r="K11" s="22">
        <f t="shared" si="2"/>
        <v>0.47340143076693791</v>
      </c>
      <c r="L11" s="23">
        <f t="shared" si="3"/>
        <v>0.60008417862507724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3.7025519999999972</v>
      </c>
      <c r="E12" s="45">
        <f t="shared" ref="E12:I12" ca="1" si="4">OFFSET(E12,-MATCH("PROYECTOS",$A$8:$A$50,0)-1,0)-(OFFSET(E12,-MATCH("PROYECTOS",$A$8:$A$50,0),0))</f>
        <v>10.419716000000008</v>
      </c>
      <c r="F12" s="45">
        <f t="shared" ca="1" si="4"/>
        <v>7.1792577044716737</v>
      </c>
      <c r="G12" s="45">
        <f t="shared" ca="1" si="4"/>
        <v>4.6130047044716775</v>
      </c>
      <c r="H12" s="45">
        <f t="shared" ca="1" si="4"/>
        <v>2.5388109899999991</v>
      </c>
      <c r="I12" s="45">
        <f t="shared" ca="1" si="4"/>
        <v>2.7442010000000128E-2</v>
      </c>
      <c r="J12" s="46">
        <f t="shared" ca="1" si="1"/>
        <v>0.44271885188345572</v>
      </c>
      <c r="K12" s="46">
        <f t="shared" ca="1" si="2"/>
        <v>0.68637338047137475</v>
      </c>
      <c r="L12" s="47">
        <f t="shared" ca="1" si="3"/>
        <v>0.68900704246369782</v>
      </c>
      <c r="M12" s="4"/>
    </row>
    <row r="13" spans="1:13" ht="15.75" thickBot="1" x14ac:dyDescent="0.3"/>
    <row r="14" spans="1:13" ht="15.75" thickBot="1" x14ac:dyDescent="0.3">
      <c r="A14" s="87" t="s">
        <v>316</v>
      </c>
      <c r="B14" s="88"/>
      <c r="C14" s="88"/>
      <c r="D14" s="89"/>
    </row>
    <row r="15" spans="1:13" ht="15.75" thickBot="1" x14ac:dyDescent="0.3">
      <c r="A15" s="1" t="s">
        <v>847</v>
      </c>
    </row>
    <row r="16" spans="1:13" ht="45" customHeight="1" x14ac:dyDescent="0.25">
      <c r="A16" s="80" t="s">
        <v>318</v>
      </c>
      <c r="B16" s="81"/>
      <c r="C16" s="81"/>
      <c r="D16" s="92" t="s">
        <v>319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3000090</v>
      </c>
      <c r="C18" s="19" t="s">
        <v>833</v>
      </c>
      <c r="D18" s="23">
        <v>0.66124819538968516</v>
      </c>
    </row>
    <row r="19" spans="1:4" ht="39" thickBot="1" x14ac:dyDescent="0.3">
      <c r="A19" s="24"/>
      <c r="B19" s="26">
        <v>3000377</v>
      </c>
      <c r="C19" s="26" t="s">
        <v>835</v>
      </c>
      <c r="D19" s="30">
        <v>0.60008417862507724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48</v>
      </c>
      <c r="B1" s="49" t="s">
        <v>31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832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51.121884999999985</v>
      </c>
      <c r="I6" s="14">
        <v>65.351321999999996</v>
      </c>
      <c r="J6" s="14">
        <v>46.683872851835517</v>
      </c>
      <c r="K6" s="14">
        <v>36.178573601835524</v>
      </c>
      <c r="L6" s="14">
        <v>7.1117168899999985</v>
      </c>
      <c r="M6" s="14">
        <v>3.3935823599999999</v>
      </c>
      <c r="N6" s="15">
        <v>0.5536012508183924</v>
      </c>
      <c r="O6" s="15">
        <v>0.66242409743196207</v>
      </c>
      <c r="P6" s="16">
        <v>0.71435238680918378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SUM(H8:OFFSET(H6,MATCH("PROYECTOS",$A$8:$A$38,0),0))</f>
        <v>47.419333000000002</v>
      </c>
      <c r="I7" s="38">
        <f ca="1">SUM(I8:OFFSET(I6,MATCH("PROYECTOS",$A$8:$A$38,0),0))</f>
        <v>54.931605999999995</v>
      </c>
      <c r="J7" s="38">
        <f ca="1">SUM(J8:OFFSET(J6,MATCH("PROYECTOS",$A$8:$A$38,0),0))</f>
        <v>39.504615147363843</v>
      </c>
      <c r="K7" s="38">
        <f ca="1">SUM(K8:OFFSET(K6,MATCH("PROYECTOS",$A$8:$A$38,0),0))</f>
        <v>31.565568897363846</v>
      </c>
      <c r="L7" s="38">
        <f ca="1">SUM(L8:OFFSET(L6,MATCH("PROYECTOS",$A$8:$A$38,0),0))</f>
        <v>4.5729058999999994</v>
      </c>
      <c r="M7" s="38">
        <f ca="1">SUM(M8:OFFSET(M6,MATCH("PROYECTOS",$A$8:$A$38,0),0))</f>
        <v>3.3661403500000002</v>
      </c>
      <c r="N7" s="39">
        <f ca="1">IFERROR(K7/I7,0)</f>
        <v>0.57463400755775917</v>
      </c>
      <c r="O7" s="39">
        <f ca="1">IFERROR(SUM(K7,L7)/I7,0)</f>
        <v>0.65788127143713682</v>
      </c>
      <c r="P7" s="40">
        <f ca="1">IFERROR(SUM(K7,L7,M7)/I7,0)</f>
        <v>0.71916002505668331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10.564302999999997</v>
      </c>
      <c r="I8" s="21">
        <v>14.062569</v>
      </c>
      <c r="J8" s="21">
        <f t="shared" ref="J8:J18" si="0">SUM(K8,L8,M8)</f>
        <v>12.385560375287289</v>
      </c>
      <c r="K8" s="21">
        <v>10.686391845287289</v>
      </c>
      <c r="L8" s="21">
        <v>0.85933211000000009</v>
      </c>
      <c r="M8" s="21">
        <v>0.83983641999999992</v>
      </c>
      <c r="N8" s="22">
        <f t="shared" ref="N8:N19" si="1">IFERROR(K8/I8,0)</f>
        <v>0.7599174692253805</v>
      </c>
      <c r="O8" s="22">
        <f t="shared" ref="O8:O19" si="2">IFERROR(SUM(K8,L8)/I8,0)</f>
        <v>0.82102523054552057</v>
      </c>
      <c r="P8" s="23">
        <f t="shared" ref="P8:P19" si="3">IFERROR(SUM(K8,L8,M8)/I8,0)</f>
        <v>0.88074663849025658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5001321</v>
      </c>
      <c r="C9" s="19" t="s">
        <v>836</v>
      </c>
      <c r="D9" s="68">
        <v>3000377</v>
      </c>
      <c r="E9" s="19" t="s">
        <v>835</v>
      </c>
      <c r="F9" s="69">
        <v>227</v>
      </c>
      <c r="G9" s="19" t="s">
        <v>776</v>
      </c>
      <c r="H9" s="20">
        <v>0.23259999999999997</v>
      </c>
      <c r="I9" s="21">
        <v>7.8427999999999998E-2</v>
      </c>
      <c r="J9" s="21">
        <f t="shared" si="0"/>
        <v>1.1824380039535464E-2</v>
      </c>
      <c r="K9" s="21">
        <v>5.8943800395354629E-3</v>
      </c>
      <c r="L9" s="21">
        <v>4.9300000000000004E-3</v>
      </c>
      <c r="M9" s="21">
        <v>1E-3</v>
      </c>
      <c r="N9" s="22">
        <f t="shared" si="1"/>
        <v>7.5156577236898336E-2</v>
      </c>
      <c r="O9" s="22">
        <f t="shared" si="2"/>
        <v>0.13801678022562686</v>
      </c>
      <c r="P9" s="23">
        <f t="shared" si="3"/>
        <v>0.15076732849920263</v>
      </c>
      <c r="Q9" s="70">
        <v>8</v>
      </c>
      <c r="R9" s="21">
        <v>0</v>
      </c>
      <c r="S9" s="23">
        <f t="shared" ref="S9:S18" si="4">IFERROR(R9/Q9,0)</f>
        <v>0</v>
      </c>
    </row>
    <row r="10" spans="1:19" ht="38.25" x14ac:dyDescent="0.25">
      <c r="A10" s="17"/>
      <c r="B10" s="19">
        <v>5001322</v>
      </c>
      <c r="C10" s="19" t="s">
        <v>837</v>
      </c>
      <c r="D10" s="68">
        <v>3000377</v>
      </c>
      <c r="E10" s="19" t="s">
        <v>835</v>
      </c>
      <c r="F10" s="69">
        <v>14</v>
      </c>
      <c r="G10" s="19" t="s">
        <v>692</v>
      </c>
      <c r="H10" s="20">
        <v>0.14299999999999999</v>
      </c>
      <c r="I10" s="21">
        <v>0.18822699999999998</v>
      </c>
      <c r="J10" s="21">
        <f t="shared" si="0"/>
        <v>0.15997292594791682</v>
      </c>
      <c r="K10" s="21">
        <v>9.6512545947916806E-2</v>
      </c>
      <c r="L10" s="21">
        <v>3.3656430000000001E-2</v>
      </c>
      <c r="M10" s="21">
        <v>2.9803950000000003E-2</v>
      </c>
      <c r="N10" s="22">
        <f t="shared" si="1"/>
        <v>0.51274549319660212</v>
      </c>
      <c r="O10" s="22">
        <f t="shared" si="2"/>
        <v>0.69155315628425695</v>
      </c>
      <c r="P10" s="23">
        <f t="shared" si="3"/>
        <v>0.84989361753583081</v>
      </c>
      <c r="Q10" s="70">
        <v>30</v>
      </c>
      <c r="R10" s="21">
        <v>13</v>
      </c>
      <c r="S10" s="23">
        <f t="shared" si="4"/>
        <v>0.43333333333333335</v>
      </c>
    </row>
    <row r="11" spans="1:19" ht="63.75" x14ac:dyDescent="0.25">
      <c r="A11" s="17"/>
      <c r="B11" s="19">
        <v>5003080</v>
      </c>
      <c r="C11" s="19" t="s">
        <v>838</v>
      </c>
      <c r="D11" s="68">
        <v>3000376</v>
      </c>
      <c r="E11" s="19" t="s">
        <v>834</v>
      </c>
      <c r="F11" s="69">
        <v>88</v>
      </c>
      <c r="G11" s="19" t="s">
        <v>757</v>
      </c>
      <c r="H11" s="20">
        <v>0.94860000000000011</v>
      </c>
      <c r="I11" s="21">
        <v>0.71152000000000004</v>
      </c>
      <c r="J11" s="21">
        <f t="shared" si="0"/>
        <v>0.58640790750417571</v>
      </c>
      <c r="K11" s="21">
        <v>0.4623434575041756</v>
      </c>
      <c r="L11" s="21">
        <v>5.8920880000000009E-2</v>
      </c>
      <c r="M11" s="21">
        <v>6.5143569999999998E-2</v>
      </c>
      <c r="N11" s="22">
        <f t="shared" si="1"/>
        <v>0.64979685392424047</v>
      </c>
      <c r="O11" s="22">
        <f t="shared" si="2"/>
        <v>0.73260672574794194</v>
      </c>
      <c r="P11" s="23">
        <f t="shared" si="3"/>
        <v>0.82416222664742478</v>
      </c>
      <c r="Q11" s="70">
        <v>1500</v>
      </c>
      <c r="R11" s="21">
        <v>1292</v>
      </c>
      <c r="S11" s="23">
        <f t="shared" si="4"/>
        <v>0.86133333333333328</v>
      </c>
    </row>
    <row r="12" spans="1:19" ht="38.25" x14ac:dyDescent="0.25">
      <c r="A12" s="17"/>
      <c r="B12" s="19">
        <v>5003082</v>
      </c>
      <c r="C12" s="19" t="s">
        <v>839</v>
      </c>
      <c r="D12" s="68">
        <v>3000090</v>
      </c>
      <c r="E12" s="19" t="s">
        <v>833</v>
      </c>
      <c r="F12" s="69">
        <v>421</v>
      </c>
      <c r="G12" s="19" t="s">
        <v>540</v>
      </c>
      <c r="H12" s="20">
        <v>14.736499999999999</v>
      </c>
      <c r="I12" s="21">
        <v>15.291971999999999</v>
      </c>
      <c r="J12" s="21">
        <f t="shared" si="0"/>
        <v>15.291309260999652</v>
      </c>
      <c r="K12" s="21">
        <v>14.439008790999651</v>
      </c>
      <c r="L12" s="21">
        <v>1.3154240000000001E-2</v>
      </c>
      <c r="M12" s="21">
        <v>0.83914622999999999</v>
      </c>
      <c r="N12" s="22">
        <f t="shared" si="1"/>
        <v>0.94422150334827004</v>
      </c>
      <c r="O12" s="22">
        <f t="shared" si="2"/>
        <v>0.94508170895157617</v>
      </c>
      <c r="P12" s="23">
        <f t="shared" si="3"/>
        <v>0.9999566609852315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5003083</v>
      </c>
      <c r="C13" s="19" t="s">
        <v>840</v>
      </c>
      <c r="D13" s="68">
        <v>3000090</v>
      </c>
      <c r="E13" s="19" t="s">
        <v>833</v>
      </c>
      <c r="F13" s="69">
        <v>42</v>
      </c>
      <c r="G13" s="19" t="s">
        <v>536</v>
      </c>
      <c r="H13" s="20">
        <v>11.14433</v>
      </c>
      <c r="I13" s="21">
        <v>10.133644999999998</v>
      </c>
      <c r="J13" s="21">
        <f t="shared" si="0"/>
        <v>3.7411702753661213</v>
      </c>
      <c r="K13" s="21">
        <v>0.92700082536612172</v>
      </c>
      <c r="L13" s="21">
        <v>2.7519951399999996</v>
      </c>
      <c r="M13" s="21">
        <v>6.2174309999999997E-2</v>
      </c>
      <c r="N13" s="22">
        <f t="shared" si="1"/>
        <v>9.147753107259253E-2</v>
      </c>
      <c r="O13" s="22">
        <f t="shared" si="2"/>
        <v>0.36304764626806268</v>
      </c>
      <c r="P13" s="23">
        <f t="shared" si="3"/>
        <v>0.36918308026047114</v>
      </c>
      <c r="Q13" s="70">
        <v>300</v>
      </c>
      <c r="R13" s="21">
        <v>116</v>
      </c>
      <c r="S13" s="23">
        <f t="shared" si="4"/>
        <v>0.38666666666666666</v>
      </c>
    </row>
    <row r="14" spans="1:19" ht="38.25" x14ac:dyDescent="0.25">
      <c r="A14" s="17"/>
      <c r="B14" s="19">
        <v>5003086</v>
      </c>
      <c r="C14" s="19" t="s">
        <v>841</v>
      </c>
      <c r="D14" s="68">
        <v>3000377</v>
      </c>
      <c r="E14" s="19" t="s">
        <v>835</v>
      </c>
      <c r="F14" s="69">
        <v>63</v>
      </c>
      <c r="G14" s="19" t="s">
        <v>740</v>
      </c>
      <c r="H14" s="20">
        <v>0.11</v>
      </c>
      <c r="I14" s="21">
        <v>8.3858000000000002E-2</v>
      </c>
      <c r="J14" s="21">
        <f t="shared" si="0"/>
        <v>3.853999971495941E-2</v>
      </c>
      <c r="K14" s="21">
        <v>2.1939999714959413E-2</v>
      </c>
      <c r="L14" s="21">
        <v>3.0000000000000001E-3</v>
      </c>
      <c r="M14" s="21">
        <v>1.3599999999999999E-2</v>
      </c>
      <c r="N14" s="22">
        <f t="shared" si="1"/>
        <v>0.26163275674305864</v>
      </c>
      <c r="O14" s="22">
        <f t="shared" si="2"/>
        <v>0.29740751884089067</v>
      </c>
      <c r="P14" s="23">
        <f t="shared" si="3"/>
        <v>0.45958644035106261</v>
      </c>
      <c r="Q14" s="70">
        <v>1200</v>
      </c>
      <c r="R14" s="21">
        <v>28</v>
      </c>
      <c r="S14" s="23">
        <f t="shared" si="4"/>
        <v>2.3333333333333334E-2</v>
      </c>
    </row>
    <row r="15" spans="1:19" ht="38.25" x14ac:dyDescent="0.25">
      <c r="A15" s="17"/>
      <c r="B15" s="19">
        <v>5004096</v>
      </c>
      <c r="C15" s="19" t="s">
        <v>842</v>
      </c>
      <c r="D15" s="68">
        <v>3000090</v>
      </c>
      <c r="E15" s="19" t="s">
        <v>833</v>
      </c>
      <c r="F15" s="69">
        <v>521</v>
      </c>
      <c r="G15" s="19" t="s">
        <v>845</v>
      </c>
      <c r="H15" s="20">
        <v>0.11</v>
      </c>
      <c r="I15" s="21">
        <v>0.12016199999999999</v>
      </c>
      <c r="J15" s="21">
        <f t="shared" si="0"/>
        <v>0.10710321456737221</v>
      </c>
      <c r="K15" s="21">
        <v>0.1024130645673722</v>
      </c>
      <c r="L15" s="21">
        <v>3.6249999999999998E-4</v>
      </c>
      <c r="M15" s="21">
        <v>4.3276499999999997E-3</v>
      </c>
      <c r="N15" s="22">
        <f t="shared" si="1"/>
        <v>0.85229161105317996</v>
      </c>
      <c r="O15" s="22">
        <f t="shared" si="2"/>
        <v>0.85530837175955965</v>
      </c>
      <c r="P15" s="23">
        <f t="shared" si="3"/>
        <v>0.89132350133463334</v>
      </c>
      <c r="Q15" s="70">
        <v>6</v>
      </c>
      <c r="R15" s="21">
        <v>6</v>
      </c>
      <c r="S15" s="23">
        <f t="shared" si="4"/>
        <v>1</v>
      </c>
    </row>
    <row r="16" spans="1:19" ht="38.25" x14ac:dyDescent="0.25">
      <c r="A16" s="17"/>
      <c r="B16" s="19">
        <v>5004097</v>
      </c>
      <c r="C16" s="19" t="s">
        <v>843</v>
      </c>
      <c r="D16" s="68">
        <v>3000090</v>
      </c>
      <c r="E16" s="19" t="s">
        <v>833</v>
      </c>
      <c r="F16" s="69">
        <v>42</v>
      </c>
      <c r="G16" s="19" t="s">
        <v>536</v>
      </c>
      <c r="H16" s="20">
        <v>6.43</v>
      </c>
      <c r="I16" s="21">
        <v>6.2701059999999993</v>
      </c>
      <c r="J16" s="21">
        <f t="shared" si="0"/>
        <v>3.6451467103717161</v>
      </c>
      <c r="K16" s="21">
        <v>2.811143790371716</v>
      </c>
      <c r="L16" s="21">
        <v>0.28655425999999995</v>
      </c>
      <c r="M16" s="21">
        <v>0.54744866000000003</v>
      </c>
      <c r="N16" s="22">
        <f t="shared" si="1"/>
        <v>0.44834071232156464</v>
      </c>
      <c r="O16" s="22">
        <f t="shared" si="2"/>
        <v>0.49404237350560204</v>
      </c>
      <c r="P16" s="23">
        <f t="shared" si="3"/>
        <v>0.58135328340090531</v>
      </c>
      <c r="Q16" s="70">
        <v>500</v>
      </c>
      <c r="R16" s="21">
        <v>307</v>
      </c>
      <c r="S16" s="23">
        <f t="shared" si="4"/>
        <v>0.61399999999999999</v>
      </c>
    </row>
    <row r="17" spans="1:19" ht="38.25" x14ac:dyDescent="0.25">
      <c r="A17" s="17"/>
      <c r="B17" s="19">
        <v>5004098</v>
      </c>
      <c r="C17" s="19" t="s">
        <v>844</v>
      </c>
      <c r="D17" s="68">
        <v>3000090</v>
      </c>
      <c r="E17" s="19" t="s">
        <v>833</v>
      </c>
      <c r="F17" s="69">
        <v>112</v>
      </c>
      <c r="G17" s="19" t="s">
        <v>717</v>
      </c>
      <c r="H17" s="20">
        <v>3</v>
      </c>
      <c r="I17" s="21">
        <v>2.733209</v>
      </c>
      <c r="J17" s="21">
        <f t="shared" si="0"/>
        <v>2.3576852375651085</v>
      </c>
      <c r="K17" s="21">
        <v>2.0129201975651085</v>
      </c>
      <c r="L17" s="21">
        <v>0.29680034</v>
      </c>
      <c r="M17" s="21">
        <v>4.7964699999999999E-2</v>
      </c>
      <c r="N17" s="22">
        <f t="shared" si="1"/>
        <v>0.73646771892127849</v>
      </c>
      <c r="O17" s="22">
        <f t="shared" si="2"/>
        <v>0.84505814870546248</v>
      </c>
      <c r="P17" s="23">
        <f t="shared" si="3"/>
        <v>0.86260700794015699</v>
      </c>
      <c r="Q17" s="70">
        <v>100</v>
      </c>
      <c r="R17" s="21">
        <v>62</v>
      </c>
      <c r="S17" s="23">
        <f t="shared" si="4"/>
        <v>0.62</v>
      </c>
    </row>
    <row r="18" spans="1:19" ht="38.25" x14ac:dyDescent="0.25">
      <c r="A18" s="17"/>
      <c r="B18" s="19">
        <v>5005827</v>
      </c>
      <c r="C18" s="19" t="s">
        <v>420</v>
      </c>
      <c r="D18" s="68">
        <v>3000090</v>
      </c>
      <c r="E18" s="19" t="s">
        <v>833</v>
      </c>
      <c r="F18" s="69">
        <v>182</v>
      </c>
      <c r="G18" s="19" t="s">
        <v>580</v>
      </c>
      <c r="H18" s="20">
        <v>0</v>
      </c>
      <c r="I18" s="21">
        <v>5.2579099999999999</v>
      </c>
      <c r="J18" s="21">
        <f t="shared" si="0"/>
        <v>1.1798948600000001</v>
      </c>
      <c r="K18" s="21">
        <v>0</v>
      </c>
      <c r="L18" s="21">
        <v>0.26419999999999999</v>
      </c>
      <c r="M18" s="21">
        <v>0.91569486</v>
      </c>
      <c r="N18" s="22">
        <f t="shared" si="1"/>
        <v>0</v>
      </c>
      <c r="O18" s="22">
        <f t="shared" si="2"/>
        <v>5.0248102382885976E-2</v>
      </c>
      <c r="P18" s="23">
        <f t="shared" si="3"/>
        <v>0.22440377640545389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OFFSET(H19,-MATCH("PROYECTOS",$A$8:$A$38,0)-1,0)-(OFFSET(H19,-MATCH("PROYECTOS",$A$8:$A$38,0),0))</f>
        <v>3.702551999999983</v>
      </c>
      <c r="I19" s="45">
        <f t="shared" ca="1" si="5"/>
        <v>10.419716000000001</v>
      </c>
      <c r="J19" s="45">
        <f t="shared" ca="1" si="5"/>
        <v>7.1792577044716737</v>
      </c>
      <c r="K19" s="45">
        <f t="shared" ca="1" si="5"/>
        <v>4.6130047044716775</v>
      </c>
      <c r="L19" s="45">
        <f t="shared" ca="1" si="5"/>
        <v>2.5388109899999991</v>
      </c>
      <c r="M19" s="45">
        <f t="shared" ca="1" si="5"/>
        <v>2.7442009999999684E-2</v>
      </c>
      <c r="N19" s="46">
        <f t="shared" ca="1" si="1"/>
        <v>0.44271885188345605</v>
      </c>
      <c r="O19" s="46">
        <f t="shared" ca="1" si="2"/>
        <v>0.68637338047137519</v>
      </c>
      <c r="P19" s="47">
        <f t="shared" ca="1" si="3"/>
        <v>0.68900704246369815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50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848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1113.044351</v>
      </c>
      <c r="E6" s="14">
        <v>1116.6549399999997</v>
      </c>
      <c r="F6" s="14">
        <v>894.43163260980032</v>
      </c>
      <c r="G6" s="14">
        <v>717.56962467980054</v>
      </c>
      <c r="H6" s="14">
        <v>163.59230735</v>
      </c>
      <c r="I6" s="14">
        <v>13.269700579999997</v>
      </c>
      <c r="J6" s="15">
        <v>0.64260641221880122</v>
      </c>
      <c r="K6" s="15">
        <v>0.78910852445590829</v>
      </c>
      <c r="L6" s="16">
        <v>0.80099196320199029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1113.0443509999998</v>
      </c>
      <c r="E7" s="38">
        <f ca="1">SUM(E8:OFFSET(E6,MATCH("GOBIERNOS REGIONALES",$A$8:$A$50,0),0))</f>
        <v>1116.6549399999994</v>
      </c>
      <c r="F7" s="38">
        <f ca="1">SUM(F8:OFFSET(F6,MATCH("GOBIERNOS REGIONALES",$A$8:$A$50,0),0))</f>
        <v>894.43163260980043</v>
      </c>
      <c r="G7" s="38">
        <f ca="1">SUM(G8:OFFSET(G6,MATCH("GOBIERNOS REGIONALES",$A$8:$A$50,0),0))</f>
        <v>717.56962467980043</v>
      </c>
      <c r="H7" s="38">
        <f ca="1">SUM(H8:OFFSET(H6,MATCH("GOBIERNOS REGIONALES",$A$8:$A$50,0),0))</f>
        <v>163.59230735000003</v>
      </c>
      <c r="I7" s="38">
        <f ca="1">SUM(I8:OFFSET(I6,MATCH("GOBIERNOS REGIONALES",$A$8:$A$50,0),0))</f>
        <v>13.269700579999997</v>
      </c>
      <c r="J7" s="39">
        <f ca="1">IFERROR(G7/E7,0)</f>
        <v>0.64260641221880122</v>
      </c>
      <c r="K7" s="39">
        <f ca="1">IFERROR(SUM(G7,H7)/E7,0)</f>
        <v>0.7891085244559084</v>
      </c>
      <c r="L7" s="40">
        <f ca="1">IFERROR(SUM(G7,H7,I7)/E7,0)</f>
        <v>0.80099196320199051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1113.0443509999998</v>
      </c>
      <c r="E8" s="21">
        <v>1116.6549399999994</v>
      </c>
      <c r="F8" s="21">
        <f t="shared" ref="F8:F10" si="0">SUM(G8,H8,I8)</f>
        <v>894.43163260980043</v>
      </c>
      <c r="G8" s="21">
        <v>717.56962467980043</v>
      </c>
      <c r="H8" s="21">
        <v>163.59230735000003</v>
      </c>
      <c r="I8" s="21">
        <v>13.269700579999997</v>
      </c>
      <c r="J8" s="22">
        <f t="shared" ref="J8:J10" si="1">IFERROR(G8/E8,0)</f>
        <v>0.64260641221880122</v>
      </c>
      <c r="K8" s="22">
        <f t="shared" ref="K8:K10" si="2">IFERROR(SUM(G8,H8)/E8,0)</f>
        <v>0.7891085244559084</v>
      </c>
      <c r="L8" s="23">
        <f t="shared" ref="L8:L10" si="3">IFERROR(SUM(G8,H8,I8)/E8,0)</f>
        <v>0.80099196320199051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</v>
      </c>
      <c r="B1" s="51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321</v>
      </c>
      <c r="N2" s="72" t="s">
        <v>356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1439.3825640000005</v>
      </c>
      <c r="E6" s="14">
        <f ca="1">SUM(E7:OFFSET(E7,50,0))</f>
        <v>2053.7315410000001</v>
      </c>
      <c r="F6" s="14">
        <f ca="1">SUM(F7:OFFSET(F7,50,0))</f>
        <v>1656.7421739145686</v>
      </c>
      <c r="G6" s="14">
        <f ca="1">SUM(G7:OFFSET(G7,50,0))</f>
        <v>1377.9822142645683</v>
      </c>
      <c r="H6" s="14">
        <f ca="1">SUM(H7:OFFSET(H7,50,0))</f>
        <v>151.57698164999999</v>
      </c>
      <c r="I6" s="14">
        <f ca="1">SUM(I7:OFFSET(I7,50,0))</f>
        <v>127.18297800000001</v>
      </c>
      <c r="J6" s="15">
        <f ca="1">IFERROR(G6/E6,0)</f>
        <v>0.67096511240880252</v>
      </c>
      <c r="K6" s="15">
        <f ca="1">IFERROR(SUM(G6,H6)/E6,0)</f>
        <v>0.74477075770565282</v>
      </c>
      <c r="L6" s="16">
        <f ca="1">IFERROR(SUM(G6,H6,I6)/E6,0)</f>
        <v>0.80669850992689607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36.680231000000006</v>
      </c>
      <c r="E7" s="21">
        <v>62.375927000000011</v>
      </c>
      <c r="F7" s="21">
        <f t="shared" ref="F7:F31" si="0">SUM(G7,H7,I7)</f>
        <v>44.09545050362069</v>
      </c>
      <c r="G7" s="21">
        <v>37.118684953620686</v>
      </c>
      <c r="H7" s="21">
        <v>3.8408373800000013</v>
      </c>
      <c r="I7" s="21">
        <v>3.1359281700000006</v>
      </c>
      <c r="J7" s="22">
        <f t="shared" ref="J7:J31" si="1">IFERROR(G7/E7,0)</f>
        <v>0.59508029361424453</v>
      </c>
      <c r="K7" s="22">
        <f t="shared" ref="K7:K31" si="2">IFERROR(SUM(G7,H7)/E7,0)</f>
        <v>0.65665592967653508</v>
      </c>
      <c r="L7" s="23">
        <f t="shared" ref="L7:L31" si="3">IFERROR(SUM(G7,H7,I7)/E7,0)</f>
        <v>0.70693058403157172</v>
      </c>
      <c r="M7" s="4"/>
      <c r="N7" t="s">
        <v>256</v>
      </c>
      <c r="O7" s="5">
        <v>74.738644706629842</v>
      </c>
      <c r="P7" s="71">
        <v>0.90654466898074526</v>
      </c>
    </row>
    <row r="8" spans="1:16" x14ac:dyDescent="0.25">
      <c r="A8" s="17"/>
      <c r="B8" s="55">
        <v>2</v>
      </c>
      <c r="C8" s="19" t="s">
        <v>251</v>
      </c>
      <c r="D8" s="20">
        <v>37.202326000000006</v>
      </c>
      <c r="E8" s="21">
        <v>62.51729899999998</v>
      </c>
      <c r="F8" s="21">
        <f t="shared" si="0"/>
        <v>47.65078713785892</v>
      </c>
      <c r="G8" s="21">
        <v>41.056202427858921</v>
      </c>
      <c r="H8" s="21">
        <v>3.4475797799999981</v>
      </c>
      <c r="I8" s="21">
        <v>3.1470049299999991</v>
      </c>
      <c r="J8" s="22">
        <f t="shared" si="1"/>
        <v>0.65671746995753821</v>
      </c>
      <c r="K8" s="22">
        <f t="shared" si="2"/>
        <v>0.711863482903491</v>
      </c>
      <c r="L8" s="23">
        <f t="shared" si="3"/>
        <v>0.76220162899006461</v>
      </c>
      <c r="M8" s="4"/>
      <c r="N8" t="s">
        <v>274</v>
      </c>
      <c r="O8" s="5">
        <v>36.402909050672818</v>
      </c>
      <c r="P8" s="71">
        <v>0.88341953914648985</v>
      </c>
    </row>
    <row r="9" spans="1:16" x14ac:dyDescent="0.25">
      <c r="A9" s="17"/>
      <c r="B9" s="55">
        <v>3</v>
      </c>
      <c r="C9" s="19" t="s">
        <v>252</v>
      </c>
      <c r="D9" s="20">
        <v>41.541893000000016</v>
      </c>
      <c r="E9" s="21">
        <v>69.165702000000053</v>
      </c>
      <c r="F9" s="21">
        <f t="shared" si="0"/>
        <v>56.975103752012771</v>
      </c>
      <c r="G9" s="21">
        <v>50.24351946201277</v>
      </c>
      <c r="H9" s="21">
        <v>3.9510680300000014</v>
      </c>
      <c r="I9" s="21">
        <v>2.7805162599999993</v>
      </c>
      <c r="J9" s="22">
        <f t="shared" si="1"/>
        <v>0.72642246097657959</v>
      </c>
      <c r="K9" s="22">
        <f t="shared" si="2"/>
        <v>0.78354713282621968</v>
      </c>
      <c r="L9" s="23">
        <f t="shared" si="3"/>
        <v>0.82374792859057122</v>
      </c>
      <c r="M9" s="4"/>
      <c r="N9" t="s">
        <v>271</v>
      </c>
      <c r="O9" s="5">
        <v>57.723389821689437</v>
      </c>
      <c r="P9" s="71">
        <v>0.87423537213772595</v>
      </c>
    </row>
    <row r="10" spans="1:16" x14ac:dyDescent="0.25">
      <c r="A10" s="17"/>
      <c r="B10" s="55">
        <v>4</v>
      </c>
      <c r="C10" s="19" t="s">
        <v>253</v>
      </c>
      <c r="D10" s="20">
        <v>40.224471000000008</v>
      </c>
      <c r="E10" s="21">
        <v>71.797218999999998</v>
      </c>
      <c r="F10" s="21">
        <f t="shared" si="0"/>
        <v>55.757400845391672</v>
      </c>
      <c r="G10" s="21">
        <v>45.506486955391665</v>
      </c>
      <c r="H10" s="21">
        <v>4.4695665399999998</v>
      </c>
      <c r="I10" s="21">
        <v>5.7813473500000043</v>
      </c>
      <c r="J10" s="22">
        <f t="shared" si="1"/>
        <v>0.63381963242046557</v>
      </c>
      <c r="K10" s="22">
        <f t="shared" si="2"/>
        <v>0.69607227398865779</v>
      </c>
      <c r="L10" s="23">
        <f t="shared" si="3"/>
        <v>0.77659555094176658</v>
      </c>
      <c r="M10" s="4"/>
      <c r="N10" t="s">
        <v>273</v>
      </c>
      <c r="O10" s="5">
        <v>23.308458370233367</v>
      </c>
      <c r="P10" s="71">
        <v>0.86638878578019485</v>
      </c>
    </row>
    <row r="11" spans="1:16" x14ac:dyDescent="0.25">
      <c r="A11" s="17"/>
      <c r="B11" s="55">
        <v>5</v>
      </c>
      <c r="C11" s="19" t="s">
        <v>254</v>
      </c>
      <c r="D11" s="20">
        <v>54.540932000000012</v>
      </c>
      <c r="E11" s="21">
        <v>93.105555000000024</v>
      </c>
      <c r="F11" s="21">
        <f t="shared" si="0"/>
        <v>77.638073935095136</v>
      </c>
      <c r="G11" s="21">
        <v>64.840328185095132</v>
      </c>
      <c r="H11" s="21">
        <v>7.4863006300000032</v>
      </c>
      <c r="I11" s="21">
        <v>5.3114451200000019</v>
      </c>
      <c r="J11" s="22">
        <f t="shared" si="1"/>
        <v>0.69641739620256937</v>
      </c>
      <c r="K11" s="22">
        <f t="shared" si="2"/>
        <v>0.77682399095408561</v>
      </c>
      <c r="L11" s="23">
        <f t="shared" si="3"/>
        <v>0.83387155508707422</v>
      </c>
      <c r="M11" s="4"/>
      <c r="N11" t="s">
        <v>264</v>
      </c>
      <c r="O11" s="5">
        <v>441.08187477830722</v>
      </c>
      <c r="P11" s="71">
        <v>0.85260883339997184</v>
      </c>
    </row>
    <row r="12" spans="1:16" x14ac:dyDescent="0.25">
      <c r="A12" s="17"/>
      <c r="B12" s="55">
        <v>6</v>
      </c>
      <c r="C12" s="19" t="s">
        <v>255</v>
      </c>
      <c r="D12" s="20">
        <v>78.287947000000031</v>
      </c>
      <c r="E12" s="21">
        <v>157.91764300000006</v>
      </c>
      <c r="F12" s="21">
        <f t="shared" si="0"/>
        <v>111.72527152232485</v>
      </c>
      <c r="G12" s="21">
        <v>92.231386022324841</v>
      </c>
      <c r="H12" s="21">
        <v>11.916094130000003</v>
      </c>
      <c r="I12" s="21">
        <v>7.5777913699999973</v>
      </c>
      <c r="J12" s="22">
        <f t="shared" si="1"/>
        <v>0.58404738235818787</v>
      </c>
      <c r="K12" s="22">
        <f t="shared" si="2"/>
        <v>0.659505031697597</v>
      </c>
      <c r="L12" s="23">
        <f t="shared" si="3"/>
        <v>0.70749074897429165</v>
      </c>
      <c r="M12" s="4"/>
      <c r="N12" t="s">
        <v>265</v>
      </c>
      <c r="O12" s="5">
        <v>70.066384089929301</v>
      </c>
      <c r="P12" s="71">
        <v>0.85187655512338845</v>
      </c>
    </row>
    <row r="13" spans="1:16" x14ac:dyDescent="0.25">
      <c r="A13" s="17"/>
      <c r="B13" s="55">
        <v>7</v>
      </c>
      <c r="C13" s="19" t="s">
        <v>256</v>
      </c>
      <c r="D13" s="20">
        <v>55.679009000000008</v>
      </c>
      <c r="E13" s="21">
        <v>82.443421999999941</v>
      </c>
      <c r="F13" s="21">
        <f t="shared" si="0"/>
        <v>74.738644706629842</v>
      </c>
      <c r="G13" s="21">
        <v>63.826084056629838</v>
      </c>
      <c r="H13" s="21">
        <v>7.8238820699999989</v>
      </c>
      <c r="I13" s="21">
        <v>3.0886785800000003</v>
      </c>
      <c r="J13" s="22">
        <f t="shared" si="1"/>
        <v>0.77418043196496478</v>
      </c>
      <c r="K13" s="22">
        <f t="shared" si="2"/>
        <v>0.86908044800263007</v>
      </c>
      <c r="L13" s="23">
        <f t="shared" si="3"/>
        <v>0.90654466898074526</v>
      </c>
      <c r="M13" s="4"/>
      <c r="N13" t="s">
        <v>269</v>
      </c>
      <c r="O13" s="5">
        <v>79.142115621888721</v>
      </c>
      <c r="P13" s="71">
        <v>0.84865798602210329</v>
      </c>
    </row>
    <row r="14" spans="1:16" x14ac:dyDescent="0.25">
      <c r="A14" s="17"/>
      <c r="B14" s="55">
        <v>8</v>
      </c>
      <c r="C14" s="19" t="s">
        <v>257</v>
      </c>
      <c r="D14" s="20">
        <v>57.108797000000003</v>
      </c>
      <c r="E14" s="21">
        <v>81.770210000000048</v>
      </c>
      <c r="F14" s="21">
        <f t="shared" si="0"/>
        <v>65.623956007179473</v>
      </c>
      <c r="G14" s="21">
        <v>52.713710007179472</v>
      </c>
      <c r="H14" s="21">
        <v>10.894778509999998</v>
      </c>
      <c r="I14" s="21">
        <v>2.0154674900000007</v>
      </c>
      <c r="J14" s="22">
        <f t="shared" si="1"/>
        <v>0.64465665438769748</v>
      </c>
      <c r="K14" s="22">
        <f t="shared" si="2"/>
        <v>0.77789317793337487</v>
      </c>
      <c r="L14" s="23">
        <f t="shared" si="3"/>
        <v>0.8025411211146386</v>
      </c>
      <c r="M14" s="4"/>
      <c r="N14" t="s">
        <v>272</v>
      </c>
      <c r="O14" s="5">
        <v>15.23084534064972</v>
      </c>
      <c r="P14" s="71">
        <v>0.8372099742754836</v>
      </c>
    </row>
    <row r="15" spans="1:16" x14ac:dyDescent="0.25">
      <c r="A15" s="17"/>
      <c r="B15" s="55">
        <v>9</v>
      </c>
      <c r="C15" s="19" t="s">
        <v>258</v>
      </c>
      <c r="D15" s="20">
        <v>44.750900000000016</v>
      </c>
      <c r="E15" s="21">
        <v>58.399515000000008</v>
      </c>
      <c r="F15" s="21">
        <f t="shared" si="0"/>
        <v>48.685611482825571</v>
      </c>
      <c r="G15" s="21">
        <v>39.759290612825573</v>
      </c>
      <c r="H15" s="21">
        <v>4.6019901500000016</v>
      </c>
      <c r="I15" s="21">
        <v>4.3243307200000007</v>
      </c>
      <c r="J15" s="22">
        <f t="shared" si="1"/>
        <v>0.68081542479977053</v>
      </c>
      <c r="K15" s="22">
        <f t="shared" si="2"/>
        <v>0.75961728043161947</v>
      </c>
      <c r="L15" s="23">
        <f t="shared" si="3"/>
        <v>0.83366465428395364</v>
      </c>
      <c r="M15" s="4"/>
      <c r="N15" t="s">
        <v>254</v>
      </c>
      <c r="O15" s="5">
        <v>77.638073935095136</v>
      </c>
      <c r="P15" s="71">
        <v>0.83387155508707422</v>
      </c>
    </row>
    <row r="16" spans="1:16" x14ac:dyDescent="0.25">
      <c r="A16" s="17"/>
      <c r="B16" s="55">
        <v>10</v>
      </c>
      <c r="C16" s="19" t="s">
        <v>259</v>
      </c>
      <c r="D16" s="20">
        <v>46.670144999999991</v>
      </c>
      <c r="E16" s="21">
        <v>69.631738999999968</v>
      </c>
      <c r="F16" s="21">
        <f t="shared" si="0"/>
        <v>52.703178687847142</v>
      </c>
      <c r="G16" s="21">
        <v>43.441371037847148</v>
      </c>
      <c r="H16" s="21">
        <v>4.3442685700000006</v>
      </c>
      <c r="I16" s="21">
        <v>4.9175390800000001</v>
      </c>
      <c r="J16" s="22">
        <f t="shared" si="1"/>
        <v>0.62387313115714615</v>
      </c>
      <c r="K16" s="22">
        <f t="shared" si="2"/>
        <v>0.68626233229428846</v>
      </c>
      <c r="L16" s="23">
        <f t="shared" si="3"/>
        <v>0.7568844243261994</v>
      </c>
      <c r="M16" s="4"/>
      <c r="N16" t="s">
        <v>258</v>
      </c>
      <c r="O16" s="5">
        <v>48.685611482825571</v>
      </c>
      <c r="P16" s="71">
        <v>0.83366465428395364</v>
      </c>
    </row>
    <row r="17" spans="1:16" x14ac:dyDescent="0.25">
      <c r="A17" s="17"/>
      <c r="B17" s="55">
        <v>11</v>
      </c>
      <c r="C17" s="19" t="s">
        <v>260</v>
      </c>
      <c r="D17" s="20">
        <v>26.502880999999999</v>
      </c>
      <c r="E17" s="21">
        <v>34.566983000000008</v>
      </c>
      <c r="F17" s="21">
        <f t="shared" si="0"/>
        <v>28.462599618903923</v>
      </c>
      <c r="G17" s="21">
        <v>22.06506610890392</v>
      </c>
      <c r="H17" s="21">
        <v>3.0681843400000006</v>
      </c>
      <c r="I17" s="21">
        <v>3.3293491700000017</v>
      </c>
      <c r="J17" s="22">
        <f t="shared" si="1"/>
        <v>0.63832779704563503</v>
      </c>
      <c r="K17" s="22">
        <f t="shared" si="2"/>
        <v>0.72708834464679539</v>
      </c>
      <c r="L17" s="23">
        <f t="shared" si="3"/>
        <v>0.82340421838098854</v>
      </c>
      <c r="M17" s="4"/>
      <c r="N17" t="s">
        <v>263</v>
      </c>
      <c r="O17" s="5">
        <v>47.953036127840491</v>
      </c>
      <c r="P17" s="71">
        <v>0.82886506773491175</v>
      </c>
    </row>
    <row r="18" spans="1:16" x14ac:dyDescent="0.25">
      <c r="A18" s="17"/>
      <c r="B18" s="55">
        <v>12</v>
      </c>
      <c r="C18" s="19" t="s">
        <v>261</v>
      </c>
      <c r="D18" s="20">
        <v>59.589308000000052</v>
      </c>
      <c r="E18" s="21">
        <v>78.031173999999979</v>
      </c>
      <c r="F18" s="21">
        <f t="shared" si="0"/>
        <v>60.12941315379252</v>
      </c>
      <c r="G18" s="21">
        <v>48.584805953792525</v>
      </c>
      <c r="H18" s="21">
        <v>5.6661331999999991</v>
      </c>
      <c r="I18" s="21">
        <v>5.8784739999999998</v>
      </c>
      <c r="J18" s="22">
        <f t="shared" si="1"/>
        <v>0.62263328184441435</v>
      </c>
      <c r="K18" s="22">
        <f t="shared" si="2"/>
        <v>0.69524699389749711</v>
      </c>
      <c r="L18" s="23">
        <f t="shared" si="3"/>
        <v>0.77058193631422922</v>
      </c>
      <c r="M18" s="4"/>
      <c r="N18" t="s">
        <v>252</v>
      </c>
      <c r="O18" s="5">
        <v>56.975103752012771</v>
      </c>
      <c r="P18" s="71">
        <v>0.82374792859057122</v>
      </c>
    </row>
    <row r="19" spans="1:16" x14ac:dyDescent="0.25">
      <c r="A19" s="17"/>
      <c r="B19" s="55">
        <v>13</v>
      </c>
      <c r="C19" s="19" t="s">
        <v>262</v>
      </c>
      <c r="D19" s="20">
        <v>67.883602999999979</v>
      </c>
      <c r="E19" s="21">
        <v>86.657993999999988</v>
      </c>
      <c r="F19" s="21">
        <f t="shared" si="0"/>
        <v>64.34935798612301</v>
      </c>
      <c r="G19" s="21">
        <v>53.913234536123014</v>
      </c>
      <c r="H19" s="21">
        <v>5.5517129900000004</v>
      </c>
      <c r="I19" s="21">
        <v>4.8844104599999998</v>
      </c>
      <c r="J19" s="22">
        <f t="shared" si="1"/>
        <v>0.62213803998420525</v>
      </c>
      <c r="K19" s="22">
        <f t="shared" si="2"/>
        <v>0.68620267769091237</v>
      </c>
      <c r="L19" s="23">
        <f t="shared" si="3"/>
        <v>0.74256690024607563</v>
      </c>
      <c r="M19" s="4"/>
      <c r="N19" t="s">
        <v>260</v>
      </c>
      <c r="O19" s="5">
        <v>28.462599618903923</v>
      </c>
      <c r="P19" s="71">
        <v>0.82340421838098854</v>
      </c>
    </row>
    <row r="20" spans="1:16" x14ac:dyDescent="0.25">
      <c r="A20" s="17"/>
      <c r="B20" s="55">
        <v>14</v>
      </c>
      <c r="C20" s="19" t="s">
        <v>263</v>
      </c>
      <c r="D20" s="20">
        <v>44.473064999999998</v>
      </c>
      <c r="E20" s="21">
        <v>57.853850999999999</v>
      </c>
      <c r="F20" s="21">
        <f t="shared" si="0"/>
        <v>47.953036127840491</v>
      </c>
      <c r="G20" s="21">
        <v>39.491766327840494</v>
      </c>
      <c r="H20" s="21">
        <v>5.2939930499999992</v>
      </c>
      <c r="I20" s="21">
        <v>3.1672767499999992</v>
      </c>
      <c r="J20" s="22">
        <f t="shared" si="1"/>
        <v>0.68261257712715606</v>
      </c>
      <c r="K20" s="22">
        <f t="shared" si="2"/>
        <v>0.77411889794234257</v>
      </c>
      <c r="L20" s="23">
        <f t="shared" si="3"/>
        <v>0.82886506773491175</v>
      </c>
      <c r="M20" s="4"/>
      <c r="N20" t="s">
        <v>267</v>
      </c>
      <c r="O20" s="5">
        <v>10.130274073439363</v>
      </c>
      <c r="P20" s="71">
        <v>0.80508613699361009</v>
      </c>
    </row>
    <row r="21" spans="1:16" x14ac:dyDescent="0.25">
      <c r="A21" s="17"/>
      <c r="B21" s="55">
        <v>15</v>
      </c>
      <c r="C21" s="19" t="s">
        <v>264</v>
      </c>
      <c r="D21" s="20">
        <v>403.47154900000049</v>
      </c>
      <c r="E21" s="21">
        <v>517.33204900000021</v>
      </c>
      <c r="F21" s="21">
        <f t="shared" si="0"/>
        <v>441.08187477830722</v>
      </c>
      <c r="G21" s="21">
        <v>367.83249856830719</v>
      </c>
      <c r="H21" s="21">
        <v>39.817909159999985</v>
      </c>
      <c r="I21" s="21">
        <v>33.431467050000009</v>
      </c>
      <c r="J21" s="22">
        <f t="shared" si="1"/>
        <v>0.71101819282088796</v>
      </c>
      <c r="K21" s="22">
        <f t="shared" si="2"/>
        <v>0.78798599181375484</v>
      </c>
      <c r="L21" s="23">
        <f t="shared" si="3"/>
        <v>0.85260883339997184</v>
      </c>
      <c r="M21" s="4"/>
      <c r="N21" t="s">
        <v>257</v>
      </c>
      <c r="O21" s="5">
        <v>65.623956007179473</v>
      </c>
      <c r="P21" s="71">
        <v>0.8025411211146386</v>
      </c>
    </row>
    <row r="22" spans="1:16" x14ac:dyDescent="0.25">
      <c r="A22" s="17"/>
      <c r="B22" s="55">
        <v>16</v>
      </c>
      <c r="C22" s="19" t="s">
        <v>265</v>
      </c>
      <c r="D22" s="20">
        <v>42.860184000000011</v>
      </c>
      <c r="E22" s="21">
        <v>82.249457000000035</v>
      </c>
      <c r="F22" s="21">
        <f t="shared" si="0"/>
        <v>70.066384089929301</v>
      </c>
      <c r="G22" s="21">
        <v>58.414289519929298</v>
      </c>
      <c r="H22" s="21">
        <v>4.9224762799999997</v>
      </c>
      <c r="I22" s="21">
        <v>6.7296182899999994</v>
      </c>
      <c r="J22" s="22">
        <f t="shared" si="1"/>
        <v>0.71020881657527868</v>
      </c>
      <c r="K22" s="22">
        <f t="shared" si="2"/>
        <v>0.77005694760914067</v>
      </c>
      <c r="L22" s="23">
        <f t="shared" si="3"/>
        <v>0.85187655512338845</v>
      </c>
      <c r="M22" s="4"/>
      <c r="N22" t="s">
        <v>253</v>
      </c>
      <c r="O22" s="5">
        <v>55.757400845391672</v>
      </c>
      <c r="P22" s="71">
        <v>0.77659555094176658</v>
      </c>
    </row>
    <row r="23" spans="1:16" x14ac:dyDescent="0.25">
      <c r="A23" s="17"/>
      <c r="B23" s="55">
        <v>17</v>
      </c>
      <c r="C23" s="19" t="s">
        <v>266</v>
      </c>
      <c r="D23" s="20">
        <v>6.3474529999999998</v>
      </c>
      <c r="E23" s="21">
        <v>11.762600000000003</v>
      </c>
      <c r="F23" s="21">
        <f t="shared" si="0"/>
        <v>9.010516698519881</v>
      </c>
      <c r="G23" s="21">
        <v>8.1064357785198808</v>
      </c>
      <c r="H23" s="21">
        <v>0.48126471999999987</v>
      </c>
      <c r="I23" s="21">
        <v>0.42281620000000003</v>
      </c>
      <c r="J23" s="22">
        <f t="shared" si="1"/>
        <v>0.68917040267626872</v>
      </c>
      <c r="K23" s="22">
        <f t="shared" si="2"/>
        <v>0.73008522762993555</v>
      </c>
      <c r="L23" s="23">
        <f t="shared" si="3"/>
        <v>0.76603103893015823</v>
      </c>
      <c r="M23" s="4"/>
      <c r="N23" t="s">
        <v>268</v>
      </c>
      <c r="O23" s="5">
        <v>14.431558558214146</v>
      </c>
      <c r="P23" s="71">
        <v>0.77076848845946344</v>
      </c>
    </row>
    <row r="24" spans="1:16" x14ac:dyDescent="0.25">
      <c r="A24" s="17"/>
      <c r="B24" s="55">
        <v>18</v>
      </c>
      <c r="C24" s="19" t="s">
        <v>267</v>
      </c>
      <c r="D24" s="20">
        <v>10.535839999999993</v>
      </c>
      <c r="E24" s="21">
        <v>12.582845000000001</v>
      </c>
      <c r="F24" s="21">
        <f t="shared" si="0"/>
        <v>10.130274073439363</v>
      </c>
      <c r="G24" s="21">
        <v>7.5429071234393632</v>
      </c>
      <c r="H24" s="21">
        <v>1.1238730399999997</v>
      </c>
      <c r="I24" s="21">
        <v>1.46349391</v>
      </c>
      <c r="J24" s="22">
        <f t="shared" si="1"/>
        <v>0.59945959148661232</v>
      </c>
      <c r="K24" s="22">
        <f t="shared" si="2"/>
        <v>0.68877747150500246</v>
      </c>
      <c r="L24" s="23">
        <f t="shared" si="3"/>
        <v>0.80508613699361009</v>
      </c>
      <c r="M24" s="4"/>
      <c r="N24" t="s">
        <v>261</v>
      </c>
      <c r="O24" s="5">
        <v>60.12941315379252</v>
      </c>
      <c r="P24" s="71">
        <v>0.77058193631422922</v>
      </c>
    </row>
    <row r="25" spans="1:16" x14ac:dyDescent="0.25">
      <c r="A25" s="17"/>
      <c r="B25" s="55">
        <v>19</v>
      </c>
      <c r="C25" s="19" t="s">
        <v>268</v>
      </c>
      <c r="D25" s="20">
        <v>15.641691999999995</v>
      </c>
      <c r="E25" s="21">
        <v>18.723597000000002</v>
      </c>
      <c r="F25" s="21">
        <f t="shared" si="0"/>
        <v>14.431558558214146</v>
      </c>
      <c r="G25" s="21">
        <v>11.816159388214146</v>
      </c>
      <c r="H25" s="21">
        <v>1.45197607</v>
      </c>
      <c r="I25" s="21">
        <v>1.1634231000000002</v>
      </c>
      <c r="J25" s="22">
        <f t="shared" si="1"/>
        <v>0.63108383438364679</v>
      </c>
      <c r="K25" s="22">
        <f t="shared" si="2"/>
        <v>0.70863175800110123</v>
      </c>
      <c r="L25" s="23">
        <f t="shared" si="3"/>
        <v>0.77076848845946344</v>
      </c>
      <c r="M25" s="4"/>
      <c r="N25" t="s">
        <v>266</v>
      </c>
      <c r="O25" s="5">
        <v>9.010516698519881</v>
      </c>
      <c r="P25" s="71">
        <v>0.76603103893015823</v>
      </c>
    </row>
    <row r="26" spans="1:16" x14ac:dyDescent="0.25">
      <c r="A26" s="17"/>
      <c r="B26" s="55">
        <v>20</v>
      </c>
      <c r="C26" s="19" t="s">
        <v>269</v>
      </c>
      <c r="D26" s="20">
        <v>101.458392</v>
      </c>
      <c r="E26" s="21">
        <v>93.255606999999955</v>
      </c>
      <c r="F26" s="21">
        <f t="shared" si="0"/>
        <v>79.142115621888721</v>
      </c>
      <c r="G26" s="21">
        <v>65.07400541188872</v>
      </c>
      <c r="H26" s="21">
        <v>6.9961376600000005</v>
      </c>
      <c r="I26" s="21">
        <v>7.071972549999999</v>
      </c>
      <c r="J26" s="22">
        <f t="shared" si="1"/>
        <v>0.69780260410388784</v>
      </c>
      <c r="K26" s="22">
        <f t="shared" si="2"/>
        <v>0.77282369811703389</v>
      </c>
      <c r="L26" s="23">
        <f t="shared" si="3"/>
        <v>0.84865798602210329</v>
      </c>
      <c r="M26" s="4"/>
      <c r="N26" t="s">
        <v>251</v>
      </c>
      <c r="O26" s="5">
        <v>47.65078713785892</v>
      </c>
      <c r="P26" s="71">
        <v>0.76220162899006461</v>
      </c>
    </row>
    <row r="27" spans="1:16" x14ac:dyDescent="0.25">
      <c r="A27" s="17"/>
      <c r="B27" s="55">
        <v>21</v>
      </c>
      <c r="C27" s="19" t="s">
        <v>270</v>
      </c>
      <c r="D27" s="20">
        <v>75.101192999999952</v>
      </c>
      <c r="E27" s="21">
        <v>99.261661999999902</v>
      </c>
      <c r="F27" s="21">
        <f t="shared" si="0"/>
        <v>63.725962043578626</v>
      </c>
      <c r="G27" s="21">
        <v>52.768221683578624</v>
      </c>
      <c r="H27" s="21">
        <v>5.3947526900000025</v>
      </c>
      <c r="I27" s="21">
        <v>5.5629876699999983</v>
      </c>
      <c r="J27" s="22">
        <f t="shared" si="1"/>
        <v>0.5316072753605382</v>
      </c>
      <c r="K27" s="22">
        <f t="shared" si="2"/>
        <v>0.58595608013876177</v>
      </c>
      <c r="L27" s="23">
        <f t="shared" si="3"/>
        <v>0.64199974853915598</v>
      </c>
      <c r="M27" s="4"/>
      <c r="N27" t="s">
        <v>259</v>
      </c>
      <c r="O27" s="5">
        <v>52.703178687847142</v>
      </c>
      <c r="P27" s="71">
        <v>0.7568844243261994</v>
      </c>
    </row>
    <row r="28" spans="1:16" x14ac:dyDescent="0.25">
      <c r="A28" s="17"/>
      <c r="B28" s="55">
        <v>22</v>
      </c>
      <c r="C28" s="19" t="s">
        <v>271</v>
      </c>
      <c r="D28" s="20">
        <v>36.721404</v>
      </c>
      <c r="E28" s="21">
        <v>66.027287000000001</v>
      </c>
      <c r="F28" s="21">
        <f t="shared" si="0"/>
        <v>57.723389821689437</v>
      </c>
      <c r="G28" s="21">
        <v>48.569236311689444</v>
      </c>
      <c r="H28" s="21">
        <v>3.7695517799999969</v>
      </c>
      <c r="I28" s="21">
        <v>5.3846017299999982</v>
      </c>
      <c r="J28" s="22">
        <f t="shared" si="1"/>
        <v>0.73559339658601208</v>
      </c>
      <c r="K28" s="22">
        <f t="shared" si="2"/>
        <v>0.79268421390219224</v>
      </c>
      <c r="L28" s="23">
        <f t="shared" si="3"/>
        <v>0.87423537213772595</v>
      </c>
      <c r="M28" s="4"/>
      <c r="N28" t="s">
        <v>262</v>
      </c>
      <c r="O28" s="5">
        <v>64.34935798612301</v>
      </c>
      <c r="P28" s="71">
        <v>0.74256690024607563</v>
      </c>
    </row>
    <row r="29" spans="1:16" x14ac:dyDescent="0.25">
      <c r="A29" s="17"/>
      <c r="B29" s="55">
        <v>23</v>
      </c>
      <c r="C29" s="19" t="s">
        <v>272</v>
      </c>
      <c r="D29" s="20">
        <v>14.013075999999998</v>
      </c>
      <c r="E29" s="21">
        <v>18.192384000000001</v>
      </c>
      <c r="F29" s="21">
        <f t="shared" si="0"/>
        <v>15.23084534064972</v>
      </c>
      <c r="G29" s="21">
        <v>12.70995986064972</v>
      </c>
      <c r="H29" s="21">
        <v>1.2240450300000001</v>
      </c>
      <c r="I29" s="21">
        <v>1.2968404499999997</v>
      </c>
      <c r="J29" s="22">
        <f t="shared" si="1"/>
        <v>0.698641797614305</v>
      </c>
      <c r="K29" s="22">
        <f t="shared" si="2"/>
        <v>0.76592517454830111</v>
      </c>
      <c r="L29" s="23">
        <f t="shared" si="3"/>
        <v>0.8372099742754836</v>
      </c>
      <c r="M29" s="4"/>
      <c r="N29" t="s">
        <v>255</v>
      </c>
      <c r="O29" s="5">
        <v>111.72527152232485</v>
      </c>
      <c r="P29" s="71">
        <v>0.70749074897429165</v>
      </c>
    </row>
    <row r="30" spans="1:16" x14ac:dyDescent="0.25">
      <c r="A30" s="17"/>
      <c r="B30" s="55">
        <v>24</v>
      </c>
      <c r="C30" s="19" t="s">
        <v>273</v>
      </c>
      <c r="D30" s="20">
        <v>19.801990000000004</v>
      </c>
      <c r="E30" s="21">
        <v>26.903001</v>
      </c>
      <c r="F30" s="21">
        <f t="shared" si="0"/>
        <v>23.308458370233367</v>
      </c>
      <c r="G30" s="21">
        <v>19.107496860233368</v>
      </c>
      <c r="H30" s="21">
        <v>2.1286769300000006</v>
      </c>
      <c r="I30" s="21">
        <v>2.0722845799999998</v>
      </c>
      <c r="J30" s="22">
        <f t="shared" si="1"/>
        <v>0.71023663346083099</v>
      </c>
      <c r="K30" s="22">
        <f t="shared" si="2"/>
        <v>0.78936077764087986</v>
      </c>
      <c r="L30" s="23">
        <f t="shared" si="3"/>
        <v>0.86638878578019485</v>
      </c>
      <c r="M30" s="4"/>
      <c r="N30" t="s">
        <v>250</v>
      </c>
      <c r="O30" s="5">
        <v>44.09545050362069</v>
      </c>
      <c r="P30" s="71">
        <v>0.70693058403157172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22.294283000000004</v>
      </c>
      <c r="E31" s="28">
        <v>41.206818999999996</v>
      </c>
      <c r="F31" s="28">
        <f t="shared" si="0"/>
        <v>36.402909050672818</v>
      </c>
      <c r="G31" s="28">
        <v>31.249067110672819</v>
      </c>
      <c r="H31" s="28">
        <v>1.9099289199999991</v>
      </c>
      <c r="I31" s="28">
        <v>3.2439130200000004</v>
      </c>
      <c r="J31" s="29">
        <f t="shared" si="1"/>
        <v>0.75834698889697894</v>
      </c>
      <c r="K31" s="29">
        <f t="shared" si="2"/>
        <v>0.80469681560891226</v>
      </c>
      <c r="L31" s="30">
        <f t="shared" si="3"/>
        <v>0.88341953914648985</v>
      </c>
      <c r="M31" s="4"/>
      <c r="N31" t="s">
        <v>270</v>
      </c>
      <c r="O31" s="5">
        <v>63.725962043578626</v>
      </c>
      <c r="P31" s="71">
        <v>0.64199974853915598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49</v>
      </c>
      <c r="B1" s="51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849</v>
      </c>
      <c r="N2" s="72" t="s">
        <v>860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1113.044351</v>
      </c>
      <c r="E6" s="14">
        <f ca="1">SUM(E7:OFFSET(E7,50,0))</f>
        <v>1116.6549399999997</v>
      </c>
      <c r="F6" s="14">
        <f ca="1">SUM(F7:OFFSET(F7,50,0))</f>
        <v>894.43163260980032</v>
      </c>
      <c r="G6" s="14">
        <f ca="1">SUM(G7:OFFSET(G7,50,0))</f>
        <v>717.56962467980054</v>
      </c>
      <c r="H6" s="14">
        <f ca="1">SUM(H7:OFFSET(H7,50,0))</f>
        <v>163.59230735</v>
      </c>
      <c r="I6" s="14">
        <f ca="1">SUM(I7:OFFSET(I7,50,0))</f>
        <v>13.269700579999997</v>
      </c>
      <c r="J6" s="15">
        <f ca="1">IFERROR(G6/E6,0)</f>
        <v>0.64260641221880122</v>
      </c>
      <c r="K6" s="15">
        <f ca="1">IFERROR(SUM(G6,H6)/E6,0)</f>
        <v>0.78910852445590829</v>
      </c>
      <c r="L6" s="16">
        <f ca="1">IFERROR(SUM(G6,H6,I6)/E6,0)</f>
        <v>0.80099196320199029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50.325600000000001</v>
      </c>
      <c r="E7" s="21">
        <v>48.612964000000005</v>
      </c>
      <c r="F7" s="21">
        <f t="shared" ref="F7:F26" si="0">SUM(G7,H7,I7)</f>
        <v>40.319662499814392</v>
      </c>
      <c r="G7" s="21">
        <v>31.933383999814396</v>
      </c>
      <c r="H7" s="21">
        <v>7.1368753299999987</v>
      </c>
      <c r="I7" s="21">
        <v>1.2494031699999999</v>
      </c>
      <c r="J7" s="22">
        <f t="shared" ref="J7:J26" si="1">IFERROR(G7/E7,0)</f>
        <v>0.65689028959053786</v>
      </c>
      <c r="K7" s="22">
        <f t="shared" ref="K7:K26" si="2">IFERROR(SUM(G7,H7)/E7,0)</f>
        <v>0.8037004147662008</v>
      </c>
      <c r="L7" s="23">
        <f t="shared" ref="L7:L26" si="3">IFERROR(SUM(G7,H7,I7)/E7,0)</f>
        <v>0.82940144319968612</v>
      </c>
      <c r="M7" s="4"/>
      <c r="N7" t="s">
        <v>269</v>
      </c>
      <c r="O7" s="5">
        <v>88.613151295310701</v>
      </c>
      <c r="P7" s="71">
        <v>0.83315959264308082</v>
      </c>
    </row>
    <row r="8" spans="1:16" x14ac:dyDescent="0.25">
      <c r="A8" s="17"/>
      <c r="B8" s="55">
        <v>2</v>
      </c>
      <c r="C8" s="19" t="s">
        <v>251</v>
      </c>
      <c r="D8" s="20">
        <v>54.254027999999991</v>
      </c>
      <c r="E8" s="21">
        <v>57.476209000000004</v>
      </c>
      <c r="F8" s="21">
        <f t="shared" si="0"/>
        <v>47.134604636210099</v>
      </c>
      <c r="G8" s="21">
        <v>37.948103756210102</v>
      </c>
      <c r="H8" s="21">
        <v>8.6880826500000001</v>
      </c>
      <c r="I8" s="21">
        <v>0.49841823000000002</v>
      </c>
      <c r="J8" s="22">
        <f t="shared" si="1"/>
        <v>0.66024020053601828</v>
      </c>
      <c r="K8" s="22">
        <f t="shared" si="2"/>
        <v>0.81139983338515065</v>
      </c>
      <c r="L8" s="23">
        <f t="shared" si="3"/>
        <v>0.82007156450088936</v>
      </c>
      <c r="M8" s="4"/>
      <c r="N8" t="s">
        <v>261</v>
      </c>
      <c r="O8" s="5">
        <v>33.827870399111532</v>
      </c>
      <c r="P8" s="71">
        <v>0.83234388323105413</v>
      </c>
    </row>
    <row r="9" spans="1:16" x14ac:dyDescent="0.25">
      <c r="A9" s="17"/>
      <c r="B9" s="55">
        <v>3</v>
      </c>
      <c r="C9" s="19" t="s">
        <v>252</v>
      </c>
      <c r="D9" s="20">
        <v>62.414216000000003</v>
      </c>
      <c r="E9" s="21">
        <v>60.672508000000008</v>
      </c>
      <c r="F9" s="21">
        <f t="shared" si="0"/>
        <v>47.812350913786553</v>
      </c>
      <c r="G9" s="21">
        <v>38.337566293786551</v>
      </c>
      <c r="H9" s="21">
        <v>8.8459769299999991</v>
      </c>
      <c r="I9" s="21">
        <v>0.62880768999999992</v>
      </c>
      <c r="J9" s="22">
        <f t="shared" si="1"/>
        <v>0.63187706520697229</v>
      </c>
      <c r="K9" s="22">
        <f t="shared" si="2"/>
        <v>0.77767583340689561</v>
      </c>
      <c r="L9" s="23">
        <f t="shared" si="3"/>
        <v>0.788039797428294</v>
      </c>
      <c r="M9" s="4"/>
      <c r="N9" t="s">
        <v>265</v>
      </c>
      <c r="O9" s="5">
        <v>70.869294552535621</v>
      </c>
      <c r="P9" s="71">
        <v>0.83010414358725715</v>
      </c>
    </row>
    <row r="10" spans="1:16" x14ac:dyDescent="0.25">
      <c r="A10" s="17"/>
      <c r="B10" s="55">
        <v>4</v>
      </c>
      <c r="C10" s="19" t="s">
        <v>253</v>
      </c>
      <c r="D10" s="20">
        <v>0.41597200000000001</v>
      </c>
      <c r="E10" s="21">
        <v>0.56143799999999988</v>
      </c>
      <c r="F10" s="21">
        <f t="shared" si="0"/>
        <v>0.26670224918169172</v>
      </c>
      <c r="G10" s="21">
        <v>0.20085265918169171</v>
      </c>
      <c r="H10" s="21">
        <v>4.8267589999999992E-2</v>
      </c>
      <c r="I10" s="21">
        <v>1.7582E-2</v>
      </c>
      <c r="J10" s="22">
        <f t="shared" si="1"/>
        <v>0.35774682009712871</v>
      </c>
      <c r="K10" s="22">
        <f t="shared" si="2"/>
        <v>0.44371818291902537</v>
      </c>
      <c r="L10" s="23">
        <f t="shared" si="3"/>
        <v>0.47503419644144462</v>
      </c>
      <c r="M10" s="4"/>
      <c r="N10" t="s">
        <v>250</v>
      </c>
      <c r="O10" s="5">
        <v>40.319662499814392</v>
      </c>
      <c r="P10" s="71">
        <v>0.82940144319968612</v>
      </c>
    </row>
    <row r="11" spans="1:16" x14ac:dyDescent="0.25">
      <c r="A11" s="17"/>
      <c r="B11" s="55">
        <v>5</v>
      </c>
      <c r="C11" s="19" t="s">
        <v>254</v>
      </c>
      <c r="D11" s="20">
        <v>84.636583000000016</v>
      </c>
      <c r="E11" s="21">
        <v>65.971776000000006</v>
      </c>
      <c r="F11" s="21">
        <f t="shared" si="0"/>
        <v>53.639836717221499</v>
      </c>
      <c r="G11" s="21">
        <v>43.275435557221499</v>
      </c>
      <c r="H11" s="21">
        <v>9.5606651800000026</v>
      </c>
      <c r="I11" s="21">
        <v>0.80373598000000002</v>
      </c>
      <c r="J11" s="22">
        <f t="shared" si="1"/>
        <v>0.65596893370312626</v>
      </c>
      <c r="K11" s="22">
        <f t="shared" si="2"/>
        <v>0.80088947032775792</v>
      </c>
      <c r="L11" s="23">
        <f t="shared" si="3"/>
        <v>0.81307249811224569</v>
      </c>
      <c r="M11" s="4"/>
      <c r="N11" t="s">
        <v>251</v>
      </c>
      <c r="O11" s="5">
        <v>47.134604636210099</v>
      </c>
      <c r="P11" s="71">
        <v>0.82007156450088936</v>
      </c>
    </row>
    <row r="12" spans="1:16" x14ac:dyDescent="0.25">
      <c r="A12" s="17"/>
      <c r="B12" s="55">
        <v>6</v>
      </c>
      <c r="C12" s="19" t="s">
        <v>255</v>
      </c>
      <c r="D12" s="20">
        <v>156.93672999999998</v>
      </c>
      <c r="E12" s="21">
        <v>152.34673299999997</v>
      </c>
      <c r="F12" s="21">
        <f t="shared" si="0"/>
        <v>123.20867956609401</v>
      </c>
      <c r="G12" s="21">
        <v>98.634418896094004</v>
      </c>
      <c r="H12" s="21">
        <v>23.698398700000002</v>
      </c>
      <c r="I12" s="21">
        <v>0.87586196999999999</v>
      </c>
      <c r="J12" s="22">
        <f t="shared" si="1"/>
        <v>0.6474337647666788</v>
      </c>
      <c r="K12" s="22">
        <f t="shared" si="2"/>
        <v>0.80298943854670013</v>
      </c>
      <c r="L12" s="23">
        <f t="shared" si="3"/>
        <v>0.80873857377758163</v>
      </c>
      <c r="M12" s="4"/>
      <c r="N12" t="s">
        <v>254</v>
      </c>
      <c r="O12" s="5">
        <v>53.639836717221499</v>
      </c>
      <c r="P12" s="71">
        <v>0.81307249811224569</v>
      </c>
    </row>
    <row r="13" spans="1:16" x14ac:dyDescent="0.25">
      <c r="A13" s="17"/>
      <c r="B13" s="55">
        <v>8</v>
      </c>
      <c r="C13" s="19" t="s">
        <v>257</v>
      </c>
      <c r="D13" s="20">
        <v>79.707307999999998</v>
      </c>
      <c r="E13" s="21">
        <v>88.074682999999993</v>
      </c>
      <c r="F13" s="21">
        <f t="shared" si="0"/>
        <v>69.005276106666344</v>
      </c>
      <c r="G13" s="21">
        <v>55.408488376666355</v>
      </c>
      <c r="H13" s="21">
        <v>13.077880949999999</v>
      </c>
      <c r="I13" s="21">
        <v>0.51890678000000001</v>
      </c>
      <c r="J13" s="22">
        <f t="shared" si="1"/>
        <v>0.62910800799210775</v>
      </c>
      <c r="K13" s="22">
        <f t="shared" si="2"/>
        <v>0.77759427560660488</v>
      </c>
      <c r="L13" s="23">
        <f t="shared" si="3"/>
        <v>0.78348594347670086</v>
      </c>
      <c r="M13" s="4"/>
      <c r="N13" t="s">
        <v>255</v>
      </c>
      <c r="O13" s="5">
        <v>123.20867956609401</v>
      </c>
      <c r="P13" s="71">
        <v>0.80873857377758163</v>
      </c>
    </row>
    <row r="14" spans="1:16" x14ac:dyDescent="0.25">
      <c r="A14" s="17"/>
      <c r="B14" s="55">
        <v>9</v>
      </c>
      <c r="C14" s="19" t="s">
        <v>258</v>
      </c>
      <c r="D14" s="20">
        <v>77.239239000000012</v>
      </c>
      <c r="E14" s="21">
        <v>63.086705999999992</v>
      </c>
      <c r="F14" s="21">
        <f t="shared" si="0"/>
        <v>49.080015527532261</v>
      </c>
      <c r="G14" s="21">
        <v>39.786535987532261</v>
      </c>
      <c r="H14" s="21">
        <v>8.7227677299999993</v>
      </c>
      <c r="I14" s="21">
        <v>0.57071181000000004</v>
      </c>
      <c r="J14" s="22">
        <f t="shared" si="1"/>
        <v>0.63066434293672369</v>
      </c>
      <c r="K14" s="22">
        <f t="shared" si="2"/>
        <v>0.76893067958774497</v>
      </c>
      <c r="L14" s="23">
        <f t="shared" si="3"/>
        <v>0.77797714668336415</v>
      </c>
      <c r="M14" s="4"/>
      <c r="N14" t="s">
        <v>262</v>
      </c>
      <c r="O14" s="5">
        <v>73.796834759330579</v>
      </c>
      <c r="P14" s="71">
        <v>0.80281023002218233</v>
      </c>
    </row>
    <row r="15" spans="1:16" x14ac:dyDescent="0.25">
      <c r="A15" s="17"/>
      <c r="B15" s="55">
        <v>10</v>
      </c>
      <c r="C15" s="19" t="s">
        <v>259</v>
      </c>
      <c r="D15" s="20">
        <v>81.426575999999997</v>
      </c>
      <c r="E15" s="21">
        <v>79.385312999999996</v>
      </c>
      <c r="F15" s="21">
        <f t="shared" si="0"/>
        <v>63.137147846190992</v>
      </c>
      <c r="G15" s="21">
        <v>50.758496466190991</v>
      </c>
      <c r="H15" s="21">
        <v>11.80733285</v>
      </c>
      <c r="I15" s="21">
        <v>0.57131852999999999</v>
      </c>
      <c r="J15" s="22">
        <f t="shared" si="1"/>
        <v>0.63939404592624072</v>
      </c>
      <c r="K15" s="22">
        <f t="shared" si="2"/>
        <v>0.78812852090399887</v>
      </c>
      <c r="L15" s="23">
        <f t="shared" si="3"/>
        <v>0.79532529960788834</v>
      </c>
      <c r="M15" s="4"/>
      <c r="N15" t="s">
        <v>271</v>
      </c>
      <c r="O15" s="5">
        <v>29.501128904993237</v>
      </c>
      <c r="P15" s="71">
        <v>0.79991711833573187</v>
      </c>
    </row>
    <row r="16" spans="1:16" x14ac:dyDescent="0.25">
      <c r="A16" s="17"/>
      <c r="B16" s="55">
        <v>11</v>
      </c>
      <c r="C16" s="19" t="s">
        <v>260</v>
      </c>
      <c r="D16" s="20">
        <v>9.3601999999999991E-2</v>
      </c>
      <c r="E16" s="21">
        <v>7.2055000000000008E-2</v>
      </c>
      <c r="F16" s="21">
        <f t="shared" si="0"/>
        <v>5.2761420400700157E-2</v>
      </c>
      <c r="G16" s="21">
        <v>4.3803770400700159E-2</v>
      </c>
      <c r="H16" s="21">
        <v>6.798649999999999E-3</v>
      </c>
      <c r="I16" s="21">
        <v>2.1589999999999999E-3</v>
      </c>
      <c r="J16" s="22">
        <f t="shared" si="1"/>
        <v>0.60792131567136432</v>
      </c>
      <c r="K16" s="22">
        <f t="shared" si="2"/>
        <v>0.70227493443480882</v>
      </c>
      <c r="L16" s="23">
        <f t="shared" si="3"/>
        <v>0.73223815697314765</v>
      </c>
      <c r="M16" s="4"/>
      <c r="N16" t="s">
        <v>259</v>
      </c>
      <c r="O16" s="5">
        <v>63.137147846190992</v>
      </c>
      <c r="P16" s="71">
        <v>0.79532529960788834</v>
      </c>
    </row>
    <row r="17" spans="1:16" x14ac:dyDescent="0.25">
      <c r="A17" s="17"/>
      <c r="B17" s="55">
        <v>12</v>
      </c>
      <c r="C17" s="19" t="s">
        <v>261</v>
      </c>
      <c r="D17" s="20">
        <v>40.283985000000001</v>
      </c>
      <c r="E17" s="21">
        <v>40.6417</v>
      </c>
      <c r="F17" s="21">
        <f t="shared" si="0"/>
        <v>33.827870399111532</v>
      </c>
      <c r="G17" s="21">
        <v>27.255704089111532</v>
      </c>
      <c r="H17" s="21">
        <v>6.1470650499999993</v>
      </c>
      <c r="I17" s="21">
        <v>0.42510126000000004</v>
      </c>
      <c r="J17" s="22">
        <f t="shared" si="1"/>
        <v>0.67063395697304817</v>
      </c>
      <c r="K17" s="22">
        <f t="shared" si="2"/>
        <v>0.82188415196981268</v>
      </c>
      <c r="L17" s="23">
        <f t="shared" si="3"/>
        <v>0.83234388323105413</v>
      </c>
      <c r="M17" s="4"/>
      <c r="N17" t="s">
        <v>270</v>
      </c>
      <c r="O17" s="5">
        <v>64.634400735055834</v>
      </c>
      <c r="P17" s="71">
        <v>0.79150453880421823</v>
      </c>
    </row>
    <row r="18" spans="1:16" x14ac:dyDescent="0.25">
      <c r="A18" s="17"/>
      <c r="B18" s="55">
        <v>13</v>
      </c>
      <c r="C18" s="19" t="s">
        <v>262</v>
      </c>
      <c r="D18" s="20">
        <v>84.873190999999991</v>
      </c>
      <c r="E18" s="21">
        <v>91.923136999999997</v>
      </c>
      <c r="F18" s="21">
        <f t="shared" si="0"/>
        <v>73.796834759330579</v>
      </c>
      <c r="G18" s="21">
        <v>59.207851529330583</v>
      </c>
      <c r="H18" s="21">
        <v>13.959205150000001</v>
      </c>
      <c r="I18" s="21">
        <v>0.62977807999999991</v>
      </c>
      <c r="J18" s="22">
        <f t="shared" si="1"/>
        <v>0.64410172957141987</v>
      </c>
      <c r="K18" s="22">
        <f t="shared" si="2"/>
        <v>0.79595909220690098</v>
      </c>
      <c r="L18" s="23">
        <f t="shared" si="3"/>
        <v>0.80281023002218233</v>
      </c>
      <c r="M18" s="4"/>
      <c r="N18" t="s">
        <v>252</v>
      </c>
      <c r="O18" s="5">
        <v>47.812350913786553</v>
      </c>
      <c r="P18" s="71">
        <v>0.788039797428294</v>
      </c>
    </row>
    <row r="19" spans="1:16" x14ac:dyDescent="0.25">
      <c r="A19" s="17"/>
      <c r="B19" s="55">
        <v>14</v>
      </c>
      <c r="C19" s="19" t="s">
        <v>263</v>
      </c>
      <c r="D19" s="20">
        <v>0.83272799999999991</v>
      </c>
      <c r="E19" s="21">
        <v>1.5826789999999999</v>
      </c>
      <c r="F19" s="21">
        <f t="shared" si="0"/>
        <v>0.90518711951739073</v>
      </c>
      <c r="G19" s="21">
        <v>0.71284023951739073</v>
      </c>
      <c r="H19" s="21">
        <v>0.17396087999999998</v>
      </c>
      <c r="I19" s="21">
        <v>1.8386E-2</v>
      </c>
      <c r="J19" s="22">
        <f t="shared" si="1"/>
        <v>0.45040102226502704</v>
      </c>
      <c r="K19" s="22">
        <f t="shared" si="2"/>
        <v>0.56031647574611831</v>
      </c>
      <c r="L19" s="23">
        <f t="shared" si="3"/>
        <v>0.57193348715525427</v>
      </c>
      <c r="M19" s="4"/>
      <c r="N19" t="s">
        <v>257</v>
      </c>
      <c r="O19" s="5">
        <v>69.005276106666344</v>
      </c>
      <c r="P19" s="71">
        <v>0.78348594347670086</v>
      </c>
    </row>
    <row r="20" spans="1:16" x14ac:dyDescent="0.25">
      <c r="A20" s="17"/>
      <c r="B20" s="55">
        <v>15</v>
      </c>
      <c r="C20" s="19" t="s">
        <v>264</v>
      </c>
      <c r="D20" s="20">
        <v>21.788464000000001</v>
      </c>
      <c r="E20" s="21">
        <v>35.121555999999991</v>
      </c>
      <c r="F20" s="21">
        <f t="shared" si="0"/>
        <v>23.603838351808943</v>
      </c>
      <c r="G20" s="21">
        <v>20.322639261808945</v>
      </c>
      <c r="H20" s="21">
        <v>1.5457105799999995</v>
      </c>
      <c r="I20" s="21">
        <v>1.7354885099999997</v>
      </c>
      <c r="J20" s="22">
        <f t="shared" si="1"/>
        <v>0.57863721248024858</v>
      </c>
      <c r="K20" s="22">
        <f t="shared" si="2"/>
        <v>0.62264752284349101</v>
      </c>
      <c r="L20" s="23">
        <f t="shared" si="3"/>
        <v>0.67206129340650367</v>
      </c>
      <c r="M20" s="4"/>
      <c r="N20" t="s">
        <v>258</v>
      </c>
      <c r="O20" s="5">
        <v>49.080015527532261</v>
      </c>
      <c r="P20" s="71">
        <v>0.77797714668336415</v>
      </c>
    </row>
    <row r="21" spans="1:16" x14ac:dyDescent="0.25">
      <c r="A21" s="17"/>
      <c r="B21" s="55">
        <v>16</v>
      </c>
      <c r="C21" s="19" t="s">
        <v>265</v>
      </c>
      <c r="D21" s="20">
        <v>77.716161999999997</v>
      </c>
      <c r="E21" s="21">
        <v>85.373980000000003</v>
      </c>
      <c r="F21" s="21">
        <f t="shared" si="0"/>
        <v>70.869294552535621</v>
      </c>
      <c r="G21" s="21">
        <v>55.807816222535621</v>
      </c>
      <c r="H21" s="21">
        <v>12.375518360000001</v>
      </c>
      <c r="I21" s="21">
        <v>2.6859599699999999</v>
      </c>
      <c r="J21" s="22">
        <f t="shared" si="1"/>
        <v>0.65368647710386252</v>
      </c>
      <c r="K21" s="22">
        <f t="shared" si="2"/>
        <v>0.7986430359992075</v>
      </c>
      <c r="L21" s="23">
        <f t="shared" si="3"/>
        <v>0.83010414358725715</v>
      </c>
      <c r="M21" s="4"/>
      <c r="N21" t="s">
        <v>268</v>
      </c>
      <c r="O21" s="5">
        <v>13.119279671539767</v>
      </c>
      <c r="P21" s="71">
        <v>0.74623731954241568</v>
      </c>
    </row>
    <row r="22" spans="1:16" x14ac:dyDescent="0.25">
      <c r="A22" s="17"/>
      <c r="B22" s="55">
        <v>19</v>
      </c>
      <c r="C22" s="19" t="s">
        <v>268</v>
      </c>
      <c r="D22" s="20">
        <v>31.409482000000001</v>
      </c>
      <c r="E22" s="21">
        <v>17.580573000000001</v>
      </c>
      <c r="F22" s="21">
        <f t="shared" si="0"/>
        <v>13.119279671539767</v>
      </c>
      <c r="G22" s="21">
        <v>10.591719691539765</v>
      </c>
      <c r="H22" s="21">
        <v>2.4359607400000001</v>
      </c>
      <c r="I22" s="21">
        <v>9.1599239999999998E-2</v>
      </c>
      <c r="J22" s="22">
        <f t="shared" si="1"/>
        <v>0.60246726267339323</v>
      </c>
      <c r="K22" s="22">
        <f t="shared" si="2"/>
        <v>0.74102706615647651</v>
      </c>
      <c r="L22" s="23">
        <f t="shared" si="3"/>
        <v>0.74623731954241568</v>
      </c>
      <c r="M22" s="4"/>
      <c r="N22" t="s">
        <v>260</v>
      </c>
      <c r="O22" s="5">
        <v>5.2761420400700157E-2</v>
      </c>
      <c r="P22" s="71">
        <v>0.73223815697314765</v>
      </c>
    </row>
    <row r="23" spans="1:16" x14ac:dyDescent="0.25">
      <c r="A23" s="17"/>
      <c r="B23" s="55">
        <v>20</v>
      </c>
      <c r="C23" s="19" t="s">
        <v>269</v>
      </c>
      <c r="D23" s="20">
        <v>98.105181999999999</v>
      </c>
      <c r="E23" s="21">
        <v>106.35795599999999</v>
      </c>
      <c r="F23" s="21">
        <f t="shared" si="0"/>
        <v>88.613151295310701</v>
      </c>
      <c r="G23" s="21">
        <v>70.804056845310697</v>
      </c>
      <c r="H23" s="21">
        <v>16.929475750000005</v>
      </c>
      <c r="I23" s="21">
        <v>0.87961869999999998</v>
      </c>
      <c r="J23" s="22">
        <f t="shared" si="1"/>
        <v>0.66571471950166761</v>
      </c>
      <c r="K23" s="22">
        <f t="shared" si="2"/>
        <v>0.82488923156167759</v>
      </c>
      <c r="L23" s="23">
        <f t="shared" si="3"/>
        <v>0.83315959264308082</v>
      </c>
      <c r="M23" s="4"/>
      <c r="N23" t="s">
        <v>264</v>
      </c>
      <c r="O23" s="5">
        <v>23.603838351808943</v>
      </c>
      <c r="P23" s="71">
        <v>0.67206129340650367</v>
      </c>
    </row>
    <row r="24" spans="1:16" x14ac:dyDescent="0.25">
      <c r="A24" s="17"/>
      <c r="B24" s="55">
        <v>21</v>
      </c>
      <c r="C24" s="19" t="s">
        <v>270</v>
      </c>
      <c r="D24" s="20">
        <v>74.769658000000021</v>
      </c>
      <c r="E24" s="21">
        <v>81.660177000000004</v>
      </c>
      <c r="F24" s="21">
        <f t="shared" si="0"/>
        <v>64.634400735055834</v>
      </c>
      <c r="G24" s="21">
        <v>51.690065505055827</v>
      </c>
      <c r="H24" s="21">
        <v>12.30056751</v>
      </c>
      <c r="I24" s="21">
        <v>0.64376771999999993</v>
      </c>
      <c r="J24" s="22">
        <f t="shared" si="1"/>
        <v>0.63298987834738374</v>
      </c>
      <c r="K24" s="22">
        <f t="shared" si="2"/>
        <v>0.7836210422989387</v>
      </c>
      <c r="L24" s="23">
        <f t="shared" si="3"/>
        <v>0.79150453880421823</v>
      </c>
      <c r="M24" s="4"/>
      <c r="N24" t="s">
        <v>274</v>
      </c>
      <c r="O24" s="5">
        <v>1.9036093374983598</v>
      </c>
      <c r="P24" s="71">
        <v>0.58168725067290017</v>
      </c>
    </row>
    <row r="25" spans="1:16" x14ac:dyDescent="0.25">
      <c r="A25" s="17"/>
      <c r="B25" s="55">
        <v>22</v>
      </c>
      <c r="C25" s="19" t="s">
        <v>271</v>
      </c>
      <c r="D25" s="20">
        <v>33.262239999999998</v>
      </c>
      <c r="E25" s="21">
        <v>36.880231999999992</v>
      </c>
      <c r="F25" s="21">
        <f t="shared" si="0"/>
        <v>29.501128904993237</v>
      </c>
      <c r="G25" s="21">
        <v>23.40685062499324</v>
      </c>
      <c r="H25" s="21">
        <v>5.7578130699999992</v>
      </c>
      <c r="I25" s="21">
        <v>0.33646520999999996</v>
      </c>
      <c r="J25" s="22">
        <f t="shared" si="1"/>
        <v>0.6346720005718306</v>
      </c>
      <c r="K25" s="22">
        <f t="shared" si="2"/>
        <v>0.79079393250544749</v>
      </c>
      <c r="L25" s="23">
        <f t="shared" si="3"/>
        <v>0.79991711833573187</v>
      </c>
      <c r="M25" s="4"/>
      <c r="N25" t="s">
        <v>263</v>
      </c>
      <c r="O25" s="5">
        <v>0.90518711951739073</v>
      </c>
      <c r="P25" s="71">
        <v>0.57193348715525427</v>
      </c>
    </row>
    <row r="26" spans="1:16" ht="15.75" thickBot="1" x14ac:dyDescent="0.3">
      <c r="A26" s="24"/>
      <c r="B26" s="56">
        <v>25</v>
      </c>
      <c r="C26" s="26" t="s">
        <v>274</v>
      </c>
      <c r="D26" s="27">
        <v>2.5534049999999997</v>
      </c>
      <c r="E26" s="28">
        <v>3.2725650000000002</v>
      </c>
      <c r="F26" s="28">
        <f t="shared" si="0"/>
        <v>1.9036093374983598</v>
      </c>
      <c r="G26" s="28">
        <v>1.4429949074983597</v>
      </c>
      <c r="H26" s="28">
        <v>0.37398370000000003</v>
      </c>
      <c r="I26" s="28">
        <v>8.6630730000000003E-2</v>
      </c>
      <c r="J26" s="29">
        <f t="shared" si="1"/>
        <v>0.44093697374944718</v>
      </c>
      <c r="K26" s="29">
        <f t="shared" si="2"/>
        <v>0.55521543727881939</v>
      </c>
      <c r="L26" s="30">
        <f t="shared" si="3"/>
        <v>0.58168725067290017</v>
      </c>
      <c r="M26" s="4"/>
      <c r="N26" t="s">
        <v>253</v>
      </c>
      <c r="O26" s="5">
        <v>0.26670224918169172</v>
      </c>
      <c r="P26" s="71">
        <v>0.47503419644144462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6" sqref="A16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49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850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1113.044351</v>
      </c>
      <c r="E6" s="14">
        <v>1116.6549399999997</v>
      </c>
      <c r="F6" s="14">
        <v>894.43163260980032</v>
      </c>
      <c r="G6" s="14">
        <v>717.56962467980054</v>
      </c>
      <c r="H6" s="14">
        <v>163.59230735</v>
      </c>
      <c r="I6" s="14">
        <v>13.269700579999997</v>
      </c>
      <c r="J6" s="15">
        <v>0.64260641221880122</v>
      </c>
      <c r="K6" s="15">
        <v>0.78910852445590829</v>
      </c>
      <c r="L6" s="16">
        <v>0.80099196320199029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1113.044351</v>
      </c>
      <c r="E7" s="38">
        <f ca="1">SUM(E8:OFFSET(E6,MATCH("PROYECTOS",$A$8:$A$50,0),0))</f>
        <v>1116.6549400000001</v>
      </c>
      <c r="F7" s="38">
        <f ca="1">SUM(F8:OFFSET(F6,MATCH("PROYECTOS",$A$8:$A$50,0),0))</f>
        <v>894.43163260980032</v>
      </c>
      <c r="G7" s="38">
        <f ca="1">SUM(G8:OFFSET(G6,MATCH("PROYECTOS",$A$8:$A$50,0),0))</f>
        <v>717.56962467980043</v>
      </c>
      <c r="H7" s="38">
        <f ca="1">SUM(H8:OFFSET(H6,MATCH("PROYECTOS",$A$8:$A$50,0),0))</f>
        <v>163.59230734999997</v>
      </c>
      <c r="I7" s="38">
        <f ca="1">SUM(I8:OFFSET(I6,MATCH("PROYECTOS",$A$8:$A$50,0),0))</f>
        <v>13.269700580000002</v>
      </c>
      <c r="J7" s="39">
        <f ca="1">IFERROR(G7/E7,0)</f>
        <v>0.64260641221880088</v>
      </c>
      <c r="K7" s="39">
        <f ca="1">IFERROR(SUM(G7,H7)/E7,0)</f>
        <v>0.78910852445590784</v>
      </c>
      <c r="L7" s="40">
        <f ca="1">IFERROR(SUM(G7,H7,I7)/E7,0)</f>
        <v>0.80099196320198984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48.046827000000008</v>
      </c>
      <c r="E8" s="21">
        <v>51.031168999999991</v>
      </c>
      <c r="F8" s="21">
        <f t="shared" ref="F8:F9" si="0">SUM(G8,H8,I8)</f>
        <v>34.79760769999249</v>
      </c>
      <c r="G8" s="21">
        <v>29.769906799992494</v>
      </c>
      <c r="H8" s="21">
        <v>2.5674077399999997</v>
      </c>
      <c r="I8" s="21">
        <v>2.46029316</v>
      </c>
      <c r="J8" s="22">
        <f t="shared" ref="J8:J10" si="1">IFERROR(G8/E8,0)</f>
        <v>0.58336713391755735</v>
      </c>
      <c r="K8" s="22">
        <f t="shared" ref="K8:K10" si="2">IFERROR(SUM(G8,H8)/E8,0)</f>
        <v>0.63367771449626198</v>
      </c>
      <c r="L8" s="23">
        <f t="shared" ref="L8:L10" si="3">IFERROR(SUM(G8,H8,I8)/E8,0)</f>
        <v>0.68188929201274018</v>
      </c>
      <c r="M8" s="4"/>
    </row>
    <row r="9" spans="1:13" ht="76.5" x14ac:dyDescent="0.25">
      <c r="A9" s="17"/>
      <c r="B9" s="19">
        <v>3000530</v>
      </c>
      <c r="C9" s="19" t="s">
        <v>852</v>
      </c>
      <c r="D9" s="20">
        <v>1064.9975240000001</v>
      </c>
      <c r="E9" s="21">
        <v>1065.623771</v>
      </c>
      <c r="F9" s="21">
        <f t="shared" si="0"/>
        <v>859.63402490980786</v>
      </c>
      <c r="G9" s="21">
        <v>687.79971787980799</v>
      </c>
      <c r="H9" s="21">
        <v>161.02489960999998</v>
      </c>
      <c r="I9" s="21">
        <v>10.809407420000001</v>
      </c>
      <c r="J9" s="22">
        <f t="shared" si="1"/>
        <v>0.64544329490169372</v>
      </c>
      <c r="K9" s="22">
        <f t="shared" si="2"/>
        <v>0.79655187936850924</v>
      </c>
      <c r="L9" s="23">
        <f t="shared" si="3"/>
        <v>0.80669561650554422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861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</row>
    <row r="15" spans="1:13" ht="15.75" thickBot="1" x14ac:dyDescent="0.3">
      <c r="A15" s="83"/>
      <c r="B15" s="84"/>
      <c r="C15" s="84"/>
      <c r="D15" s="103"/>
    </row>
    <row r="16" spans="1:13" ht="15.75" thickBot="1" x14ac:dyDescent="0.3">
      <c r="A16" s="73"/>
      <c r="B16" s="74">
        <v>3000001</v>
      </c>
      <c r="C16" s="74" t="s">
        <v>276</v>
      </c>
      <c r="D16" s="75">
        <v>0.68188929201274018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49</v>
      </c>
      <c r="B1" s="49" t="s">
        <v>32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851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1113.044351</v>
      </c>
      <c r="I6" s="14">
        <v>1116.6549399999997</v>
      </c>
      <c r="J6" s="14">
        <v>894.43163260980032</v>
      </c>
      <c r="K6" s="14">
        <v>717.56962467980054</v>
      </c>
      <c r="L6" s="14">
        <v>163.59230735</v>
      </c>
      <c r="M6" s="14">
        <v>13.269700579999997</v>
      </c>
      <c r="N6" s="15">
        <v>0.64260641221880122</v>
      </c>
      <c r="O6" s="15">
        <v>0.78910852445590829</v>
      </c>
      <c r="P6" s="16">
        <v>0.80099196320199029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SUM(H8:OFFSET(H6,MATCH("PROYECTOS",$A$8:$A$33,0),0))</f>
        <v>1113.044351</v>
      </c>
      <c r="I7" s="38">
        <f ca="1">SUM(I8:OFFSET(I6,MATCH("PROYECTOS",$A$8:$A$33,0),0))</f>
        <v>1116.6549400000001</v>
      </c>
      <c r="J7" s="38">
        <f ca="1">SUM(J8:OFFSET(J6,MATCH("PROYECTOS",$A$8:$A$33,0),0))</f>
        <v>894.43163260980043</v>
      </c>
      <c r="K7" s="38">
        <f ca="1">SUM(K8:OFFSET(K6,MATCH("PROYECTOS",$A$8:$A$33,0),0))</f>
        <v>717.56962467980054</v>
      </c>
      <c r="L7" s="38">
        <f ca="1">SUM(L8:OFFSET(L6,MATCH("PROYECTOS",$A$8:$A$33,0),0))</f>
        <v>163.59230734999997</v>
      </c>
      <c r="M7" s="38">
        <f ca="1">SUM(M8:OFFSET(M6,MATCH("PROYECTOS",$A$8:$A$33,0),0))</f>
        <v>13.26970058</v>
      </c>
      <c r="N7" s="39">
        <f ca="1">IFERROR(K7/I7,0)</f>
        <v>0.64260641221880099</v>
      </c>
      <c r="O7" s="39">
        <f ca="1">IFERROR(SUM(K7,L7)/I7,0)</f>
        <v>0.78910852445590796</v>
      </c>
      <c r="P7" s="40">
        <f ca="1">IFERROR(SUM(K7,L7,M7)/I7,0)</f>
        <v>0.80099196320198995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48.046827000000022</v>
      </c>
      <c r="I8" s="21">
        <v>51.031168999999991</v>
      </c>
      <c r="J8" s="21">
        <f t="shared" ref="J8:J13" si="0">SUM(K8,L8,M8)</f>
        <v>34.79760769999249</v>
      </c>
      <c r="K8" s="21">
        <v>29.769906799992494</v>
      </c>
      <c r="L8" s="21">
        <v>2.5674077399999993</v>
      </c>
      <c r="M8" s="21">
        <v>2.4602931600000004</v>
      </c>
      <c r="N8" s="22">
        <f t="shared" ref="N8:N14" si="1">IFERROR(K8/I8,0)</f>
        <v>0.58336713391755735</v>
      </c>
      <c r="O8" s="22">
        <f t="shared" ref="O8:O14" si="2">IFERROR(SUM(K8,L8)/I8,0)</f>
        <v>0.63367771449626198</v>
      </c>
      <c r="P8" s="23">
        <f t="shared" ref="P8:P14" si="3">IFERROR(SUM(K8,L8,M8)/I8,0)</f>
        <v>0.68188929201274018</v>
      </c>
      <c r="Q8" s="70">
        <v>191</v>
      </c>
      <c r="R8" s="21">
        <v>165</v>
      </c>
      <c r="S8" s="23">
        <f>IFERROR(R8/Q8,0)</f>
        <v>0.86387434554973819</v>
      </c>
    </row>
    <row r="9" spans="1:19" ht="76.5" x14ac:dyDescent="0.25">
      <c r="A9" s="17"/>
      <c r="B9" s="19">
        <v>5001325</v>
      </c>
      <c r="C9" s="19" t="s">
        <v>853</v>
      </c>
      <c r="D9" s="68">
        <v>3000530</v>
      </c>
      <c r="E9" s="19" t="s">
        <v>852</v>
      </c>
      <c r="F9" s="69">
        <v>217</v>
      </c>
      <c r="G9" s="19" t="s">
        <v>858</v>
      </c>
      <c r="H9" s="20">
        <v>54.199931999999997</v>
      </c>
      <c r="I9" s="21">
        <v>58.030419000000002</v>
      </c>
      <c r="J9" s="21">
        <f t="shared" si="0"/>
        <v>49.90852701158326</v>
      </c>
      <c r="K9" s="21">
        <v>40.461087331583258</v>
      </c>
      <c r="L9" s="21">
        <v>4.2281624600000001</v>
      </c>
      <c r="M9" s="21">
        <v>5.2192772200000004</v>
      </c>
      <c r="N9" s="22">
        <f t="shared" si="1"/>
        <v>0.69723927603526792</v>
      </c>
      <c r="O9" s="22">
        <f t="shared" si="2"/>
        <v>0.77010041563861975</v>
      </c>
      <c r="P9" s="23">
        <f t="shared" si="3"/>
        <v>0.86004078329303912</v>
      </c>
      <c r="Q9" s="70">
        <v>826309</v>
      </c>
      <c r="R9" s="21">
        <v>830078</v>
      </c>
      <c r="S9" s="23">
        <f t="shared" ref="S9:S13" si="4">IFERROR(R9/Q9,0)</f>
        <v>1.0045612476688504</v>
      </c>
    </row>
    <row r="10" spans="1:19" ht="76.5" x14ac:dyDescent="0.25">
      <c r="A10" s="17"/>
      <c r="B10" s="19">
        <v>5004176</v>
      </c>
      <c r="C10" s="19" t="s">
        <v>854</v>
      </c>
      <c r="D10" s="68">
        <v>3000530</v>
      </c>
      <c r="E10" s="19" t="s">
        <v>852</v>
      </c>
      <c r="F10" s="69">
        <v>217</v>
      </c>
      <c r="G10" s="19" t="s">
        <v>858</v>
      </c>
      <c r="H10" s="20">
        <v>2.262813</v>
      </c>
      <c r="I10" s="21">
        <v>2.3957380000000006</v>
      </c>
      <c r="J10" s="21">
        <f t="shared" si="0"/>
        <v>1.5248690283212947</v>
      </c>
      <c r="K10" s="21">
        <v>1.2433384283212945</v>
      </c>
      <c r="L10" s="21">
        <v>0.23597320000000002</v>
      </c>
      <c r="M10" s="21">
        <v>4.5557399999999998E-2</v>
      </c>
      <c r="N10" s="22">
        <f t="shared" si="1"/>
        <v>0.51897929920604602</v>
      </c>
      <c r="O10" s="22">
        <f t="shared" si="2"/>
        <v>0.61747638027250651</v>
      </c>
      <c r="P10" s="23">
        <f t="shared" si="3"/>
        <v>0.63649239955341286</v>
      </c>
      <c r="Q10" s="70">
        <v>844947</v>
      </c>
      <c r="R10" s="21">
        <v>824282</v>
      </c>
      <c r="S10" s="23">
        <f t="shared" si="4"/>
        <v>0.97554284469913499</v>
      </c>
    </row>
    <row r="11" spans="1:19" ht="76.5" x14ac:dyDescent="0.25">
      <c r="A11" s="17"/>
      <c r="B11" s="19">
        <v>5004180</v>
      </c>
      <c r="C11" s="19" t="s">
        <v>855</v>
      </c>
      <c r="D11" s="68">
        <v>3000530</v>
      </c>
      <c r="E11" s="19" t="s">
        <v>852</v>
      </c>
      <c r="F11" s="69">
        <v>217</v>
      </c>
      <c r="G11" s="19" t="s">
        <v>858</v>
      </c>
      <c r="H11" s="20">
        <v>2.2289879999999993</v>
      </c>
      <c r="I11" s="21">
        <v>2.0141979999999999</v>
      </c>
      <c r="J11" s="21">
        <f t="shared" si="0"/>
        <v>1.1264889081499021</v>
      </c>
      <c r="K11" s="21">
        <v>0.45382765814990211</v>
      </c>
      <c r="L11" s="21">
        <v>0.22559517000000001</v>
      </c>
      <c r="M11" s="21">
        <v>0.44706607999999992</v>
      </c>
      <c r="N11" s="22">
        <f t="shared" si="1"/>
        <v>0.22531432269811713</v>
      </c>
      <c r="O11" s="22">
        <f t="shared" si="2"/>
        <v>0.33731680209686543</v>
      </c>
      <c r="P11" s="23">
        <f t="shared" si="3"/>
        <v>0.55927416676508568</v>
      </c>
      <c r="Q11" s="70">
        <v>1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5004902</v>
      </c>
      <c r="C12" s="19" t="s">
        <v>856</v>
      </c>
      <c r="D12" s="68">
        <v>3000530</v>
      </c>
      <c r="E12" s="19" t="s">
        <v>852</v>
      </c>
      <c r="F12" s="69">
        <v>217</v>
      </c>
      <c r="G12" s="19" t="s">
        <v>858</v>
      </c>
      <c r="H12" s="20">
        <v>1002.279888</v>
      </c>
      <c r="I12" s="21">
        <v>996.70946600000002</v>
      </c>
      <c r="J12" s="21">
        <f t="shared" si="0"/>
        <v>800.60419327930038</v>
      </c>
      <c r="K12" s="21">
        <v>639.17151777930042</v>
      </c>
      <c r="L12" s="21">
        <v>156.33516877999998</v>
      </c>
      <c r="M12" s="21">
        <v>5.0975067200000002</v>
      </c>
      <c r="N12" s="22">
        <f t="shared" si="1"/>
        <v>0.64128167694085125</v>
      </c>
      <c r="O12" s="22">
        <f t="shared" si="2"/>
        <v>0.79813297023437757</v>
      </c>
      <c r="P12" s="23">
        <f t="shared" si="3"/>
        <v>0.80324730584960691</v>
      </c>
      <c r="Q12" s="70">
        <v>784837</v>
      </c>
      <c r="R12" s="21">
        <v>736753</v>
      </c>
      <c r="S12" s="23">
        <f t="shared" si="4"/>
        <v>0.93873377529346858</v>
      </c>
    </row>
    <row r="13" spans="1:19" ht="76.5" x14ac:dyDescent="0.25">
      <c r="A13" s="17"/>
      <c r="B13" s="19">
        <v>5004948</v>
      </c>
      <c r="C13" s="19" t="s">
        <v>857</v>
      </c>
      <c r="D13" s="68">
        <v>3000530</v>
      </c>
      <c r="E13" s="19" t="s">
        <v>852</v>
      </c>
      <c r="F13" s="69">
        <v>408</v>
      </c>
      <c r="G13" s="19" t="s">
        <v>859</v>
      </c>
      <c r="H13" s="20">
        <v>4.0259030000000005</v>
      </c>
      <c r="I13" s="21">
        <v>6.4739500000000003</v>
      </c>
      <c r="J13" s="21">
        <f t="shared" si="0"/>
        <v>6.4699466824531555</v>
      </c>
      <c r="K13" s="21">
        <v>6.4699466824531555</v>
      </c>
      <c r="L13" s="21">
        <v>0</v>
      </c>
      <c r="M13" s="21">
        <v>0</v>
      </c>
      <c r="N13" s="22">
        <f t="shared" si="1"/>
        <v>0.99938162674304798</v>
      </c>
      <c r="O13" s="22">
        <f t="shared" si="2"/>
        <v>0.99938162674304798</v>
      </c>
      <c r="P13" s="23">
        <f t="shared" si="3"/>
        <v>0.99938162674304798</v>
      </c>
      <c r="Q13" s="70">
        <v>18114</v>
      </c>
      <c r="R13" s="21">
        <v>18114</v>
      </c>
      <c r="S13" s="23">
        <f t="shared" si="4"/>
        <v>1</v>
      </c>
    </row>
    <row r="14" spans="1:19" ht="15.75" thickBot="1" x14ac:dyDescent="0.3">
      <c r="A14" s="41" t="s">
        <v>294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11" workbookViewId="0">
      <selection activeCell="A33" sqref="A33:L3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50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862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33.741001000000004</v>
      </c>
      <c r="E6" s="14">
        <v>40.743226</v>
      </c>
      <c r="F6" s="14">
        <v>26.36843484180606</v>
      </c>
      <c r="G6" s="14">
        <v>18.760251651806058</v>
      </c>
      <c r="H6" s="14">
        <v>3.9774072599999997</v>
      </c>
      <c r="I6" s="14">
        <v>3.6307759299999995</v>
      </c>
      <c r="J6" s="15">
        <v>0.46045081584374437</v>
      </c>
      <c r="K6" s="15">
        <v>0.55807212987518606</v>
      </c>
      <c r="L6" s="16">
        <v>0.64718573933752954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14.862521999999998</v>
      </c>
      <c r="E7" s="38">
        <f ca="1">SUM(E8:OFFSET(E6,MATCH("GOBIERNOS REGIONALES",$A$8:$A$50,0),0))</f>
        <v>13.689233999999997</v>
      </c>
      <c r="F7" s="38">
        <f ca="1">SUM(F8:OFFSET(F6,MATCH("GOBIERNOS REGIONALES",$A$8:$A$50,0),0))</f>
        <v>8.102007686951131</v>
      </c>
      <c r="G7" s="38">
        <f ca="1">SUM(G8:OFFSET(G6,MATCH("GOBIERNOS REGIONALES",$A$8:$A$50,0),0))</f>
        <v>5.4564063869511301</v>
      </c>
      <c r="H7" s="38">
        <f ca="1">SUM(H8:OFFSET(H6,MATCH("GOBIERNOS REGIONALES",$A$8:$A$50,0),0))</f>
        <v>1.2251371600000001</v>
      </c>
      <c r="I7" s="38">
        <f ca="1">SUM(I8:OFFSET(I6,MATCH("GOBIERNOS REGIONALES",$A$8:$A$50,0),0))</f>
        <v>1.42046414</v>
      </c>
      <c r="J7" s="39">
        <f ca="1">IFERROR(G7/E7,0)</f>
        <v>0.39859106703495106</v>
      </c>
      <c r="K7" s="39">
        <f ca="1">IFERROR(SUM(G7,H7)/E7,0)</f>
        <v>0.48808746690655819</v>
      </c>
      <c r="L7" s="40">
        <f ca="1">IFERROR(SUM(G7,H7,I7)/E7,0)</f>
        <v>0.59185252344660999</v>
      </c>
      <c r="M7" s="4"/>
    </row>
    <row r="8" spans="1:13" x14ac:dyDescent="0.25">
      <c r="A8" s="17"/>
      <c r="B8" s="18">
        <v>4</v>
      </c>
      <c r="C8" s="19" t="s">
        <v>103</v>
      </c>
      <c r="D8" s="20">
        <v>0.75353999999999999</v>
      </c>
      <c r="E8" s="21">
        <v>0.27760799999999997</v>
      </c>
      <c r="F8" s="21">
        <f t="shared" ref="F8:F34" si="0">SUM(G8,H8,I8)</f>
        <v>0.19326828282655076</v>
      </c>
      <c r="G8" s="21">
        <v>0.13751651282655075</v>
      </c>
      <c r="H8" s="21">
        <v>4.1421689999999997E-2</v>
      </c>
      <c r="I8" s="21">
        <v>1.4330079999999999E-2</v>
      </c>
      <c r="J8" s="22">
        <f t="shared" ref="J8:J34" si="1">IFERROR(G8/E8,0)</f>
        <v>0.49536221155928778</v>
      </c>
      <c r="K8" s="22">
        <f t="shared" ref="K8:K34" si="2">IFERROR(SUM(G8,H8)/E8,0)</f>
        <v>0.64457149227165922</v>
      </c>
      <c r="L8" s="23">
        <f t="shared" ref="L8:L34" si="3">IFERROR(SUM(G8,H8,I8)/E8,0)</f>
        <v>0.69619133031667235</v>
      </c>
      <c r="M8" s="4"/>
    </row>
    <row r="9" spans="1:13" x14ac:dyDescent="0.25">
      <c r="A9" s="17"/>
      <c r="B9" s="18">
        <v>10</v>
      </c>
      <c r="C9" s="19" t="s">
        <v>110</v>
      </c>
      <c r="D9" s="20">
        <v>2.3620160000000001</v>
      </c>
      <c r="E9" s="21">
        <v>2.3620160000000001</v>
      </c>
      <c r="F9" s="21">
        <f t="shared" si="0"/>
        <v>1.1831263137521681</v>
      </c>
      <c r="G9" s="21">
        <v>0.84708034375216812</v>
      </c>
      <c r="H9" s="21">
        <v>0.23048434000000001</v>
      </c>
      <c r="I9" s="21">
        <v>0.10556162999999999</v>
      </c>
      <c r="J9" s="22">
        <f t="shared" si="1"/>
        <v>0.3586259973480993</v>
      </c>
      <c r="K9" s="22">
        <f t="shared" si="2"/>
        <v>0.45620549723294346</v>
      </c>
      <c r="L9" s="23">
        <f t="shared" si="3"/>
        <v>0.50089682447204764</v>
      </c>
      <c r="M9" s="4"/>
    </row>
    <row r="10" spans="1:13" ht="25.5" x14ac:dyDescent="0.25">
      <c r="A10" s="17"/>
      <c r="B10" s="18">
        <v>12</v>
      </c>
      <c r="C10" s="19" t="s">
        <v>113</v>
      </c>
      <c r="D10" s="20">
        <v>9.5261689999999994</v>
      </c>
      <c r="E10" s="21">
        <v>8.4242139999999992</v>
      </c>
      <c r="F10" s="21">
        <f t="shared" si="0"/>
        <v>5.7376262736466845</v>
      </c>
      <c r="G10" s="21">
        <v>3.9580226236466842</v>
      </c>
      <c r="H10" s="21">
        <v>0.69117050999999996</v>
      </c>
      <c r="I10" s="21">
        <v>1.0884331399999998</v>
      </c>
      <c r="J10" s="22">
        <f t="shared" si="1"/>
        <v>0.4698388031983381</v>
      </c>
      <c r="K10" s="22">
        <f t="shared" si="2"/>
        <v>0.55188450028058222</v>
      </c>
      <c r="L10" s="23">
        <f t="shared" si="3"/>
        <v>0.68108743126025584</v>
      </c>
      <c r="M10" s="4"/>
    </row>
    <row r="11" spans="1:13" ht="25.5" x14ac:dyDescent="0.25">
      <c r="A11" s="17"/>
      <c r="B11" s="18">
        <v>39</v>
      </c>
      <c r="C11" s="19" t="s">
        <v>126</v>
      </c>
      <c r="D11" s="20">
        <v>0.19999999999999996</v>
      </c>
      <c r="E11" s="21">
        <v>0.2</v>
      </c>
      <c r="F11" s="21">
        <f t="shared" si="0"/>
        <v>0.11573314886613414</v>
      </c>
      <c r="G11" s="21">
        <v>4.2605798866134137E-2</v>
      </c>
      <c r="H11" s="21">
        <v>2.0935510000000001E-2</v>
      </c>
      <c r="I11" s="21">
        <v>5.2191840000000003E-2</v>
      </c>
      <c r="J11" s="22">
        <f t="shared" si="1"/>
        <v>0.21302899433067068</v>
      </c>
      <c r="K11" s="22">
        <f t="shared" si="2"/>
        <v>0.31770654433067069</v>
      </c>
      <c r="L11" s="23">
        <f t="shared" si="3"/>
        <v>0.57866574433067064</v>
      </c>
      <c r="M11" s="4"/>
    </row>
    <row r="12" spans="1:13" x14ac:dyDescent="0.25">
      <c r="A12" s="17"/>
      <c r="B12" s="18">
        <v>61</v>
      </c>
      <c r="C12" s="19" t="s">
        <v>135</v>
      </c>
      <c r="D12" s="20">
        <v>0.4</v>
      </c>
      <c r="E12" s="21">
        <v>0.63978599999999997</v>
      </c>
      <c r="F12" s="21">
        <f t="shared" si="0"/>
        <v>0.44387987634830567</v>
      </c>
      <c r="G12" s="21">
        <v>0.30780228634830564</v>
      </c>
      <c r="H12" s="21">
        <v>7.6410559999999988E-2</v>
      </c>
      <c r="I12" s="21">
        <v>5.9667029999999996E-2</v>
      </c>
      <c r="J12" s="22">
        <f t="shared" si="1"/>
        <v>0.48110194088070957</v>
      </c>
      <c r="K12" s="22">
        <f t="shared" si="2"/>
        <v>0.60053337576674959</v>
      </c>
      <c r="L12" s="23">
        <f t="shared" si="3"/>
        <v>0.69379429426137129</v>
      </c>
      <c r="M12" s="4"/>
    </row>
    <row r="13" spans="1:13" ht="25.5" x14ac:dyDescent="0.25">
      <c r="A13" s="17"/>
      <c r="B13" s="18">
        <v>137</v>
      </c>
      <c r="C13" s="19" t="s">
        <v>146</v>
      </c>
      <c r="D13" s="20">
        <v>1.6207969999999998</v>
      </c>
      <c r="E13" s="21">
        <v>1.7856100000000006</v>
      </c>
      <c r="F13" s="21">
        <f t="shared" si="0"/>
        <v>0.42837379151128724</v>
      </c>
      <c r="G13" s="21">
        <v>0.16337882151128724</v>
      </c>
      <c r="H13" s="21">
        <v>0.16471454999999999</v>
      </c>
      <c r="I13" s="21">
        <v>0.10028042</v>
      </c>
      <c r="J13" s="22">
        <f t="shared" si="1"/>
        <v>9.1497483499357185E-2</v>
      </c>
      <c r="K13" s="22">
        <f t="shared" si="2"/>
        <v>0.18374301863860931</v>
      </c>
      <c r="L13" s="23">
        <f t="shared" si="3"/>
        <v>0.23990333360100308</v>
      </c>
      <c r="M13" s="4"/>
    </row>
    <row r="14" spans="1:13" x14ac:dyDescent="0.25">
      <c r="A14" s="34" t="s">
        <v>206</v>
      </c>
      <c r="B14" s="57"/>
      <c r="C14" s="36"/>
      <c r="D14" s="37">
        <f ca="1">SUM(D15:OFFSET(D13,(MATCH("GOBIERNOS LOCALES",$A$8:$A$50,0)-MATCH("GOBIERNOS REGIONALES",$A$8:$A$50,0)),0))</f>
        <v>17.898073</v>
      </c>
      <c r="E14" s="38">
        <f ca="1">SUM(E15:OFFSET(E13,(MATCH("GOBIERNOS LOCALES",$A$8:$A$50,0)-MATCH("GOBIERNOS REGIONALES",$A$8:$A$50,0)),0))</f>
        <v>19.776209999999999</v>
      </c>
      <c r="F14" s="38">
        <f ca="1">SUM(F15:OFFSET(F13,(MATCH("GOBIERNOS LOCALES",$A$8:$A$50,0)-MATCH("GOBIERNOS REGIONALES",$A$8:$A$50,0)),0))</f>
        <v>14.201781850813958</v>
      </c>
      <c r="G14" s="38">
        <f ca="1">SUM(G15:OFFSET(G13,(MATCH("GOBIERNOS LOCALES",$A$8:$A$50,0)-MATCH("GOBIERNOS REGIONALES",$A$8:$A$50,0)),0))</f>
        <v>10.592895900813957</v>
      </c>
      <c r="H14" s="38">
        <f ca="1">SUM(H15:OFFSET(H13,(MATCH("GOBIERNOS LOCALES",$A$8:$A$50,0)-MATCH("GOBIERNOS REGIONALES",$A$8:$A$50,0)),0))</f>
        <v>1.7816075099999997</v>
      </c>
      <c r="I14" s="38">
        <f ca="1">SUM(I15:OFFSET(I13,(MATCH("GOBIERNOS LOCALES",$A$8:$A$50,0)-MATCH("GOBIERNOS REGIONALES",$A$8:$A$50,0)),0))</f>
        <v>1.8272784400000002</v>
      </c>
      <c r="J14" s="39">
        <f t="shared" ca="1" si="1"/>
        <v>0.53563832002259071</v>
      </c>
      <c r="K14" s="39">
        <f t="shared" ca="1" si="2"/>
        <v>0.62572673989677285</v>
      </c>
      <c r="L14" s="40">
        <f t="shared" ca="1" si="3"/>
        <v>0.7181245471611577</v>
      </c>
      <c r="M14" s="4"/>
    </row>
    <row r="15" spans="1:13" x14ac:dyDescent="0.25">
      <c r="A15" s="17"/>
      <c r="B15" s="18">
        <v>440</v>
      </c>
      <c r="C15" s="19" t="s">
        <v>207</v>
      </c>
      <c r="D15" s="20">
        <v>0.57546600000000003</v>
      </c>
      <c r="E15" s="21">
        <v>0.57546600000000003</v>
      </c>
      <c r="F15" s="21">
        <f t="shared" si="0"/>
        <v>0.49484824818518175</v>
      </c>
      <c r="G15" s="21">
        <v>0.40930521818518173</v>
      </c>
      <c r="H15" s="21">
        <v>3.9518499999999998E-2</v>
      </c>
      <c r="I15" s="21">
        <v>4.6024529999999994E-2</v>
      </c>
      <c r="J15" s="22">
        <f t="shared" si="1"/>
        <v>0.7112587332443302</v>
      </c>
      <c r="K15" s="22">
        <f t="shared" si="2"/>
        <v>0.77993090501468676</v>
      </c>
      <c r="L15" s="23">
        <f t="shared" si="3"/>
        <v>0.85990874905760151</v>
      </c>
      <c r="M15" s="4"/>
    </row>
    <row r="16" spans="1:13" x14ac:dyDescent="0.25">
      <c r="A16" s="17"/>
      <c r="B16" s="18">
        <v>441</v>
      </c>
      <c r="C16" s="19" t="s">
        <v>208</v>
      </c>
      <c r="D16" s="20">
        <v>0.67330500000000004</v>
      </c>
      <c r="E16" s="21">
        <v>0.69772900000000004</v>
      </c>
      <c r="F16" s="21">
        <f t="shared" si="0"/>
        <v>0.43793514693707802</v>
      </c>
      <c r="G16" s="21">
        <v>0.29760563693707809</v>
      </c>
      <c r="H16" s="21">
        <v>8.1821669999999985E-2</v>
      </c>
      <c r="I16" s="21">
        <v>5.8507839999999998E-2</v>
      </c>
      <c r="J16" s="22">
        <f t="shared" si="1"/>
        <v>0.42653471037763668</v>
      </c>
      <c r="K16" s="22">
        <f t="shared" si="2"/>
        <v>0.54380326306786453</v>
      </c>
      <c r="L16" s="23">
        <f t="shared" si="3"/>
        <v>0.62765794017029253</v>
      </c>
      <c r="M16" s="4"/>
    </row>
    <row r="17" spans="1:13" x14ac:dyDescent="0.25">
      <c r="A17" s="17"/>
      <c r="B17" s="18">
        <v>442</v>
      </c>
      <c r="C17" s="19" t="s">
        <v>209</v>
      </c>
      <c r="D17" s="20">
        <v>0.61226499999999995</v>
      </c>
      <c r="E17" s="21">
        <v>0.61226499999999995</v>
      </c>
      <c r="F17" s="21">
        <f t="shared" si="0"/>
        <v>0.48514964653154852</v>
      </c>
      <c r="G17" s="21">
        <v>0.3705755565315485</v>
      </c>
      <c r="H17" s="21">
        <v>6.8613179999999996E-2</v>
      </c>
      <c r="I17" s="21">
        <v>4.5960910000000008E-2</v>
      </c>
      <c r="J17" s="22">
        <f t="shared" si="1"/>
        <v>0.6052535365104138</v>
      </c>
      <c r="K17" s="22">
        <f t="shared" si="2"/>
        <v>0.71731805105885282</v>
      </c>
      <c r="L17" s="23">
        <f t="shared" si="3"/>
        <v>0.7923850726916426</v>
      </c>
      <c r="M17" s="4"/>
    </row>
    <row r="18" spans="1:13" x14ac:dyDescent="0.25">
      <c r="A18" s="17"/>
      <c r="B18" s="18">
        <v>443</v>
      </c>
      <c r="C18" s="19" t="s">
        <v>210</v>
      </c>
      <c r="D18" s="20">
        <v>1.2895340000000002</v>
      </c>
      <c r="E18" s="21">
        <v>1.2895339999999997</v>
      </c>
      <c r="F18" s="21">
        <f t="shared" si="0"/>
        <v>0.83476916508282706</v>
      </c>
      <c r="G18" s="21">
        <v>0.623764175082827</v>
      </c>
      <c r="H18" s="21">
        <v>0.11237738999999999</v>
      </c>
      <c r="I18" s="21">
        <v>9.862760000000001E-2</v>
      </c>
      <c r="J18" s="22">
        <f t="shared" si="1"/>
        <v>0.48371285680162535</v>
      </c>
      <c r="K18" s="22">
        <f t="shared" si="2"/>
        <v>0.57085859316840593</v>
      </c>
      <c r="L18" s="23">
        <f t="shared" si="3"/>
        <v>0.6473417258349351</v>
      </c>
      <c r="M18" s="4"/>
    </row>
    <row r="19" spans="1:13" x14ac:dyDescent="0.25">
      <c r="A19" s="17"/>
      <c r="B19" s="18">
        <v>444</v>
      </c>
      <c r="C19" s="19" t="s">
        <v>211</v>
      </c>
      <c r="D19" s="20">
        <v>0.73125000000000018</v>
      </c>
      <c r="E19" s="21">
        <v>0.73125000000000018</v>
      </c>
      <c r="F19" s="21">
        <f t="shared" si="0"/>
        <v>0.55825469724806986</v>
      </c>
      <c r="G19" s="21">
        <v>0.40580526724806987</v>
      </c>
      <c r="H19" s="21">
        <v>7.3135129999999993E-2</v>
      </c>
      <c r="I19" s="21">
        <v>7.9314300000000004E-2</v>
      </c>
      <c r="J19" s="22">
        <f t="shared" si="1"/>
        <v>0.55494737401445438</v>
      </c>
      <c r="K19" s="22">
        <f t="shared" si="2"/>
        <v>0.65496122700590731</v>
      </c>
      <c r="L19" s="23">
        <f t="shared" si="3"/>
        <v>0.76342522700590731</v>
      </c>
      <c r="M19" s="4"/>
    </row>
    <row r="20" spans="1:13" x14ac:dyDescent="0.25">
      <c r="A20" s="17"/>
      <c r="B20" s="18">
        <v>446</v>
      </c>
      <c r="C20" s="19" t="s">
        <v>213</v>
      </c>
      <c r="D20" s="20">
        <v>0.92439800000000005</v>
      </c>
      <c r="E20" s="21">
        <v>0.991398</v>
      </c>
      <c r="F20" s="21">
        <f t="shared" si="0"/>
        <v>0.42902511776628355</v>
      </c>
      <c r="G20" s="21">
        <v>0.23936769776628353</v>
      </c>
      <c r="H20" s="21">
        <v>0.17705514999999999</v>
      </c>
      <c r="I20" s="21">
        <v>1.2602270000000002E-2</v>
      </c>
      <c r="J20" s="22">
        <f t="shared" si="1"/>
        <v>0.24144460425205974</v>
      </c>
      <c r="K20" s="22">
        <f t="shared" si="2"/>
        <v>0.42003599741605646</v>
      </c>
      <c r="L20" s="23">
        <f t="shared" si="3"/>
        <v>0.43274761273099555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0.76745900000000011</v>
      </c>
      <c r="E21" s="21">
        <v>0.76745900000000011</v>
      </c>
      <c r="F21" s="21">
        <f t="shared" si="0"/>
        <v>0.63385753989816651</v>
      </c>
      <c r="G21" s="21">
        <v>0.46509486989816651</v>
      </c>
      <c r="H21" s="21">
        <v>7.4738510000000008E-2</v>
      </c>
      <c r="I21" s="21">
        <v>9.4024159999999996E-2</v>
      </c>
      <c r="J21" s="22">
        <f t="shared" si="1"/>
        <v>0.60601917483300927</v>
      </c>
      <c r="K21" s="22">
        <f t="shared" si="2"/>
        <v>0.70340354324878129</v>
      </c>
      <c r="L21" s="23">
        <f t="shared" si="3"/>
        <v>0.82591713680882817</v>
      </c>
      <c r="M21" s="4"/>
    </row>
    <row r="22" spans="1:13" x14ac:dyDescent="0.25">
      <c r="A22" s="17"/>
      <c r="B22" s="18">
        <v>450</v>
      </c>
      <c r="C22" s="19" t="s">
        <v>217</v>
      </c>
      <c r="D22" s="20">
        <v>0.73512700000000009</v>
      </c>
      <c r="E22" s="21">
        <v>0.73512699999999997</v>
      </c>
      <c r="F22" s="21">
        <f t="shared" si="0"/>
        <v>0.57950020772137578</v>
      </c>
      <c r="G22" s="21">
        <v>0.39931241772137582</v>
      </c>
      <c r="H22" s="21">
        <v>8.1205309999999989E-2</v>
      </c>
      <c r="I22" s="21">
        <v>9.8982479999999998E-2</v>
      </c>
      <c r="J22" s="22">
        <f t="shared" si="1"/>
        <v>0.54318834394788362</v>
      </c>
      <c r="K22" s="22">
        <f t="shared" si="2"/>
        <v>0.65365267188033604</v>
      </c>
      <c r="L22" s="23">
        <f t="shared" si="3"/>
        <v>0.78829944719943057</v>
      </c>
      <c r="M22" s="4"/>
    </row>
    <row r="23" spans="1:13" x14ac:dyDescent="0.25">
      <c r="A23" s="17"/>
      <c r="B23" s="18">
        <v>451</v>
      </c>
      <c r="C23" s="19" t="s">
        <v>218</v>
      </c>
      <c r="D23" s="20">
        <v>1.3047899999999999</v>
      </c>
      <c r="E23" s="21">
        <v>1.3047899999999999</v>
      </c>
      <c r="F23" s="21">
        <f t="shared" si="0"/>
        <v>0.9125673463593349</v>
      </c>
      <c r="G23" s="21">
        <v>0.63156917635933496</v>
      </c>
      <c r="H23" s="21">
        <v>0.16721436999999997</v>
      </c>
      <c r="I23" s="21">
        <v>0.11378379999999999</v>
      </c>
      <c r="J23" s="22">
        <f t="shared" si="1"/>
        <v>0.48403894600612746</v>
      </c>
      <c r="K23" s="22">
        <f t="shared" si="2"/>
        <v>0.61219318538564438</v>
      </c>
      <c r="L23" s="23">
        <f t="shared" si="3"/>
        <v>0.69939786966434059</v>
      </c>
      <c r="M23" s="4"/>
    </row>
    <row r="24" spans="1:13" x14ac:dyDescent="0.25">
      <c r="A24" s="17"/>
      <c r="B24" s="18">
        <v>452</v>
      </c>
      <c r="C24" s="19" t="s">
        <v>219</v>
      </c>
      <c r="D24" s="20">
        <v>0.51564699999999997</v>
      </c>
      <c r="E24" s="21">
        <v>0.52464699999999997</v>
      </c>
      <c r="F24" s="21">
        <f t="shared" si="0"/>
        <v>0.40395280712952586</v>
      </c>
      <c r="G24" s="21">
        <v>0.27287858712952584</v>
      </c>
      <c r="H24" s="21">
        <v>5.6213249999999999E-2</v>
      </c>
      <c r="I24" s="21">
        <v>7.4860969999999999E-2</v>
      </c>
      <c r="J24" s="22">
        <f t="shared" si="1"/>
        <v>0.52011845513178545</v>
      </c>
      <c r="K24" s="22">
        <f t="shared" si="2"/>
        <v>0.62726335446409842</v>
      </c>
      <c r="L24" s="23">
        <f t="shared" si="3"/>
        <v>0.76995161914492194</v>
      </c>
      <c r="M24" s="4"/>
    </row>
    <row r="25" spans="1:13" x14ac:dyDescent="0.25">
      <c r="A25" s="17"/>
      <c r="B25" s="18">
        <v>453</v>
      </c>
      <c r="C25" s="19" t="s">
        <v>220</v>
      </c>
      <c r="D25" s="20">
        <v>0.46818199999999999</v>
      </c>
      <c r="E25" s="21">
        <v>0.46818199999999999</v>
      </c>
      <c r="F25" s="21">
        <f t="shared" si="0"/>
        <v>0.29813459082084298</v>
      </c>
      <c r="G25" s="21">
        <v>0.17553894082084298</v>
      </c>
      <c r="H25" s="21">
        <v>4.3392460000000001E-2</v>
      </c>
      <c r="I25" s="21">
        <v>7.9203190000000007E-2</v>
      </c>
      <c r="J25" s="22">
        <f t="shared" si="1"/>
        <v>0.37493739789407321</v>
      </c>
      <c r="K25" s="22">
        <f t="shared" si="2"/>
        <v>0.46762028617256318</v>
      </c>
      <c r="L25" s="23">
        <f t="shared" si="3"/>
        <v>0.63679208261070053</v>
      </c>
      <c r="M25" s="4"/>
    </row>
    <row r="26" spans="1:13" x14ac:dyDescent="0.25">
      <c r="A26" s="17"/>
      <c r="B26" s="18">
        <v>454</v>
      </c>
      <c r="C26" s="19" t="s">
        <v>221</v>
      </c>
      <c r="D26" s="20">
        <v>0.10964500000000001</v>
      </c>
      <c r="E26" s="21">
        <v>0.10964499999999999</v>
      </c>
      <c r="F26" s="21">
        <f t="shared" si="0"/>
        <v>8.9447700737729285E-2</v>
      </c>
      <c r="G26" s="21">
        <v>5.8434550737729296E-2</v>
      </c>
      <c r="H26" s="21">
        <v>1.6566999999999998E-2</v>
      </c>
      <c r="I26" s="21">
        <v>1.4446149999999998E-2</v>
      </c>
      <c r="J26" s="22">
        <f t="shared" si="1"/>
        <v>0.53294314139020749</v>
      </c>
      <c r="K26" s="22">
        <f t="shared" si="2"/>
        <v>0.68403986262692595</v>
      </c>
      <c r="L26" s="23">
        <f t="shared" si="3"/>
        <v>0.815793704571383</v>
      </c>
      <c r="M26" s="4"/>
    </row>
    <row r="27" spans="1:13" x14ac:dyDescent="0.25">
      <c r="A27" s="17"/>
      <c r="B27" s="18">
        <v>455</v>
      </c>
      <c r="C27" s="19" t="s">
        <v>222</v>
      </c>
      <c r="D27" s="20">
        <v>2.5189000000000004</v>
      </c>
      <c r="E27" s="21">
        <v>4.1866129999999995</v>
      </c>
      <c r="F27" s="21">
        <f t="shared" si="0"/>
        <v>3.1961121251400422</v>
      </c>
      <c r="G27" s="21">
        <v>2.5433343851400423</v>
      </c>
      <c r="H27" s="21">
        <v>0.40429952000000002</v>
      </c>
      <c r="I27" s="21">
        <v>0.24847822000000003</v>
      </c>
      <c r="J27" s="22">
        <f t="shared" si="1"/>
        <v>0.60749211478109932</v>
      </c>
      <c r="K27" s="22">
        <f t="shared" si="2"/>
        <v>0.70406170934357737</v>
      </c>
      <c r="L27" s="23">
        <f t="shared" si="3"/>
        <v>0.76341236344033769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0.70337300000000003</v>
      </c>
      <c r="E28" s="21">
        <v>0.70337300000000003</v>
      </c>
      <c r="F28" s="21">
        <f t="shared" si="0"/>
        <v>0.46616015915012443</v>
      </c>
      <c r="G28" s="21">
        <v>0.34068461915012449</v>
      </c>
      <c r="H28" s="21">
        <v>6.0610039999999997E-2</v>
      </c>
      <c r="I28" s="21">
        <v>6.4865499999999993E-2</v>
      </c>
      <c r="J28" s="22">
        <f t="shared" si="1"/>
        <v>0.48435839753605053</v>
      </c>
      <c r="K28" s="22">
        <f t="shared" si="2"/>
        <v>0.57052895000252279</v>
      </c>
      <c r="L28" s="23">
        <f t="shared" si="3"/>
        <v>0.66274957831779779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1.1566830000000001</v>
      </c>
      <c r="E29" s="21">
        <v>1.1566830000000001</v>
      </c>
      <c r="F29" s="21">
        <f t="shared" si="0"/>
        <v>0.94489072594784085</v>
      </c>
      <c r="G29" s="21">
        <v>0.63990898594784085</v>
      </c>
      <c r="H29" s="21">
        <v>0.14170730000000001</v>
      </c>
      <c r="I29" s="21">
        <v>0.16327444000000002</v>
      </c>
      <c r="J29" s="22">
        <f t="shared" si="1"/>
        <v>0.55322762238905632</v>
      </c>
      <c r="K29" s="22">
        <f t="shared" si="2"/>
        <v>0.67573940824568246</v>
      </c>
      <c r="L29" s="23">
        <f t="shared" si="3"/>
        <v>0.81689687316908843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0.83564799999999995</v>
      </c>
      <c r="E30" s="21">
        <v>0.83564799999999995</v>
      </c>
      <c r="F30" s="21">
        <f t="shared" si="0"/>
        <v>0.62104038544138263</v>
      </c>
      <c r="G30" s="21">
        <v>0.43379466544138268</v>
      </c>
      <c r="H30" s="21">
        <v>0.11148553999999999</v>
      </c>
      <c r="I30" s="21">
        <v>7.5760179999999996E-2</v>
      </c>
      <c r="J30" s="22">
        <f t="shared" si="1"/>
        <v>0.51911171383331578</v>
      </c>
      <c r="K30" s="22">
        <f t="shared" si="2"/>
        <v>0.65252379643268776</v>
      </c>
      <c r="L30" s="23">
        <f t="shared" si="3"/>
        <v>0.74318419411209347</v>
      </c>
      <c r="M30" s="4"/>
    </row>
    <row r="31" spans="1:13" x14ac:dyDescent="0.25">
      <c r="A31" s="17"/>
      <c r="B31" s="18">
        <v>462</v>
      </c>
      <c r="C31" s="19" t="s">
        <v>229</v>
      </c>
      <c r="D31" s="20">
        <v>0.75249999999999995</v>
      </c>
      <c r="E31" s="21">
        <v>0.75250000000000006</v>
      </c>
      <c r="F31" s="21">
        <f t="shared" si="0"/>
        <v>0.64212488195767881</v>
      </c>
      <c r="G31" s="21">
        <v>0.65502410195767879</v>
      </c>
      <c r="H31" s="21">
        <v>-5.3983219999999991E-2</v>
      </c>
      <c r="I31" s="21">
        <v>4.1084000000000002E-2</v>
      </c>
      <c r="J31" s="22">
        <f t="shared" si="1"/>
        <v>0.8704639228673472</v>
      </c>
      <c r="K31" s="22">
        <f t="shared" si="2"/>
        <v>0.79872542452847672</v>
      </c>
      <c r="L31" s="23">
        <f t="shared" si="3"/>
        <v>0.85332210226934058</v>
      </c>
      <c r="M31" s="4"/>
    </row>
    <row r="32" spans="1:13" x14ac:dyDescent="0.25">
      <c r="A32" s="17"/>
      <c r="B32" s="18">
        <v>463</v>
      </c>
      <c r="C32" s="19" t="s">
        <v>230</v>
      </c>
      <c r="D32" s="20">
        <v>1.4756090000000002</v>
      </c>
      <c r="E32" s="21">
        <v>1.4756090000000002</v>
      </c>
      <c r="F32" s="21">
        <f t="shared" si="0"/>
        <v>1.0085949502622205</v>
      </c>
      <c r="G32" s="21">
        <v>0.73464450026222039</v>
      </c>
      <c r="H32" s="21">
        <v>3.0223249999999993E-2</v>
      </c>
      <c r="I32" s="21">
        <v>0.2437272</v>
      </c>
      <c r="J32" s="22">
        <f t="shared" si="1"/>
        <v>0.49785851147710558</v>
      </c>
      <c r="K32" s="22">
        <f t="shared" si="2"/>
        <v>0.51834039387278086</v>
      </c>
      <c r="L32" s="23">
        <f t="shared" si="3"/>
        <v>0.68351097767919577</v>
      </c>
      <c r="M32" s="4"/>
    </row>
    <row r="33" spans="1:13" x14ac:dyDescent="0.25">
      <c r="A33" s="17"/>
      <c r="B33" s="18">
        <v>464</v>
      </c>
      <c r="C33" s="19" t="s">
        <v>231</v>
      </c>
      <c r="D33" s="20">
        <v>1.7482920000000002</v>
      </c>
      <c r="E33" s="21">
        <v>1.8582919999999996</v>
      </c>
      <c r="F33" s="21">
        <f t="shared" si="0"/>
        <v>1.1654164084967045</v>
      </c>
      <c r="G33" s="21">
        <v>0.89625254849670455</v>
      </c>
      <c r="H33" s="21">
        <v>9.5413159999999997E-2</v>
      </c>
      <c r="I33" s="21">
        <v>0.17375070000000001</v>
      </c>
      <c r="J33" s="22">
        <f t="shared" si="1"/>
        <v>0.4822990942740456</v>
      </c>
      <c r="K33" s="22">
        <f t="shared" si="2"/>
        <v>0.53364364077158211</v>
      </c>
      <c r="L33" s="23">
        <f t="shared" si="3"/>
        <v>0.62714385494674929</v>
      </c>
      <c r="M33" s="4"/>
    </row>
    <row r="34" spans="1:13" ht="15.75" thickBot="1" x14ac:dyDescent="0.3">
      <c r="A34" s="41" t="s">
        <v>233</v>
      </c>
      <c r="B34" s="58"/>
      <c r="C34" s="43"/>
      <c r="D34" s="44">
        <v>0.98040600000000011</v>
      </c>
      <c r="E34" s="45">
        <v>7.2777820000000002</v>
      </c>
      <c r="F34" s="45">
        <f t="shared" si="0"/>
        <v>4.0646453040409707</v>
      </c>
      <c r="G34" s="45">
        <v>2.710949364040971</v>
      </c>
      <c r="H34" s="45">
        <v>0.97066258999999999</v>
      </c>
      <c r="I34" s="45">
        <v>0.38303334999999994</v>
      </c>
      <c r="J34" s="46">
        <f t="shared" si="1"/>
        <v>0.37249664307627939</v>
      </c>
      <c r="K34" s="46">
        <f t="shared" si="2"/>
        <v>0.50587005134819518</v>
      </c>
      <c r="L34" s="47">
        <f t="shared" si="3"/>
        <v>0.55850055745568783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51</v>
      </c>
      <c r="B1" s="51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863</v>
      </c>
      <c r="N2" s="72" t="s">
        <v>885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33.741001000000004</v>
      </c>
      <c r="E6" s="14">
        <f ca="1">SUM(E7:OFFSET(E7,50,0))</f>
        <v>40.743226</v>
      </c>
      <c r="F6" s="14">
        <f ca="1">SUM(F7:OFFSET(F7,50,0))</f>
        <v>26.36843484180606</v>
      </c>
      <c r="G6" s="14">
        <f ca="1">SUM(G7:OFFSET(G7,50,0))</f>
        <v>18.760251651806058</v>
      </c>
      <c r="H6" s="14">
        <f ca="1">SUM(H7:OFFSET(H7,50,0))</f>
        <v>3.9774072599999997</v>
      </c>
      <c r="I6" s="14">
        <f ca="1">SUM(I7:OFFSET(I7,50,0))</f>
        <v>3.6307759299999995</v>
      </c>
      <c r="J6" s="15">
        <f ca="1">IFERROR(G6/E6,0)</f>
        <v>0.46045081584374437</v>
      </c>
      <c r="K6" s="15">
        <f ca="1">IFERROR(SUM(G6,H6)/E6,0)</f>
        <v>0.55807212987518606</v>
      </c>
      <c r="L6" s="16">
        <f ca="1">IFERROR(SUM(G6,H6,I6)/E6,0)</f>
        <v>0.64718573933752954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0.57546600000000003</v>
      </c>
      <c r="E7" s="21">
        <v>0.57546600000000003</v>
      </c>
      <c r="F7" s="21">
        <f t="shared" ref="F7:F29" si="0">SUM(G7,H7,I7)</f>
        <v>0.49484824818518175</v>
      </c>
      <c r="G7" s="21">
        <v>0.40930521818518173</v>
      </c>
      <c r="H7" s="21">
        <v>3.9518499999999998E-2</v>
      </c>
      <c r="I7" s="21">
        <v>4.6024529999999994E-2</v>
      </c>
      <c r="J7" s="22">
        <f t="shared" ref="J7:J29" si="1">IFERROR(G7/E7,0)</f>
        <v>0.7112587332443302</v>
      </c>
      <c r="K7" s="22">
        <f t="shared" ref="K7:K29" si="2">IFERROR(SUM(G7,H7)/E7,0)</f>
        <v>0.77993090501468676</v>
      </c>
      <c r="L7" s="23">
        <f t="shared" ref="L7:L29" si="3">IFERROR(SUM(G7,H7,I7)/E7,0)</f>
        <v>0.85990874905760151</v>
      </c>
      <c r="M7" s="4"/>
      <c r="N7" t="s">
        <v>250</v>
      </c>
      <c r="O7" s="5">
        <v>0.49484824818518175</v>
      </c>
      <c r="P7" s="71">
        <v>0.85990874905760151</v>
      </c>
    </row>
    <row r="8" spans="1:16" x14ac:dyDescent="0.25">
      <c r="A8" s="17"/>
      <c r="B8" s="55">
        <v>2</v>
      </c>
      <c r="C8" s="19" t="s">
        <v>251</v>
      </c>
      <c r="D8" s="20">
        <v>0.67330500000000004</v>
      </c>
      <c r="E8" s="21">
        <v>1.322722</v>
      </c>
      <c r="F8" s="21">
        <f t="shared" si="0"/>
        <v>0.7673757159254665</v>
      </c>
      <c r="G8" s="21">
        <v>0.34395106592546654</v>
      </c>
      <c r="H8" s="21">
        <v>9.3346639999999995E-2</v>
      </c>
      <c r="I8" s="21">
        <v>0.33007800999999998</v>
      </c>
      <c r="J8" s="22">
        <f t="shared" si="1"/>
        <v>0.26003277024610355</v>
      </c>
      <c r="K8" s="22">
        <f t="shared" si="2"/>
        <v>0.33060439451787038</v>
      </c>
      <c r="L8" s="23">
        <f t="shared" si="3"/>
        <v>0.58014890198051183</v>
      </c>
      <c r="M8" s="4"/>
      <c r="N8" t="s">
        <v>266</v>
      </c>
      <c r="O8" s="5">
        <v>8.9447700737729285E-2</v>
      </c>
      <c r="P8" s="71">
        <v>0.815793704571383</v>
      </c>
    </row>
    <row r="9" spans="1:16" x14ac:dyDescent="0.25">
      <c r="A9" s="17"/>
      <c r="B9" s="55">
        <v>3</v>
      </c>
      <c r="C9" s="19" t="s">
        <v>252</v>
      </c>
      <c r="D9" s="20">
        <v>0.61226500000000006</v>
      </c>
      <c r="E9" s="21">
        <v>0.61226500000000006</v>
      </c>
      <c r="F9" s="21">
        <f t="shared" si="0"/>
        <v>0.48514964653154852</v>
      </c>
      <c r="G9" s="21">
        <v>0.3705755565315485</v>
      </c>
      <c r="H9" s="21">
        <v>6.8613179999999996E-2</v>
      </c>
      <c r="I9" s="21">
        <v>4.5960910000000001E-2</v>
      </c>
      <c r="J9" s="22">
        <f t="shared" si="1"/>
        <v>0.60525353651041369</v>
      </c>
      <c r="K9" s="22">
        <f t="shared" si="2"/>
        <v>0.71731805105885271</v>
      </c>
      <c r="L9" s="23">
        <f t="shared" si="3"/>
        <v>0.79238507269164249</v>
      </c>
      <c r="M9" s="4"/>
      <c r="N9" t="s">
        <v>259</v>
      </c>
      <c r="O9" s="5">
        <v>0.63385753989816651</v>
      </c>
      <c r="P9" s="71">
        <v>0.81429569418015968</v>
      </c>
    </row>
    <row r="10" spans="1:16" x14ac:dyDescent="0.25">
      <c r="A10" s="17"/>
      <c r="B10" s="55">
        <v>4</v>
      </c>
      <c r="C10" s="19" t="s">
        <v>253</v>
      </c>
      <c r="D10" s="20">
        <v>1.2895340000000002</v>
      </c>
      <c r="E10" s="21">
        <v>1.3913239999999998</v>
      </c>
      <c r="F10" s="21">
        <f t="shared" si="0"/>
        <v>0.86853409507702073</v>
      </c>
      <c r="G10" s="21">
        <v>0.62402771507702071</v>
      </c>
      <c r="H10" s="21">
        <v>0.11692543999999999</v>
      </c>
      <c r="I10" s="21">
        <v>0.12758094</v>
      </c>
      <c r="J10" s="22">
        <f t="shared" si="1"/>
        <v>0.44851358495722116</v>
      </c>
      <c r="K10" s="22">
        <f t="shared" si="2"/>
        <v>0.53255255790672829</v>
      </c>
      <c r="L10" s="23">
        <f t="shared" si="3"/>
        <v>0.62425006330446453</v>
      </c>
      <c r="M10" s="4"/>
      <c r="N10" t="s">
        <v>274</v>
      </c>
      <c r="O10" s="5">
        <v>0.78696693911458826</v>
      </c>
      <c r="P10" s="71">
        <v>0.79592427085883366</v>
      </c>
    </row>
    <row r="11" spans="1:16" x14ac:dyDescent="0.25">
      <c r="A11" s="17"/>
      <c r="B11" s="55">
        <v>5</v>
      </c>
      <c r="C11" s="19" t="s">
        <v>254</v>
      </c>
      <c r="D11" s="20">
        <v>0.73125000000000018</v>
      </c>
      <c r="E11" s="21">
        <v>1.2545660000000001</v>
      </c>
      <c r="F11" s="21">
        <f t="shared" si="0"/>
        <v>0.96752837348634757</v>
      </c>
      <c r="G11" s="21">
        <v>0.67347683348634746</v>
      </c>
      <c r="H11" s="21">
        <v>0.16146809000000001</v>
      </c>
      <c r="I11" s="21">
        <v>0.13258345000000002</v>
      </c>
      <c r="J11" s="22">
        <f t="shared" si="1"/>
        <v>0.53682056861603733</v>
      </c>
      <c r="K11" s="22">
        <f t="shared" si="2"/>
        <v>0.66552490940002162</v>
      </c>
      <c r="L11" s="23">
        <f t="shared" si="3"/>
        <v>0.77120563883155413</v>
      </c>
      <c r="M11" s="4"/>
      <c r="N11" t="s">
        <v>252</v>
      </c>
      <c r="O11" s="5">
        <v>0.48514964653154852</v>
      </c>
      <c r="P11" s="71">
        <v>0.79238507269164249</v>
      </c>
    </row>
    <row r="12" spans="1:16" x14ac:dyDescent="0.25">
      <c r="A12" s="17"/>
      <c r="B12" s="55">
        <v>7</v>
      </c>
      <c r="C12" s="19" t="s">
        <v>256</v>
      </c>
      <c r="D12" s="20">
        <v>1.7482920000000002</v>
      </c>
      <c r="E12" s="21">
        <v>2.1708139999999996</v>
      </c>
      <c r="F12" s="21">
        <f t="shared" si="0"/>
        <v>1.2519772377645693</v>
      </c>
      <c r="G12" s="21">
        <v>0.97142547776456922</v>
      </c>
      <c r="H12" s="21">
        <v>9.9407109999999993E-2</v>
      </c>
      <c r="I12" s="21">
        <v>0.18114465000000002</v>
      </c>
      <c r="J12" s="22">
        <f t="shared" si="1"/>
        <v>0.44749364881771053</v>
      </c>
      <c r="K12" s="22">
        <f t="shared" si="2"/>
        <v>0.49328619944618446</v>
      </c>
      <c r="L12" s="23">
        <f t="shared" si="3"/>
        <v>0.57673169500683596</v>
      </c>
      <c r="M12" s="4"/>
      <c r="N12" t="s">
        <v>261</v>
      </c>
      <c r="O12" s="5">
        <v>0.57950020772137578</v>
      </c>
      <c r="P12" s="71">
        <v>0.78829944719943046</v>
      </c>
    </row>
    <row r="13" spans="1:16" x14ac:dyDescent="0.25">
      <c r="A13" s="17"/>
      <c r="B13" s="55">
        <v>8</v>
      </c>
      <c r="C13" s="19" t="s">
        <v>257</v>
      </c>
      <c r="D13" s="20">
        <v>0.92439800000000005</v>
      </c>
      <c r="E13" s="21">
        <v>0.991398</v>
      </c>
      <c r="F13" s="21">
        <f t="shared" si="0"/>
        <v>0.42902511776628355</v>
      </c>
      <c r="G13" s="21">
        <v>0.23936769776628353</v>
      </c>
      <c r="H13" s="21">
        <v>0.17705514999999999</v>
      </c>
      <c r="I13" s="21">
        <v>1.2602270000000002E-2</v>
      </c>
      <c r="J13" s="22">
        <f t="shared" si="1"/>
        <v>0.24144460425205974</v>
      </c>
      <c r="K13" s="22">
        <f t="shared" si="2"/>
        <v>0.42003599741605646</v>
      </c>
      <c r="L13" s="23">
        <f t="shared" si="3"/>
        <v>0.43274761273099555</v>
      </c>
      <c r="M13" s="4"/>
      <c r="N13" t="s">
        <v>254</v>
      </c>
      <c r="O13" s="5">
        <v>0.96752837348634757</v>
      </c>
      <c r="P13" s="71">
        <v>0.77120563883155413</v>
      </c>
    </row>
    <row r="14" spans="1:16" x14ac:dyDescent="0.25">
      <c r="A14" s="17"/>
      <c r="B14" s="55">
        <v>9</v>
      </c>
      <c r="C14" s="19" t="s">
        <v>258</v>
      </c>
      <c r="D14" s="20">
        <v>0</v>
      </c>
      <c r="E14" s="21">
        <v>4</v>
      </c>
      <c r="F14" s="21">
        <f t="shared" si="0"/>
        <v>2.5908613328436849</v>
      </c>
      <c r="G14" s="21">
        <v>1.7575621828436852</v>
      </c>
      <c r="H14" s="21">
        <v>0.73301517000000005</v>
      </c>
      <c r="I14" s="21">
        <v>0.10028398000000001</v>
      </c>
      <c r="J14" s="22">
        <f t="shared" si="1"/>
        <v>0.43939054571092129</v>
      </c>
      <c r="K14" s="22">
        <f t="shared" si="2"/>
        <v>0.62264433821092124</v>
      </c>
      <c r="L14" s="23">
        <f t="shared" si="3"/>
        <v>0.64771533321092123</v>
      </c>
      <c r="M14" s="4"/>
      <c r="N14" t="s">
        <v>263</v>
      </c>
      <c r="O14" s="5">
        <v>0.40395280712952586</v>
      </c>
      <c r="P14" s="71">
        <v>0.76995161914492194</v>
      </c>
    </row>
    <row r="15" spans="1:16" x14ac:dyDescent="0.25">
      <c r="A15" s="17"/>
      <c r="B15" s="55">
        <v>10</v>
      </c>
      <c r="C15" s="19" t="s">
        <v>259</v>
      </c>
      <c r="D15" s="20">
        <v>0.76745900000000011</v>
      </c>
      <c r="E15" s="21">
        <v>0.7784120000000001</v>
      </c>
      <c r="F15" s="21">
        <f t="shared" si="0"/>
        <v>0.63385753989816651</v>
      </c>
      <c r="G15" s="21">
        <v>0.46509486989816651</v>
      </c>
      <c r="H15" s="21">
        <v>7.4738510000000008E-2</v>
      </c>
      <c r="I15" s="21">
        <v>9.4024159999999996E-2</v>
      </c>
      <c r="J15" s="22">
        <f t="shared" si="1"/>
        <v>0.59749190646876771</v>
      </c>
      <c r="K15" s="22">
        <f t="shared" si="2"/>
        <v>0.69350598384681428</v>
      </c>
      <c r="L15" s="23">
        <f t="shared" si="3"/>
        <v>0.81429569418015968</v>
      </c>
      <c r="M15" s="4"/>
      <c r="N15" t="s">
        <v>267</v>
      </c>
      <c r="O15" s="5">
        <v>3.1961121251400422</v>
      </c>
      <c r="P15" s="71">
        <v>0.76341236344033769</v>
      </c>
    </row>
    <row r="16" spans="1:16" x14ac:dyDescent="0.25">
      <c r="A16" s="17"/>
      <c r="B16" s="55">
        <v>12</v>
      </c>
      <c r="C16" s="19" t="s">
        <v>261</v>
      </c>
      <c r="D16" s="20">
        <v>0.7501270000000001</v>
      </c>
      <c r="E16" s="21">
        <v>0.73512700000000009</v>
      </c>
      <c r="F16" s="21">
        <f t="shared" si="0"/>
        <v>0.57950020772137578</v>
      </c>
      <c r="G16" s="21">
        <v>0.39931241772137582</v>
      </c>
      <c r="H16" s="21">
        <v>8.1205310000000003E-2</v>
      </c>
      <c r="I16" s="21">
        <v>9.8982479999999998E-2</v>
      </c>
      <c r="J16" s="22">
        <f t="shared" si="1"/>
        <v>0.54318834394788351</v>
      </c>
      <c r="K16" s="22">
        <f t="shared" si="2"/>
        <v>0.65365267188033593</v>
      </c>
      <c r="L16" s="23">
        <f t="shared" si="3"/>
        <v>0.78829944719943046</v>
      </c>
      <c r="M16" s="4"/>
      <c r="N16" t="s">
        <v>271</v>
      </c>
      <c r="O16" s="5">
        <v>1.4824104343277829</v>
      </c>
      <c r="P16" s="71">
        <v>0.72683353762444325</v>
      </c>
    </row>
    <row r="17" spans="1:16" x14ac:dyDescent="0.25">
      <c r="A17" s="17"/>
      <c r="B17" s="55">
        <v>13</v>
      </c>
      <c r="C17" s="19" t="s">
        <v>262</v>
      </c>
      <c r="D17" s="20">
        <v>1.3047899999999999</v>
      </c>
      <c r="E17" s="21">
        <v>1.397051</v>
      </c>
      <c r="F17" s="21">
        <f t="shared" si="0"/>
        <v>0.9125673463593349</v>
      </c>
      <c r="G17" s="21">
        <v>0.63156917635933496</v>
      </c>
      <c r="H17" s="21">
        <v>0.16721436999999997</v>
      </c>
      <c r="I17" s="21">
        <v>0.11378379999999999</v>
      </c>
      <c r="J17" s="22">
        <f t="shared" si="1"/>
        <v>0.45207309995077843</v>
      </c>
      <c r="K17" s="22">
        <f t="shared" si="2"/>
        <v>0.57176405611486969</v>
      </c>
      <c r="L17" s="23">
        <f t="shared" si="3"/>
        <v>0.65320975852659269</v>
      </c>
      <c r="M17" s="4"/>
      <c r="N17" t="s">
        <v>272</v>
      </c>
      <c r="O17" s="5">
        <v>0.68157854553731467</v>
      </c>
      <c r="P17" s="71">
        <v>0.71504028579149947</v>
      </c>
    </row>
    <row r="18" spans="1:16" x14ac:dyDescent="0.25">
      <c r="A18" s="17"/>
      <c r="B18" s="55">
        <v>14</v>
      </c>
      <c r="C18" s="19" t="s">
        <v>263</v>
      </c>
      <c r="D18" s="20">
        <v>0.51564699999999997</v>
      </c>
      <c r="E18" s="21">
        <v>0.52464699999999997</v>
      </c>
      <c r="F18" s="21">
        <f t="shared" si="0"/>
        <v>0.40395280712952586</v>
      </c>
      <c r="G18" s="21">
        <v>0.27287858712952584</v>
      </c>
      <c r="H18" s="21">
        <v>5.6213249999999999E-2</v>
      </c>
      <c r="I18" s="21">
        <v>7.4860969999999999E-2</v>
      </c>
      <c r="J18" s="22">
        <f t="shared" si="1"/>
        <v>0.52011845513178545</v>
      </c>
      <c r="K18" s="22">
        <f t="shared" si="2"/>
        <v>0.62726335446409842</v>
      </c>
      <c r="L18" s="23">
        <f t="shared" si="3"/>
        <v>0.76995161914492194</v>
      </c>
      <c r="M18" s="4"/>
      <c r="N18" t="s">
        <v>269</v>
      </c>
      <c r="O18" s="5">
        <v>0.46616015915012449</v>
      </c>
      <c r="P18" s="71">
        <v>0.6627495783177979</v>
      </c>
    </row>
    <row r="19" spans="1:16" x14ac:dyDescent="0.25">
      <c r="A19" s="17"/>
      <c r="B19" s="55">
        <v>15</v>
      </c>
      <c r="C19" s="19" t="s">
        <v>264</v>
      </c>
      <c r="D19" s="20">
        <v>16.388130999999998</v>
      </c>
      <c r="E19" s="21">
        <v>15.159118999999999</v>
      </c>
      <c r="F19" s="21">
        <f t="shared" si="0"/>
        <v>8.8805466782891287</v>
      </c>
      <c r="G19" s="21">
        <v>6.3323327782891283</v>
      </c>
      <c r="H19" s="21">
        <v>1.2605458800000002</v>
      </c>
      <c r="I19" s="21">
        <v>1.2876680200000001</v>
      </c>
      <c r="J19" s="22">
        <f t="shared" si="1"/>
        <v>0.41772432674280929</v>
      </c>
      <c r="K19" s="22">
        <f t="shared" si="2"/>
        <v>0.50087862350636136</v>
      </c>
      <c r="L19" s="23">
        <f t="shared" si="3"/>
        <v>0.58582208361113397</v>
      </c>
      <c r="M19" s="4"/>
      <c r="N19" t="s">
        <v>262</v>
      </c>
      <c r="O19" s="5">
        <v>0.9125673463593349</v>
      </c>
      <c r="P19" s="71">
        <v>0.65320975852659269</v>
      </c>
    </row>
    <row r="20" spans="1:16" x14ac:dyDescent="0.25">
      <c r="A20" s="17"/>
      <c r="B20" s="55">
        <v>16</v>
      </c>
      <c r="C20" s="19" t="s">
        <v>265</v>
      </c>
      <c r="D20" s="20">
        <v>0.46818199999999999</v>
      </c>
      <c r="E20" s="21">
        <v>0.71818199999999999</v>
      </c>
      <c r="F20" s="21">
        <f t="shared" si="0"/>
        <v>0.40003459082084303</v>
      </c>
      <c r="G20" s="21">
        <v>0.17553894082084298</v>
      </c>
      <c r="H20" s="21">
        <v>4.3392460000000001E-2</v>
      </c>
      <c r="I20" s="21">
        <v>0.18110319000000002</v>
      </c>
      <c r="J20" s="22">
        <f t="shared" si="1"/>
        <v>0.24442124812490842</v>
      </c>
      <c r="K20" s="22">
        <f t="shared" si="2"/>
        <v>0.30484111384139811</v>
      </c>
      <c r="L20" s="23">
        <f t="shared" si="3"/>
        <v>0.55701004873533877</v>
      </c>
      <c r="M20" s="4"/>
      <c r="N20" t="s">
        <v>258</v>
      </c>
      <c r="O20" s="5">
        <v>2.5908613328436849</v>
      </c>
      <c r="P20" s="71">
        <v>0.64771533321092123</v>
      </c>
    </row>
    <row r="21" spans="1:16" x14ac:dyDescent="0.25">
      <c r="A21" s="17"/>
      <c r="B21" s="55">
        <v>17</v>
      </c>
      <c r="C21" s="19" t="s">
        <v>266</v>
      </c>
      <c r="D21" s="20">
        <v>0.10964500000000001</v>
      </c>
      <c r="E21" s="21">
        <v>0.10964499999999999</v>
      </c>
      <c r="F21" s="21">
        <f t="shared" si="0"/>
        <v>8.9447700737729285E-2</v>
      </c>
      <c r="G21" s="21">
        <v>5.8434550737729296E-2</v>
      </c>
      <c r="H21" s="21">
        <v>1.6566999999999998E-2</v>
      </c>
      <c r="I21" s="21">
        <v>1.4446149999999998E-2</v>
      </c>
      <c r="J21" s="22">
        <f t="shared" si="1"/>
        <v>0.53294314139020749</v>
      </c>
      <c r="K21" s="22">
        <f t="shared" si="2"/>
        <v>0.68403986262692595</v>
      </c>
      <c r="L21" s="23">
        <f t="shared" si="3"/>
        <v>0.815793704571383</v>
      </c>
      <c r="M21" s="4"/>
      <c r="N21" t="s">
        <v>253</v>
      </c>
      <c r="O21" s="5">
        <v>0.86853409507702073</v>
      </c>
      <c r="P21" s="71">
        <v>0.62425006330446453</v>
      </c>
    </row>
    <row r="22" spans="1:16" x14ac:dyDescent="0.25">
      <c r="A22" s="17"/>
      <c r="B22" s="55">
        <v>18</v>
      </c>
      <c r="C22" s="19" t="s">
        <v>267</v>
      </c>
      <c r="D22" s="20">
        <v>2.5189000000000004</v>
      </c>
      <c r="E22" s="21">
        <v>4.1866129999999995</v>
      </c>
      <c r="F22" s="21">
        <f t="shared" si="0"/>
        <v>3.1961121251400422</v>
      </c>
      <c r="G22" s="21">
        <v>2.5433343851400423</v>
      </c>
      <c r="H22" s="21">
        <v>0.40429952000000002</v>
      </c>
      <c r="I22" s="21">
        <v>0.24847822</v>
      </c>
      <c r="J22" s="22">
        <f t="shared" si="1"/>
        <v>0.60749211478109932</v>
      </c>
      <c r="K22" s="22">
        <f t="shared" si="2"/>
        <v>0.70406170934357737</v>
      </c>
      <c r="L22" s="23">
        <f t="shared" si="3"/>
        <v>0.76341236344033769</v>
      </c>
      <c r="M22" s="4"/>
      <c r="N22" t="s">
        <v>264</v>
      </c>
      <c r="O22" s="5">
        <v>8.8805466782891287</v>
      </c>
      <c r="P22" s="71">
        <v>0.58582208361113397</v>
      </c>
    </row>
    <row r="23" spans="1:16" x14ac:dyDescent="0.25">
      <c r="A23" s="17"/>
      <c r="B23" s="55">
        <v>19</v>
      </c>
      <c r="C23" s="19" t="s">
        <v>268</v>
      </c>
      <c r="D23" s="20">
        <v>0</v>
      </c>
      <c r="E23" s="21">
        <v>0.119351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251</v>
      </c>
      <c r="O23" s="5">
        <v>0.7673757159254665</v>
      </c>
      <c r="P23" s="71">
        <v>0.58014890198051183</v>
      </c>
    </row>
    <row r="24" spans="1:16" x14ac:dyDescent="0.25">
      <c r="A24" s="17"/>
      <c r="B24" s="55">
        <v>20</v>
      </c>
      <c r="C24" s="19" t="s">
        <v>269</v>
      </c>
      <c r="D24" s="20">
        <v>0.70337300000000003</v>
      </c>
      <c r="E24" s="21">
        <v>0.70337300000000003</v>
      </c>
      <c r="F24" s="21">
        <f t="shared" si="0"/>
        <v>0.46616015915012449</v>
      </c>
      <c r="G24" s="21">
        <v>0.34068461915012449</v>
      </c>
      <c r="H24" s="21">
        <v>6.0610039999999997E-2</v>
      </c>
      <c r="I24" s="21">
        <v>6.4865500000000006E-2</v>
      </c>
      <c r="J24" s="22">
        <f t="shared" si="1"/>
        <v>0.48435839753605053</v>
      </c>
      <c r="K24" s="22">
        <f t="shared" si="2"/>
        <v>0.57052895000252279</v>
      </c>
      <c r="L24" s="23">
        <f t="shared" si="3"/>
        <v>0.6627495783177979</v>
      </c>
      <c r="M24" s="4"/>
      <c r="N24" t="s">
        <v>256</v>
      </c>
      <c r="O24" s="5">
        <v>1.2519772377645693</v>
      </c>
      <c r="P24" s="71">
        <v>0.57673169500683596</v>
      </c>
    </row>
    <row r="25" spans="1:16" x14ac:dyDescent="0.25">
      <c r="A25" s="17"/>
      <c r="B25" s="55">
        <v>21</v>
      </c>
      <c r="C25" s="19" t="s">
        <v>270</v>
      </c>
      <c r="D25" s="20">
        <v>0.8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265</v>
      </c>
      <c r="O25" s="5">
        <v>0.40003459082084303</v>
      </c>
      <c r="P25" s="71">
        <v>0.55701004873533877</v>
      </c>
    </row>
    <row r="26" spans="1:16" x14ac:dyDescent="0.25">
      <c r="A26" s="17"/>
      <c r="B26" s="55">
        <v>22</v>
      </c>
      <c r="C26" s="19" t="s">
        <v>271</v>
      </c>
      <c r="D26" s="20">
        <v>1.1728559999999999</v>
      </c>
      <c r="E26" s="21">
        <v>2.0395460000000001</v>
      </c>
      <c r="F26" s="21">
        <f t="shared" si="0"/>
        <v>1.4824104343277829</v>
      </c>
      <c r="G26" s="21">
        <v>0.92458339432778303</v>
      </c>
      <c r="H26" s="21">
        <v>0.22048860000000001</v>
      </c>
      <c r="I26" s="21">
        <v>0.33733844000000002</v>
      </c>
      <c r="J26" s="22">
        <f t="shared" si="1"/>
        <v>0.45332804179350844</v>
      </c>
      <c r="K26" s="22">
        <f t="shared" si="2"/>
        <v>0.56143474789378756</v>
      </c>
      <c r="L26" s="23">
        <f t="shared" si="3"/>
        <v>0.72683353762444325</v>
      </c>
      <c r="M26" s="4"/>
      <c r="N26" t="s">
        <v>257</v>
      </c>
      <c r="O26" s="5">
        <v>0.42902511776628355</v>
      </c>
      <c r="P26" s="71">
        <v>0.43274761273099555</v>
      </c>
    </row>
    <row r="27" spans="1:16" x14ac:dyDescent="0.25">
      <c r="A27" s="17"/>
      <c r="B27" s="55">
        <v>23</v>
      </c>
      <c r="C27" s="19" t="s">
        <v>272</v>
      </c>
      <c r="D27" s="20">
        <v>0.84064799999999995</v>
      </c>
      <c r="E27" s="21">
        <v>0.95320300000000002</v>
      </c>
      <c r="F27" s="21">
        <f t="shared" si="0"/>
        <v>0.68157854553731467</v>
      </c>
      <c r="G27" s="21">
        <v>0.46496782553731464</v>
      </c>
      <c r="H27" s="21">
        <v>0.13196626</v>
      </c>
      <c r="I27" s="21">
        <v>8.4644460000000005E-2</v>
      </c>
      <c r="J27" s="22">
        <f t="shared" si="1"/>
        <v>0.48779517640766407</v>
      </c>
      <c r="K27" s="22">
        <f t="shared" si="2"/>
        <v>0.62624025054192511</v>
      </c>
      <c r="L27" s="23">
        <f t="shared" si="3"/>
        <v>0.71504028579149947</v>
      </c>
      <c r="M27" s="4"/>
      <c r="N27" t="s">
        <v>268</v>
      </c>
      <c r="O27" s="5">
        <v>0</v>
      </c>
      <c r="P27" s="71">
        <v>0</v>
      </c>
    </row>
    <row r="28" spans="1:16" x14ac:dyDescent="0.25">
      <c r="A28" s="17"/>
      <c r="B28" s="55">
        <v>24</v>
      </c>
      <c r="C28" s="19" t="s">
        <v>273</v>
      </c>
      <c r="D28" s="20">
        <v>0</v>
      </c>
      <c r="E28" s="21">
        <v>1.1656E-2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270</v>
      </c>
      <c r="O28" s="5">
        <v>0</v>
      </c>
      <c r="P28" s="71">
        <v>0</v>
      </c>
    </row>
    <row r="29" spans="1:16" ht="15.75" thickBot="1" x14ac:dyDescent="0.3">
      <c r="A29" s="24"/>
      <c r="B29" s="56">
        <v>25</v>
      </c>
      <c r="C29" s="26" t="s">
        <v>274</v>
      </c>
      <c r="D29" s="27">
        <v>0.84673300000000007</v>
      </c>
      <c r="E29" s="28">
        <v>0.9887459999999999</v>
      </c>
      <c r="F29" s="28">
        <f t="shared" si="0"/>
        <v>0.78696693911458826</v>
      </c>
      <c r="G29" s="28">
        <v>0.76182835911458824</v>
      </c>
      <c r="H29" s="28">
        <v>-2.9183219999999989E-2</v>
      </c>
      <c r="I29" s="28">
        <v>5.4321800000000003E-2</v>
      </c>
      <c r="J29" s="29">
        <f t="shared" si="1"/>
        <v>0.77049956117606377</v>
      </c>
      <c r="K29" s="29">
        <f t="shared" si="2"/>
        <v>0.74098417502026648</v>
      </c>
      <c r="L29" s="30">
        <f t="shared" si="3"/>
        <v>0.79592427085883366</v>
      </c>
      <c r="M29" s="4"/>
      <c r="N29" t="s">
        <v>273</v>
      </c>
      <c r="O29" s="5">
        <v>0</v>
      </c>
      <c r="P29" s="71">
        <v>0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0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49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864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33.741001000000004</v>
      </c>
      <c r="E6" s="14">
        <v>40.743226</v>
      </c>
      <c r="F6" s="14">
        <v>26.36843484180606</v>
      </c>
      <c r="G6" s="14">
        <v>18.760251651806058</v>
      </c>
      <c r="H6" s="14">
        <v>3.9774072599999997</v>
      </c>
      <c r="I6" s="14">
        <v>3.6307759299999995</v>
      </c>
      <c r="J6" s="15">
        <v>0.46045081584374437</v>
      </c>
      <c r="K6" s="15">
        <v>0.55807212987518606</v>
      </c>
      <c r="L6" s="16">
        <v>0.64718573933752954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31.091001000000002</v>
      </c>
      <c r="E7" s="38">
        <f ca="1">SUM(E8:OFFSET(E6,MATCH("PROYECTOS",$A$8:$A$50,0),0))</f>
        <v>32.152227000000003</v>
      </c>
      <c r="F7" s="38">
        <f ca="1">SUM(F8:OFFSET(F6,MATCH("PROYECTOS",$A$8:$A$50,0),0))</f>
        <v>20.329307811118461</v>
      </c>
      <c r="G7" s="38">
        <f ca="1">SUM(G8:OFFSET(G6,MATCH("PROYECTOS",$A$8:$A$50,0),0))</f>
        <v>14.326138371118461</v>
      </c>
      <c r="H7" s="38">
        <f ca="1">SUM(H8:OFFSET(H6,MATCH("PROYECTOS",$A$8:$A$50,0),0))</f>
        <v>2.7556931900000001</v>
      </c>
      <c r="I7" s="38">
        <f ca="1">SUM(I8:OFFSET(I6,MATCH("PROYECTOS",$A$8:$A$50,0),0))</f>
        <v>3.2474762499999992</v>
      </c>
      <c r="J7" s="39">
        <f ca="1">IFERROR(G7/E7,0)</f>
        <v>0.44557219539158077</v>
      </c>
      <c r="K7" s="39">
        <f ca="1">IFERROR(SUM(G7,H7)/E7,0)</f>
        <v>0.53127988805000836</v>
      </c>
      <c r="L7" s="40">
        <f ca="1">IFERROR(SUM(G7,H7,I7)/E7,0)</f>
        <v>0.63228303940247921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6.0961689999999997</v>
      </c>
      <c r="E8" s="21">
        <v>7.0460139999999978</v>
      </c>
      <c r="F8" s="21">
        <f t="shared" ref="F8:F13" si="0">SUM(G8,H8,I8)</f>
        <v>4.903206436416923</v>
      </c>
      <c r="G8" s="21">
        <v>3.3596813864169235</v>
      </c>
      <c r="H8" s="21">
        <v>0.60526334999999998</v>
      </c>
      <c r="I8" s="21">
        <v>0.93826169999999998</v>
      </c>
      <c r="J8" s="22">
        <f t="shared" ref="J8:J14" si="1">IFERROR(G8/E8,0)</f>
        <v>0.47682014063794431</v>
      </c>
      <c r="K8" s="22">
        <f t="shared" ref="K8:K14" si="2">IFERROR(SUM(G8,H8)/E8,0)</f>
        <v>0.56272166595424378</v>
      </c>
      <c r="L8" s="23">
        <f t="shared" ref="L8:L14" si="3">IFERROR(SUM(G8,H8,I8)/E8,0)</f>
        <v>0.69588372041510627</v>
      </c>
      <c r="M8" s="4"/>
    </row>
    <row r="9" spans="1:13" ht="38.25" x14ac:dyDescent="0.25">
      <c r="A9" s="17"/>
      <c r="B9" s="19">
        <v>3000095</v>
      </c>
      <c r="C9" s="19" t="s">
        <v>866</v>
      </c>
      <c r="D9" s="20">
        <v>0</v>
      </c>
      <c r="E9" s="21">
        <v>2.16E-3</v>
      </c>
      <c r="F9" s="21">
        <f t="shared" si="0"/>
        <v>2.1599999163299799E-3</v>
      </c>
      <c r="G9" s="21">
        <v>2.1599999163299799E-3</v>
      </c>
      <c r="H9" s="21">
        <v>0</v>
      </c>
      <c r="I9" s="21">
        <v>0</v>
      </c>
      <c r="J9" s="22">
        <f t="shared" si="1"/>
        <v>0.99999996126387958</v>
      </c>
      <c r="K9" s="22">
        <f t="shared" si="2"/>
        <v>0.99999996126387958</v>
      </c>
      <c r="L9" s="23">
        <f t="shared" si="3"/>
        <v>0.99999996126387958</v>
      </c>
      <c r="M9" s="4"/>
    </row>
    <row r="10" spans="1:13" ht="25.5" x14ac:dyDescent="0.25">
      <c r="A10" s="17"/>
      <c r="B10" s="19">
        <v>3000098</v>
      </c>
      <c r="C10" s="19" t="s">
        <v>867</v>
      </c>
      <c r="D10" s="20">
        <v>0.39205500000000004</v>
      </c>
      <c r="E10" s="21">
        <v>4.5999999999999999E-3</v>
      </c>
      <c r="F10" s="21">
        <f t="shared" si="0"/>
        <v>7.8819997725076973E-5</v>
      </c>
      <c r="G10" s="21">
        <v>7.8819997725076973E-5</v>
      </c>
      <c r="H10" s="21">
        <v>0</v>
      </c>
      <c r="I10" s="21">
        <v>0</v>
      </c>
      <c r="J10" s="22">
        <f t="shared" si="1"/>
        <v>1.7134782114147169E-2</v>
      </c>
      <c r="K10" s="22">
        <f t="shared" si="2"/>
        <v>1.7134782114147169E-2</v>
      </c>
      <c r="L10" s="23">
        <f t="shared" si="3"/>
        <v>1.7134782114147169E-2</v>
      </c>
      <c r="M10" s="4"/>
    </row>
    <row r="11" spans="1:13" ht="38.25" x14ac:dyDescent="0.25">
      <c r="A11" s="17"/>
      <c r="B11" s="19">
        <v>3000501</v>
      </c>
      <c r="C11" s="19" t="s">
        <v>868</v>
      </c>
      <c r="D11" s="20">
        <v>0.18040600000000001</v>
      </c>
      <c r="E11" s="21">
        <v>0.156724</v>
      </c>
      <c r="F11" s="21">
        <f t="shared" si="0"/>
        <v>4.7078998031793162E-3</v>
      </c>
      <c r="G11" s="21">
        <v>4.7078998031793162E-3</v>
      </c>
      <c r="H11" s="21">
        <v>0</v>
      </c>
      <c r="I11" s="21">
        <v>0</v>
      </c>
      <c r="J11" s="22">
        <f t="shared" si="1"/>
        <v>3.0039431122095634E-2</v>
      </c>
      <c r="K11" s="22">
        <f t="shared" si="2"/>
        <v>3.0039431122095634E-2</v>
      </c>
      <c r="L11" s="23">
        <f t="shared" si="3"/>
        <v>3.0039431122095634E-2</v>
      </c>
      <c r="M11" s="4"/>
    </row>
    <row r="12" spans="1:13" ht="38.25" x14ac:dyDescent="0.25">
      <c r="A12" s="17"/>
      <c r="B12" s="19">
        <v>3000712</v>
      </c>
      <c r="C12" s="19" t="s">
        <v>869</v>
      </c>
      <c r="D12" s="20">
        <v>16.303831000000002</v>
      </c>
      <c r="E12" s="21">
        <v>16.415653000000006</v>
      </c>
      <c r="F12" s="21">
        <f t="shared" si="0"/>
        <v>10.542717742706229</v>
      </c>
      <c r="G12" s="21">
        <v>7.7963292527062302</v>
      </c>
      <c r="H12" s="21">
        <v>1.2566088999999998</v>
      </c>
      <c r="I12" s="21">
        <v>1.4897795899999995</v>
      </c>
      <c r="J12" s="22">
        <f t="shared" si="1"/>
        <v>0.47493263001515856</v>
      </c>
      <c r="K12" s="22">
        <f t="shared" si="2"/>
        <v>0.55148206121963139</v>
      </c>
      <c r="L12" s="23">
        <f t="shared" si="3"/>
        <v>0.6422356602388114</v>
      </c>
      <c r="M12" s="4"/>
    </row>
    <row r="13" spans="1:13" ht="25.5" x14ac:dyDescent="0.25">
      <c r="A13" s="17"/>
      <c r="B13" s="19">
        <v>3000713</v>
      </c>
      <c r="C13" s="19" t="s">
        <v>870</v>
      </c>
      <c r="D13" s="20">
        <v>8.1185399999999994</v>
      </c>
      <c r="E13" s="21">
        <v>8.5270759999999992</v>
      </c>
      <c r="F13" s="21">
        <f t="shared" si="0"/>
        <v>4.8764369122780735</v>
      </c>
      <c r="G13" s="21">
        <v>3.1631810122780735</v>
      </c>
      <c r="H13" s="21">
        <v>0.89382094000000023</v>
      </c>
      <c r="I13" s="21">
        <v>0.81943495999999982</v>
      </c>
      <c r="J13" s="22">
        <f t="shared" si="1"/>
        <v>0.37095729090230622</v>
      </c>
      <c r="K13" s="22">
        <f t="shared" si="2"/>
        <v>0.47577879595280659</v>
      </c>
      <c r="L13" s="23">
        <f t="shared" si="3"/>
        <v>0.57187679719027651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2.6500000000000021</v>
      </c>
      <c r="E14" s="45">
        <f t="shared" ref="E14:I14" ca="1" si="4">OFFSET(E14,-MATCH("PROYECTOS",$A$8:$A$50,0)-1,0)-(OFFSET(E14,-MATCH("PROYECTOS",$A$8:$A$50,0),0))</f>
        <v>8.5909989999999965</v>
      </c>
      <c r="F14" s="45">
        <f t="shared" ca="1" si="4"/>
        <v>6.0391270306875988</v>
      </c>
      <c r="G14" s="45">
        <f t="shared" ca="1" si="4"/>
        <v>4.4341132806875976</v>
      </c>
      <c r="H14" s="45">
        <f t="shared" ca="1" si="4"/>
        <v>1.2217140699999995</v>
      </c>
      <c r="I14" s="45">
        <f t="shared" ca="1" si="4"/>
        <v>0.38329968000000036</v>
      </c>
      <c r="J14" s="46">
        <f t="shared" ca="1" si="1"/>
        <v>0.5161347685743648</v>
      </c>
      <c r="K14" s="46">
        <f t="shared" ca="1" si="2"/>
        <v>0.65834338366092215</v>
      </c>
      <c r="L14" s="47">
        <f t="shared" ca="1" si="3"/>
        <v>0.70295981069111979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886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3000098</v>
      </c>
      <c r="C20" s="19" t="s">
        <v>867</v>
      </c>
      <c r="D20" s="23">
        <v>1.7134782114147169E-2</v>
      </c>
    </row>
    <row r="21" spans="1:4" ht="38.25" x14ac:dyDescent="0.25">
      <c r="A21" s="17"/>
      <c r="B21" s="19">
        <v>3000501</v>
      </c>
      <c r="C21" s="19" t="s">
        <v>868</v>
      </c>
      <c r="D21" s="23">
        <v>3.0039431122095634E-2</v>
      </c>
    </row>
    <row r="22" spans="1:4" ht="38.25" x14ac:dyDescent="0.25">
      <c r="A22" s="17"/>
      <c r="B22" s="19">
        <v>3000712</v>
      </c>
      <c r="C22" s="19" t="s">
        <v>869</v>
      </c>
      <c r="D22" s="23">
        <v>0.6422356602388114</v>
      </c>
    </row>
    <row r="23" spans="1:4" ht="26.25" thickBot="1" x14ac:dyDescent="0.3">
      <c r="A23" s="24"/>
      <c r="B23" s="26">
        <v>3000713</v>
      </c>
      <c r="C23" s="26" t="s">
        <v>870</v>
      </c>
      <c r="D23" s="30">
        <v>0.57187679719027651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51</v>
      </c>
      <c r="B1" s="49" t="s">
        <v>33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865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33.741001000000004</v>
      </c>
      <c r="I6" s="14">
        <v>40.743226</v>
      </c>
      <c r="J6" s="14">
        <v>26.36843484180606</v>
      </c>
      <c r="K6" s="14">
        <v>18.760251651806058</v>
      </c>
      <c r="L6" s="14">
        <v>3.9774072599999997</v>
      </c>
      <c r="M6" s="14">
        <v>3.6307759299999995</v>
      </c>
      <c r="N6" s="15">
        <v>0.46045081584374437</v>
      </c>
      <c r="O6" s="15">
        <v>0.55807212987518606</v>
      </c>
      <c r="P6" s="16">
        <v>0.64718573933752954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SUM(H8:OFFSET(H6,MATCH("PROYECTOS",$A$8:$A$42,0),0))</f>
        <v>31.091000999999999</v>
      </c>
      <c r="I7" s="38">
        <f ca="1">SUM(I8:OFFSET(I6,MATCH("PROYECTOS",$A$8:$A$42,0),0))</f>
        <v>32.152226999999996</v>
      </c>
      <c r="J7" s="38">
        <f ca="1">SUM(J8:OFFSET(J6,MATCH("PROYECTOS",$A$8:$A$42,0),0))</f>
        <v>20.329307811118461</v>
      </c>
      <c r="K7" s="38">
        <f ca="1">SUM(K8:OFFSET(K6,MATCH("PROYECTOS",$A$8:$A$42,0),0))</f>
        <v>14.326138371118461</v>
      </c>
      <c r="L7" s="38">
        <f ca="1">SUM(L8:OFFSET(L6,MATCH("PROYECTOS",$A$8:$A$42,0),0))</f>
        <v>2.7556931899999997</v>
      </c>
      <c r="M7" s="38">
        <f ca="1">SUM(M8:OFFSET(M6,MATCH("PROYECTOS",$A$8:$A$42,0),0))</f>
        <v>3.2474762499999996</v>
      </c>
      <c r="N7" s="39">
        <f ca="1">IFERROR(K7/I7,0)</f>
        <v>0.44557219539158088</v>
      </c>
      <c r="O7" s="39">
        <f ca="1">IFERROR(SUM(K7,L7)/I7,0)</f>
        <v>0.53127988805000848</v>
      </c>
      <c r="P7" s="40">
        <f ca="1">IFERROR(SUM(K7,L7,M7)/I7,0)</f>
        <v>0.63228303940247932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3.7181159999999998</v>
      </c>
      <c r="I8" s="21">
        <v>4.8901809999999983</v>
      </c>
      <c r="J8" s="21">
        <f t="shared" ref="J8:J22" si="0">SUM(K8,L8,M8)</f>
        <v>2.9667244521196481</v>
      </c>
      <c r="K8" s="21">
        <v>1.9223784021196479</v>
      </c>
      <c r="L8" s="21">
        <v>0.60526334999999998</v>
      </c>
      <c r="M8" s="21">
        <v>0.43908269999999999</v>
      </c>
      <c r="N8" s="22">
        <f t="shared" ref="N8:N23" si="1">IFERROR(K8/I8,0)</f>
        <v>0.39310986691896449</v>
      </c>
      <c r="O8" s="22">
        <f t="shared" ref="O8:O23" si="2">IFERROR(SUM(K8,L8)/I8,0)</f>
        <v>0.51688102181077733</v>
      </c>
      <c r="P8" s="23">
        <f t="shared" ref="P8:P23" si="3">IFERROR(SUM(K8,L8,M8)/I8,0)</f>
        <v>0.60666966153597368</v>
      </c>
      <c r="Q8" s="70">
        <v>1</v>
      </c>
      <c r="R8" s="21">
        <v>1</v>
      </c>
      <c r="S8" s="23">
        <f>IFERROR(R8/Q8,0)</f>
        <v>1</v>
      </c>
    </row>
    <row r="9" spans="1:19" ht="25.5" x14ac:dyDescent="0.25">
      <c r="A9" s="17"/>
      <c r="B9" s="19">
        <v>5001253</v>
      </c>
      <c r="C9" s="19" t="s">
        <v>871</v>
      </c>
      <c r="D9" s="68">
        <v>3000001</v>
      </c>
      <c r="E9" s="19" t="s">
        <v>276</v>
      </c>
      <c r="F9" s="69">
        <v>177</v>
      </c>
      <c r="G9" s="19" t="s">
        <v>883</v>
      </c>
      <c r="H9" s="20">
        <v>0.81704299999999996</v>
      </c>
      <c r="I9" s="21">
        <v>0.81704299999999996</v>
      </c>
      <c r="J9" s="21">
        <f t="shared" si="0"/>
        <v>0.8170430064201355</v>
      </c>
      <c r="K9" s="21">
        <v>0.8170430064201355</v>
      </c>
      <c r="L9" s="21">
        <v>0</v>
      </c>
      <c r="M9" s="21">
        <v>0</v>
      </c>
      <c r="N9" s="22">
        <f t="shared" si="1"/>
        <v>1.0000000078577695</v>
      </c>
      <c r="O9" s="22">
        <f t="shared" si="2"/>
        <v>1.0000000078577695</v>
      </c>
      <c r="P9" s="23">
        <f t="shared" si="3"/>
        <v>1.0000000078577695</v>
      </c>
      <c r="Q9" s="70">
        <v>2</v>
      </c>
      <c r="R9" s="21">
        <v>2</v>
      </c>
      <c r="S9" s="23">
        <f t="shared" ref="S9:S22" si="4">IFERROR(R9/Q9,0)</f>
        <v>1</v>
      </c>
    </row>
    <row r="10" spans="1:19" ht="25.5" x14ac:dyDescent="0.25">
      <c r="A10" s="17"/>
      <c r="B10" s="19">
        <v>5001254</v>
      </c>
      <c r="C10" s="19" t="s">
        <v>872</v>
      </c>
      <c r="D10" s="68">
        <v>3000001</v>
      </c>
      <c r="E10" s="19" t="s">
        <v>276</v>
      </c>
      <c r="F10" s="69">
        <v>177</v>
      </c>
      <c r="G10" s="19" t="s">
        <v>883</v>
      </c>
      <c r="H10" s="20">
        <v>1.56101</v>
      </c>
      <c r="I10" s="21">
        <v>1.3387899999999999</v>
      </c>
      <c r="J10" s="21">
        <f t="shared" si="0"/>
        <v>1.1194389778771401</v>
      </c>
      <c r="K10" s="21">
        <v>0.62025997787714005</v>
      </c>
      <c r="L10" s="21">
        <v>0</v>
      </c>
      <c r="M10" s="21">
        <v>0.49917900000000004</v>
      </c>
      <c r="N10" s="22">
        <f t="shared" si="1"/>
        <v>0.4632989325264904</v>
      </c>
      <c r="O10" s="22">
        <f t="shared" si="2"/>
        <v>0.4632989325264904</v>
      </c>
      <c r="P10" s="23">
        <f t="shared" si="3"/>
        <v>0.83615725982203348</v>
      </c>
      <c r="Q10" s="70">
        <v>5</v>
      </c>
      <c r="R10" s="21">
        <v>5</v>
      </c>
      <c r="S10" s="23">
        <f t="shared" si="4"/>
        <v>1</v>
      </c>
    </row>
    <row r="11" spans="1:19" ht="38.25" x14ac:dyDescent="0.25">
      <c r="A11" s="17"/>
      <c r="B11" s="19">
        <v>5004099</v>
      </c>
      <c r="C11" s="19" t="s">
        <v>873</v>
      </c>
      <c r="D11" s="68">
        <v>3000712</v>
      </c>
      <c r="E11" s="19" t="s">
        <v>869</v>
      </c>
      <c r="F11" s="69">
        <v>87</v>
      </c>
      <c r="G11" s="19" t="s">
        <v>396</v>
      </c>
      <c r="H11" s="20">
        <v>2</v>
      </c>
      <c r="I11" s="21">
        <v>0.91031000000000017</v>
      </c>
      <c r="J11" s="21">
        <f t="shared" si="0"/>
        <v>0.52727951112207339</v>
      </c>
      <c r="K11" s="21">
        <v>0.37828612112207338</v>
      </c>
      <c r="L11" s="21">
        <v>6.7723449999999991E-2</v>
      </c>
      <c r="M11" s="21">
        <v>8.1269939999999985E-2</v>
      </c>
      <c r="N11" s="22">
        <f t="shared" si="1"/>
        <v>0.41555747066611737</v>
      </c>
      <c r="O11" s="22">
        <f t="shared" si="2"/>
        <v>0.48995350058998949</v>
      </c>
      <c r="P11" s="23">
        <f t="shared" si="3"/>
        <v>0.57923071384701175</v>
      </c>
      <c r="Q11" s="70">
        <v>11569</v>
      </c>
      <c r="R11" s="21">
        <v>11569</v>
      </c>
      <c r="S11" s="23">
        <f t="shared" si="4"/>
        <v>1</v>
      </c>
    </row>
    <row r="12" spans="1:19" ht="51" x14ac:dyDescent="0.25">
      <c r="A12" s="17"/>
      <c r="B12" s="19">
        <v>5004102</v>
      </c>
      <c r="C12" s="19" t="s">
        <v>874</v>
      </c>
      <c r="D12" s="68">
        <v>3000098</v>
      </c>
      <c r="E12" s="19" t="s">
        <v>867</v>
      </c>
      <c r="F12" s="69">
        <v>87</v>
      </c>
      <c r="G12" s="19" t="s">
        <v>396</v>
      </c>
      <c r="H12" s="20">
        <v>0.39205500000000004</v>
      </c>
      <c r="I12" s="21">
        <v>4.5999999999999999E-3</v>
      </c>
      <c r="J12" s="21">
        <f t="shared" si="0"/>
        <v>7.8819997725076973E-5</v>
      </c>
      <c r="K12" s="21">
        <v>7.8819997725076973E-5</v>
      </c>
      <c r="L12" s="21">
        <v>0</v>
      </c>
      <c r="M12" s="21">
        <v>0</v>
      </c>
      <c r="N12" s="22">
        <f t="shared" si="1"/>
        <v>1.7134782114147169E-2</v>
      </c>
      <c r="O12" s="22">
        <f t="shared" si="2"/>
        <v>1.7134782114147169E-2</v>
      </c>
      <c r="P12" s="23">
        <f t="shared" si="3"/>
        <v>1.7134782114147169E-2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5004102</v>
      </c>
      <c r="C13" s="19" t="s">
        <v>874</v>
      </c>
      <c r="D13" s="68">
        <v>3000713</v>
      </c>
      <c r="E13" s="19" t="s">
        <v>870</v>
      </c>
      <c r="F13" s="69">
        <v>87</v>
      </c>
      <c r="G13" s="19" t="s">
        <v>396</v>
      </c>
      <c r="H13" s="20">
        <v>6.7650000000000006</v>
      </c>
      <c r="I13" s="21">
        <v>7.4096820000000001</v>
      </c>
      <c r="J13" s="21">
        <f t="shared" si="0"/>
        <v>4.1235556042370831</v>
      </c>
      <c r="K13" s="21">
        <v>2.6752564142370829</v>
      </c>
      <c r="L13" s="21">
        <v>0.7550531800000001</v>
      </c>
      <c r="M13" s="21">
        <v>0.69324600999999986</v>
      </c>
      <c r="N13" s="22">
        <f t="shared" si="1"/>
        <v>0.36104874868274817</v>
      </c>
      <c r="O13" s="22">
        <f t="shared" si="2"/>
        <v>0.46294963727688759</v>
      </c>
      <c r="P13" s="23">
        <f t="shared" si="3"/>
        <v>0.55650911931673763</v>
      </c>
      <c r="Q13" s="70">
        <v>8096</v>
      </c>
      <c r="R13" s="21">
        <v>5500</v>
      </c>
      <c r="S13" s="23">
        <f t="shared" si="4"/>
        <v>0.67934782608695654</v>
      </c>
    </row>
    <row r="14" spans="1:19" ht="38.25" x14ac:dyDescent="0.25">
      <c r="A14" s="17"/>
      <c r="B14" s="19">
        <v>5004103</v>
      </c>
      <c r="C14" s="19" t="s">
        <v>875</v>
      </c>
      <c r="D14" s="68">
        <v>3000713</v>
      </c>
      <c r="E14" s="19" t="s">
        <v>870</v>
      </c>
      <c r="F14" s="69">
        <v>87</v>
      </c>
      <c r="G14" s="19" t="s">
        <v>396</v>
      </c>
      <c r="H14" s="20">
        <v>0.4</v>
      </c>
      <c r="I14" s="21">
        <v>0.63978599999999997</v>
      </c>
      <c r="J14" s="21">
        <f t="shared" si="0"/>
        <v>0.44387987634830567</v>
      </c>
      <c r="K14" s="21">
        <v>0.30780228634830564</v>
      </c>
      <c r="L14" s="21">
        <v>7.6410559999999988E-2</v>
      </c>
      <c r="M14" s="21">
        <v>5.9667029999999996E-2</v>
      </c>
      <c r="N14" s="22">
        <f t="shared" si="1"/>
        <v>0.48110194088070957</v>
      </c>
      <c r="O14" s="22">
        <f t="shared" si="2"/>
        <v>0.60053337576674959</v>
      </c>
      <c r="P14" s="23">
        <f t="shared" si="3"/>
        <v>0.69379429426137129</v>
      </c>
      <c r="Q14" s="70">
        <v>670</v>
      </c>
      <c r="R14" s="21">
        <v>318</v>
      </c>
      <c r="S14" s="23">
        <f t="shared" si="4"/>
        <v>0.47462686567164181</v>
      </c>
    </row>
    <row r="15" spans="1:19" ht="38.25" x14ac:dyDescent="0.25">
      <c r="A15" s="17"/>
      <c r="B15" s="19">
        <v>5004107</v>
      </c>
      <c r="C15" s="19" t="s">
        <v>876</v>
      </c>
      <c r="D15" s="68">
        <v>3000501</v>
      </c>
      <c r="E15" s="19" t="s">
        <v>868</v>
      </c>
      <c r="F15" s="69">
        <v>19</v>
      </c>
      <c r="G15" s="19" t="s">
        <v>884</v>
      </c>
      <c r="H15" s="20">
        <v>0.18040600000000001</v>
      </c>
      <c r="I15" s="21">
        <v>0.15672399999999997</v>
      </c>
      <c r="J15" s="21">
        <f t="shared" si="0"/>
        <v>4.7078998031793162E-3</v>
      </c>
      <c r="K15" s="21">
        <v>4.7078998031793162E-3</v>
      </c>
      <c r="L15" s="21">
        <v>0</v>
      </c>
      <c r="M15" s="21">
        <v>0</v>
      </c>
      <c r="N15" s="22">
        <f t="shared" si="1"/>
        <v>3.0039431122095641E-2</v>
      </c>
      <c r="O15" s="22">
        <f t="shared" si="2"/>
        <v>3.0039431122095641E-2</v>
      </c>
      <c r="P15" s="23">
        <f t="shared" si="3"/>
        <v>3.0039431122095641E-2</v>
      </c>
      <c r="Q15" s="70">
        <v>2.5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5005064</v>
      </c>
      <c r="C16" s="19" t="s">
        <v>877</v>
      </c>
      <c r="D16" s="68">
        <v>3000095</v>
      </c>
      <c r="E16" s="19" t="s">
        <v>866</v>
      </c>
      <c r="F16" s="69">
        <v>14</v>
      </c>
      <c r="G16" s="19" t="s">
        <v>692</v>
      </c>
      <c r="H16" s="20">
        <v>0</v>
      </c>
      <c r="I16" s="21">
        <v>2.16E-3</v>
      </c>
      <c r="J16" s="21">
        <f t="shared" si="0"/>
        <v>2.1599999163299799E-3</v>
      </c>
      <c r="K16" s="21">
        <v>2.1599999163299799E-3</v>
      </c>
      <c r="L16" s="21">
        <v>0</v>
      </c>
      <c r="M16" s="21">
        <v>0</v>
      </c>
      <c r="N16" s="22">
        <f t="shared" si="1"/>
        <v>0.99999996126387958</v>
      </c>
      <c r="O16" s="22">
        <f t="shared" si="2"/>
        <v>0.99999996126387958</v>
      </c>
      <c r="P16" s="23">
        <f t="shared" si="3"/>
        <v>0.99999996126387958</v>
      </c>
      <c r="Q16" s="70">
        <v>1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5005064</v>
      </c>
      <c r="C17" s="19" t="s">
        <v>877</v>
      </c>
      <c r="D17" s="68">
        <v>3000712</v>
      </c>
      <c r="E17" s="19" t="s">
        <v>869</v>
      </c>
      <c r="F17" s="69">
        <v>14</v>
      </c>
      <c r="G17" s="19" t="s">
        <v>692</v>
      </c>
      <c r="H17" s="20">
        <v>1</v>
      </c>
      <c r="I17" s="21">
        <v>0.14940000000000001</v>
      </c>
      <c r="J17" s="21">
        <f t="shared" si="0"/>
        <v>0.10617019652068616</v>
      </c>
      <c r="K17" s="21">
        <v>9.473019652068615E-2</v>
      </c>
      <c r="L17" s="21">
        <v>1.1440000000000001E-2</v>
      </c>
      <c r="M17" s="21">
        <v>0</v>
      </c>
      <c r="N17" s="22">
        <f t="shared" si="1"/>
        <v>0.63407092717996083</v>
      </c>
      <c r="O17" s="22">
        <f t="shared" si="2"/>
        <v>0.71064388568063019</v>
      </c>
      <c r="P17" s="23">
        <f t="shared" si="3"/>
        <v>0.71064388568063019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5005229</v>
      </c>
      <c r="C18" s="19" t="s">
        <v>878</v>
      </c>
      <c r="D18" s="68">
        <v>3000712</v>
      </c>
      <c r="E18" s="19" t="s">
        <v>869</v>
      </c>
      <c r="F18" s="69">
        <v>87</v>
      </c>
      <c r="G18" s="19" t="s">
        <v>396</v>
      </c>
      <c r="H18" s="20">
        <v>4.1837369999999998</v>
      </c>
      <c r="I18" s="21">
        <v>4.1727869999999996</v>
      </c>
      <c r="J18" s="21">
        <f t="shared" si="0"/>
        <v>2.8001805488126337</v>
      </c>
      <c r="K18" s="21">
        <v>2.0072079288126341</v>
      </c>
      <c r="L18" s="21">
        <v>0.3770390999999999</v>
      </c>
      <c r="M18" s="21">
        <v>0.41593352</v>
      </c>
      <c r="N18" s="22">
        <f t="shared" si="1"/>
        <v>0.48102333735525782</v>
      </c>
      <c r="O18" s="22">
        <f t="shared" si="2"/>
        <v>0.57137999826318331</v>
      </c>
      <c r="P18" s="23">
        <f t="shared" si="3"/>
        <v>0.6710576285855554</v>
      </c>
      <c r="Q18" s="70">
        <v>21926</v>
      </c>
      <c r="R18" s="21">
        <v>16275</v>
      </c>
      <c r="S18" s="23">
        <f t="shared" si="4"/>
        <v>0.74226945179239257</v>
      </c>
    </row>
    <row r="19" spans="1:19" ht="38.25" x14ac:dyDescent="0.25">
      <c r="A19" s="17"/>
      <c r="B19" s="19">
        <v>5005230</v>
      </c>
      <c r="C19" s="19" t="s">
        <v>879</v>
      </c>
      <c r="D19" s="68">
        <v>3000712</v>
      </c>
      <c r="E19" s="19" t="s">
        <v>869</v>
      </c>
      <c r="F19" s="69">
        <v>87</v>
      </c>
      <c r="G19" s="19" t="s">
        <v>396</v>
      </c>
      <c r="H19" s="20">
        <v>9.1200939999999981</v>
      </c>
      <c r="I19" s="21">
        <v>9.1375439999999983</v>
      </c>
      <c r="J19" s="21">
        <f t="shared" si="0"/>
        <v>6.4024108294427462</v>
      </c>
      <c r="K19" s="21">
        <v>4.9189671094427467</v>
      </c>
      <c r="L19" s="21">
        <v>0.69593427999999991</v>
      </c>
      <c r="M19" s="21">
        <v>0.78750944000000023</v>
      </c>
      <c r="N19" s="22">
        <f t="shared" si="1"/>
        <v>0.53832486163051552</v>
      </c>
      <c r="O19" s="22">
        <f t="shared" si="2"/>
        <v>0.6144869331893501</v>
      </c>
      <c r="P19" s="23">
        <f t="shared" si="3"/>
        <v>0.70067086182487848</v>
      </c>
      <c r="Q19" s="70">
        <v>153193</v>
      </c>
      <c r="R19" s="21">
        <v>85584</v>
      </c>
      <c r="S19" s="23">
        <f t="shared" si="4"/>
        <v>0.55866782424784422</v>
      </c>
    </row>
    <row r="20" spans="1:19" ht="38.25" x14ac:dyDescent="0.25">
      <c r="A20" s="17"/>
      <c r="B20" s="19">
        <v>5005231</v>
      </c>
      <c r="C20" s="19" t="s">
        <v>880</v>
      </c>
      <c r="D20" s="68">
        <v>3000712</v>
      </c>
      <c r="E20" s="19" t="s">
        <v>869</v>
      </c>
      <c r="F20" s="69">
        <v>87</v>
      </c>
      <c r="G20" s="19" t="s">
        <v>396</v>
      </c>
      <c r="H20" s="20">
        <v>0</v>
      </c>
      <c r="I20" s="21">
        <v>2.0456119999999998</v>
      </c>
      <c r="J20" s="21">
        <f t="shared" si="0"/>
        <v>0.70667665680808989</v>
      </c>
      <c r="K20" s="21">
        <v>0.39713789680808986</v>
      </c>
      <c r="L20" s="21">
        <v>0.10447207</v>
      </c>
      <c r="M20" s="21">
        <v>0.20506669</v>
      </c>
      <c r="N20" s="22">
        <f t="shared" si="1"/>
        <v>0.19414136053566849</v>
      </c>
      <c r="O20" s="22">
        <f t="shared" si="2"/>
        <v>0.24521266340248785</v>
      </c>
      <c r="P20" s="23">
        <f t="shared" si="3"/>
        <v>0.34545977282499807</v>
      </c>
      <c r="Q20" s="70">
        <v>2860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5005232</v>
      </c>
      <c r="C21" s="19" t="s">
        <v>881</v>
      </c>
      <c r="D21" s="68">
        <v>3000713</v>
      </c>
      <c r="E21" s="19" t="s">
        <v>870</v>
      </c>
      <c r="F21" s="69">
        <v>87</v>
      </c>
      <c r="G21" s="19" t="s">
        <v>396</v>
      </c>
      <c r="H21" s="20">
        <v>0.75353999999999999</v>
      </c>
      <c r="I21" s="21">
        <v>0.27760799999999997</v>
      </c>
      <c r="J21" s="21">
        <f t="shared" si="0"/>
        <v>0.19326828282655076</v>
      </c>
      <c r="K21" s="21">
        <v>0.13751651282655075</v>
      </c>
      <c r="L21" s="21">
        <v>4.1421689999999997E-2</v>
      </c>
      <c r="M21" s="21">
        <v>1.4330079999999999E-2</v>
      </c>
      <c r="N21" s="22">
        <f t="shared" si="1"/>
        <v>0.49536221155928778</v>
      </c>
      <c r="O21" s="22">
        <f t="shared" si="2"/>
        <v>0.64457149227165922</v>
      </c>
      <c r="P21" s="23">
        <f t="shared" si="3"/>
        <v>0.69619133031667235</v>
      </c>
      <c r="Q21" s="70">
        <v>180</v>
      </c>
      <c r="R21" s="21">
        <v>180</v>
      </c>
      <c r="S21" s="23">
        <f t="shared" si="4"/>
        <v>1</v>
      </c>
    </row>
    <row r="22" spans="1:19" ht="38.25" x14ac:dyDescent="0.25">
      <c r="A22" s="17"/>
      <c r="B22" s="19">
        <v>5005233</v>
      </c>
      <c r="C22" s="19" t="s">
        <v>882</v>
      </c>
      <c r="D22" s="68">
        <v>3000713</v>
      </c>
      <c r="E22" s="19" t="s">
        <v>870</v>
      </c>
      <c r="F22" s="69">
        <v>87</v>
      </c>
      <c r="G22" s="19" t="s">
        <v>396</v>
      </c>
      <c r="H22" s="20">
        <v>0.19999999999999996</v>
      </c>
      <c r="I22" s="21">
        <v>0.2</v>
      </c>
      <c r="J22" s="21">
        <f t="shared" si="0"/>
        <v>0.11573314886613414</v>
      </c>
      <c r="K22" s="21">
        <v>4.2605798866134137E-2</v>
      </c>
      <c r="L22" s="21">
        <v>2.0935510000000001E-2</v>
      </c>
      <c r="M22" s="21">
        <v>5.2191840000000003E-2</v>
      </c>
      <c r="N22" s="22">
        <f t="shared" si="1"/>
        <v>0.21302899433067068</v>
      </c>
      <c r="O22" s="22">
        <f t="shared" si="2"/>
        <v>0.31770654433067069</v>
      </c>
      <c r="P22" s="23">
        <f t="shared" si="3"/>
        <v>0.57866574433067064</v>
      </c>
      <c r="Q22" s="70">
        <v>1974</v>
      </c>
      <c r="R22" s="21">
        <v>2128</v>
      </c>
      <c r="S22" s="23">
        <f t="shared" si="4"/>
        <v>1.0780141843971631</v>
      </c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 t="shared" ref="H23:M23" ca="1" si="5">OFFSET(H23,-MATCH("PROYECTOS",$A$8:$A$42,0)-1,0)-(OFFSET(H23,-MATCH("PROYECTOS",$A$8:$A$42,0),0))</f>
        <v>2.6500000000000057</v>
      </c>
      <c r="I23" s="45">
        <f t="shared" ca="1" si="5"/>
        <v>8.5909990000000036</v>
      </c>
      <c r="J23" s="45">
        <f t="shared" ca="1" si="5"/>
        <v>6.0391270306875988</v>
      </c>
      <c r="K23" s="45">
        <f t="shared" ca="1" si="5"/>
        <v>4.4341132806875976</v>
      </c>
      <c r="L23" s="45">
        <f t="shared" ca="1" si="5"/>
        <v>1.22171407</v>
      </c>
      <c r="M23" s="45">
        <f t="shared" ca="1" si="5"/>
        <v>0.38329967999999992</v>
      </c>
      <c r="N23" s="46">
        <f t="shared" ca="1" si="1"/>
        <v>0.51613476857436436</v>
      </c>
      <c r="O23" s="46">
        <f t="shared" ca="1" si="2"/>
        <v>0.65834338366092171</v>
      </c>
      <c r="P23" s="47">
        <f t="shared" ca="1" si="3"/>
        <v>0.70295981069111924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18" sqref="A18:L1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50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65.552451000000005</v>
      </c>
      <c r="E6" s="14">
        <v>61.022119999999994</v>
      </c>
      <c r="F6" s="14">
        <v>43.769491768040801</v>
      </c>
      <c r="G6" s="14">
        <v>34.581815068040804</v>
      </c>
      <c r="H6" s="14">
        <v>4.2090970500000005</v>
      </c>
      <c r="I6" s="14">
        <v>4.9785796500000004</v>
      </c>
      <c r="J6" s="15">
        <v>0.5667094992445495</v>
      </c>
      <c r="K6" s="15">
        <v>0.63568607773772545</v>
      </c>
      <c r="L6" s="16">
        <v>0.71727255244558552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52.212524000000002</v>
      </c>
      <c r="E7" s="38">
        <f ca="1">SUM(E8:OFFSET(E6,MATCH("GOBIERNOS REGIONALES",$A$8:$A$50,0),0))</f>
        <v>53.830198999999979</v>
      </c>
      <c r="F7" s="38">
        <f ca="1">SUM(F8:OFFSET(F6,MATCH("GOBIERNOS REGIONALES",$A$8:$A$50,0),0))</f>
        <v>38.568031678862866</v>
      </c>
      <c r="G7" s="38">
        <f ca="1">SUM(G8:OFFSET(G6,MATCH("GOBIERNOS REGIONALES",$A$8:$A$50,0),0))</f>
        <v>30.502552768862866</v>
      </c>
      <c r="H7" s="38">
        <f ca="1">SUM(H8:OFFSET(H6,MATCH("GOBIERNOS REGIONALES",$A$8:$A$50,0),0))</f>
        <v>3.6228826999999999</v>
      </c>
      <c r="I7" s="38">
        <f ca="1">SUM(I8:OFFSET(I6,MATCH("GOBIERNOS REGIONALES",$A$8:$A$50,0),0))</f>
        <v>4.4425962099999987</v>
      </c>
      <c r="J7" s="39">
        <f ca="1">IFERROR(G7/E7,0)</f>
        <v>0.56664387900299007</v>
      </c>
      <c r="K7" s="39">
        <f ca="1">IFERROR(SUM(G7,H7)/E7,0)</f>
        <v>0.63394592817431128</v>
      </c>
      <c r="L7" s="40">
        <f ca="1">IFERROR(SUM(G7,H7,I7)/E7,0)</f>
        <v>0.71647574029705674</v>
      </c>
      <c r="M7" s="4"/>
    </row>
    <row r="8" spans="1:13" ht="25.5" x14ac:dyDescent="0.25">
      <c r="A8" s="17"/>
      <c r="B8" s="18">
        <v>50</v>
      </c>
      <c r="C8" s="19" t="s">
        <v>128</v>
      </c>
      <c r="D8" s="20">
        <v>52.212524000000002</v>
      </c>
      <c r="E8" s="21">
        <v>53.830198999999979</v>
      </c>
      <c r="F8" s="21">
        <f t="shared" ref="F8:F19" si="0">SUM(G8,H8,I8)</f>
        <v>38.568031678862866</v>
      </c>
      <c r="G8" s="21">
        <v>30.502552768862866</v>
      </c>
      <c r="H8" s="21">
        <v>3.6228826999999999</v>
      </c>
      <c r="I8" s="21">
        <v>4.4425962099999987</v>
      </c>
      <c r="J8" s="22">
        <f t="shared" ref="J8:J19" si="1">IFERROR(G8/E8,0)</f>
        <v>0.56664387900299007</v>
      </c>
      <c r="K8" s="22">
        <f t="shared" ref="K8:K19" si="2">IFERROR(SUM(G8,H8)/E8,0)</f>
        <v>0.63394592817431128</v>
      </c>
      <c r="L8" s="23">
        <f t="shared" ref="L8:L19" si="3">IFERROR(SUM(G8,H8,I8)/E8,0)</f>
        <v>0.71647574029705674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13.339927000000001</v>
      </c>
      <c r="E9" s="38">
        <f ca="1">SUM(E10:OFFSET(E8,(MATCH("GOBIERNOS LOCALES",$A$8:$A$50,0)-MATCH("GOBIERNOS REGIONALES",$A$8:$A$50,0)),0))</f>
        <v>7.1919209999999998</v>
      </c>
      <c r="F9" s="38">
        <f ca="1">SUM(F10:OFFSET(F8,(MATCH("GOBIERNOS LOCALES",$A$8:$A$50,0)-MATCH("GOBIERNOS REGIONALES",$A$8:$A$50,0)),0))</f>
        <v>5.2014600891779352</v>
      </c>
      <c r="G9" s="38">
        <f ca="1">SUM(G10:OFFSET(G8,(MATCH("GOBIERNOS LOCALES",$A$8:$A$50,0)-MATCH("GOBIERNOS REGIONALES",$A$8:$A$50,0)),0))</f>
        <v>4.0792622991779357</v>
      </c>
      <c r="H9" s="38">
        <f ca="1">SUM(H10:OFFSET(H8,(MATCH("GOBIERNOS LOCALES",$A$8:$A$50,0)-MATCH("GOBIERNOS REGIONALES",$A$8:$A$50,0)),0))</f>
        <v>0.58621435</v>
      </c>
      <c r="I9" s="38">
        <f ca="1">SUM(I10:OFFSET(I8,(MATCH("GOBIERNOS LOCALES",$A$8:$A$50,0)-MATCH("GOBIERNOS REGIONALES",$A$8:$A$50,0)),0))</f>
        <v>0.53598344000000009</v>
      </c>
      <c r="J9" s="39">
        <f t="shared" ca="1" si="1"/>
        <v>0.56720065462036307</v>
      </c>
      <c r="K9" s="39">
        <f t="shared" ca="1" si="2"/>
        <v>0.64871077549071177</v>
      </c>
      <c r="L9" s="40">
        <f t="shared" ca="1" si="3"/>
        <v>0.72323654405796944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3.2711999999999998E-2</v>
      </c>
      <c r="F10" s="21">
        <f t="shared" si="0"/>
        <v>2.2891999687999487E-2</v>
      </c>
      <c r="G10" s="21">
        <v>2.2891999687999487E-2</v>
      </c>
      <c r="H10" s="21">
        <v>0</v>
      </c>
      <c r="I10" s="21">
        <v>0</v>
      </c>
      <c r="J10" s="22">
        <f t="shared" si="1"/>
        <v>0.69980434360477772</v>
      </c>
      <c r="K10" s="22">
        <f t="shared" si="2"/>
        <v>0.69980434360477772</v>
      </c>
      <c r="L10" s="23">
        <f t="shared" si="3"/>
        <v>0.69980434360477772</v>
      </c>
      <c r="M10" s="4"/>
    </row>
    <row r="11" spans="1:13" x14ac:dyDescent="0.25">
      <c r="A11" s="17"/>
      <c r="B11" s="18">
        <v>445</v>
      </c>
      <c r="C11" s="19" t="s">
        <v>212</v>
      </c>
      <c r="D11" s="20">
        <v>0.35</v>
      </c>
      <c r="E11" s="21">
        <v>0.60138300000000011</v>
      </c>
      <c r="F11" s="21">
        <f t="shared" si="0"/>
        <v>0.45573601889219406</v>
      </c>
      <c r="G11" s="21">
        <v>0.27735114889219403</v>
      </c>
      <c r="H11" s="21">
        <v>0.105254</v>
      </c>
      <c r="I11" s="21">
        <v>7.3130870000000014E-2</v>
      </c>
      <c r="J11" s="22">
        <f t="shared" si="1"/>
        <v>0.46118887446468221</v>
      </c>
      <c r="K11" s="22">
        <f t="shared" si="2"/>
        <v>0.6362087868998525</v>
      </c>
      <c r="L11" s="23">
        <f t="shared" si="3"/>
        <v>0.75781327189527137</v>
      </c>
      <c r="M11" s="4"/>
    </row>
    <row r="12" spans="1:13" x14ac:dyDescent="0.25">
      <c r="A12" s="17"/>
      <c r="B12" s="18">
        <v>447</v>
      </c>
      <c r="C12" s="19" t="s">
        <v>214</v>
      </c>
      <c r="D12" s="20">
        <v>1.3899850000000002</v>
      </c>
      <c r="E12" s="21">
        <v>1.438985</v>
      </c>
      <c r="F12" s="21">
        <f t="shared" si="0"/>
        <v>0.98818183460822151</v>
      </c>
      <c r="G12" s="21">
        <v>0.8981009146082215</v>
      </c>
      <c r="H12" s="21">
        <v>0.12459082999999999</v>
      </c>
      <c r="I12" s="21">
        <v>-3.4509909999999998E-2</v>
      </c>
      <c r="J12" s="22">
        <f t="shared" si="1"/>
        <v>0.62412110939879262</v>
      </c>
      <c r="K12" s="22">
        <f t="shared" si="2"/>
        <v>0.71070354771468891</v>
      </c>
      <c r="L12" s="23">
        <f t="shared" si="3"/>
        <v>0.68672142837362549</v>
      </c>
      <c r="M12" s="4"/>
    </row>
    <row r="13" spans="1:13" x14ac:dyDescent="0.25">
      <c r="A13" s="17"/>
      <c r="B13" s="18">
        <v>453</v>
      </c>
      <c r="C13" s="19" t="s">
        <v>220</v>
      </c>
      <c r="D13" s="20">
        <v>0</v>
      </c>
      <c r="E13" s="21">
        <v>0.23168</v>
      </c>
      <c r="F13" s="21">
        <f t="shared" si="0"/>
        <v>1.0174000231921674E-2</v>
      </c>
      <c r="G13" s="21">
        <v>6.5740002319216728E-3</v>
      </c>
      <c r="H13" s="21">
        <v>2.8E-3</v>
      </c>
      <c r="I13" s="21">
        <v>8.0000000000000004E-4</v>
      </c>
      <c r="J13" s="22">
        <f t="shared" si="1"/>
        <v>2.8375346304910537E-2</v>
      </c>
      <c r="K13" s="22">
        <f t="shared" si="2"/>
        <v>4.0460981664026563E-2</v>
      </c>
      <c r="L13" s="23">
        <f t="shared" si="3"/>
        <v>4.391402033805971E-2</v>
      </c>
      <c r="M13" s="4"/>
    </row>
    <row r="14" spans="1:13" x14ac:dyDescent="0.25">
      <c r="A14" s="17"/>
      <c r="B14" s="18">
        <v>454</v>
      </c>
      <c r="C14" s="19" t="s">
        <v>221</v>
      </c>
      <c r="D14" s="20">
        <v>0</v>
      </c>
      <c r="E14" s="21">
        <v>0.91894500000000001</v>
      </c>
      <c r="F14" s="21">
        <f t="shared" si="0"/>
        <v>0.64794370602159346</v>
      </c>
      <c r="G14" s="21">
        <v>0.54632805602159351</v>
      </c>
      <c r="H14" s="21">
        <v>4.6265569999999999E-2</v>
      </c>
      <c r="I14" s="21">
        <v>5.5350079999999996E-2</v>
      </c>
      <c r="J14" s="22">
        <f t="shared" si="1"/>
        <v>0.59451659894944042</v>
      </c>
      <c r="K14" s="22">
        <f t="shared" si="2"/>
        <v>0.64486299617669551</v>
      </c>
      <c r="L14" s="23">
        <f t="shared" si="3"/>
        <v>0.70509519723334202</v>
      </c>
      <c r="M14" s="4"/>
    </row>
    <row r="15" spans="1:13" x14ac:dyDescent="0.25">
      <c r="A15" s="17"/>
      <c r="B15" s="18">
        <v>457</v>
      </c>
      <c r="C15" s="19" t="s">
        <v>224</v>
      </c>
      <c r="D15" s="20">
        <v>5.6805840000000005</v>
      </c>
      <c r="E15" s="21">
        <v>1.1395929999999999</v>
      </c>
      <c r="F15" s="21">
        <f t="shared" si="0"/>
        <v>0.67488217060171518</v>
      </c>
      <c r="G15" s="21">
        <v>0.46209055060171522</v>
      </c>
      <c r="H15" s="21">
        <v>9.3585150000000006E-2</v>
      </c>
      <c r="I15" s="21">
        <v>0.11920647000000001</v>
      </c>
      <c r="J15" s="22">
        <f t="shared" si="1"/>
        <v>0.40548735434643357</v>
      </c>
      <c r="K15" s="22">
        <f t="shared" si="2"/>
        <v>0.48760891002464501</v>
      </c>
      <c r="L15" s="23">
        <f t="shared" si="3"/>
        <v>0.59221333458674741</v>
      </c>
      <c r="M15" s="4"/>
    </row>
    <row r="16" spans="1:13" x14ac:dyDescent="0.25">
      <c r="A16" s="17"/>
      <c r="B16" s="18">
        <v>461</v>
      </c>
      <c r="C16" s="19" t="s">
        <v>228</v>
      </c>
      <c r="D16" s="20">
        <v>0</v>
      </c>
      <c r="E16" s="21">
        <v>0.41829300000000003</v>
      </c>
      <c r="F16" s="21">
        <f t="shared" si="0"/>
        <v>0.29341726517304778</v>
      </c>
      <c r="G16" s="21">
        <v>0.29341726517304778</v>
      </c>
      <c r="H16" s="21">
        <v>0</v>
      </c>
      <c r="I16" s="21">
        <v>0</v>
      </c>
      <c r="J16" s="22">
        <f t="shared" si="1"/>
        <v>0.70146348414400372</v>
      </c>
      <c r="K16" s="22">
        <f t="shared" si="2"/>
        <v>0.70146348414400372</v>
      </c>
      <c r="L16" s="23">
        <f t="shared" si="3"/>
        <v>0.70146348414400372</v>
      </c>
      <c r="M16" s="4"/>
    </row>
    <row r="17" spans="1:13" x14ac:dyDescent="0.25">
      <c r="A17" s="17"/>
      <c r="B17" s="18">
        <v>462</v>
      </c>
      <c r="C17" s="19" t="s">
        <v>229</v>
      </c>
      <c r="D17" s="20">
        <v>5.9193580000000008</v>
      </c>
      <c r="E17" s="21">
        <v>1.4752930000000002</v>
      </c>
      <c r="F17" s="21">
        <f t="shared" si="0"/>
        <v>1.2687702161756187</v>
      </c>
      <c r="G17" s="21">
        <v>0.98754966617561879</v>
      </c>
      <c r="H17" s="21">
        <v>0.1489962</v>
      </c>
      <c r="I17" s="21">
        <v>0.13222434999999999</v>
      </c>
      <c r="J17" s="22">
        <f t="shared" si="1"/>
        <v>0.66939222661235342</v>
      </c>
      <c r="K17" s="22">
        <f t="shared" si="2"/>
        <v>0.77038653757295572</v>
      </c>
      <c r="L17" s="23">
        <f t="shared" si="3"/>
        <v>0.86001236105344403</v>
      </c>
      <c r="M17" s="4"/>
    </row>
    <row r="18" spans="1:13" ht="15.75" thickBot="1" x14ac:dyDescent="0.3">
      <c r="A18" s="24"/>
      <c r="B18" s="25">
        <v>463</v>
      </c>
      <c r="C18" s="26" t="s">
        <v>230</v>
      </c>
      <c r="D18" s="27">
        <v>0</v>
      </c>
      <c r="E18" s="28">
        <v>0.93503700000000012</v>
      </c>
      <c r="F18" s="28">
        <f t="shared" si="0"/>
        <v>0.83946287778562334</v>
      </c>
      <c r="G18" s="28">
        <v>0.58495869778562337</v>
      </c>
      <c r="H18" s="28">
        <v>6.4722599999999991E-2</v>
      </c>
      <c r="I18" s="28">
        <v>0.18978158000000001</v>
      </c>
      <c r="J18" s="29">
        <f t="shared" si="1"/>
        <v>0.62559951936193248</v>
      </c>
      <c r="K18" s="29">
        <f t="shared" si="2"/>
        <v>0.69481881228830866</v>
      </c>
      <c r="L18" s="30">
        <f t="shared" si="3"/>
        <v>0.89778573231393333</v>
      </c>
      <c r="M18" s="4"/>
    </row>
    <row r="19" spans="1:13" x14ac:dyDescent="0.25">
      <c r="A19" t="s">
        <v>233</v>
      </c>
      <c r="D19" s="5"/>
      <c r="E19" s="5"/>
      <c r="F19" s="5">
        <f t="shared" si="0"/>
        <v>0</v>
      </c>
      <c r="G19" s="5"/>
      <c r="H19" s="5"/>
      <c r="I19" s="5"/>
      <c r="J19" s="4">
        <f t="shared" si="1"/>
        <v>0</v>
      </c>
      <c r="K19" s="4">
        <f t="shared" si="2"/>
        <v>0</v>
      </c>
      <c r="L19" s="4">
        <f t="shared" si="3"/>
        <v>0</v>
      </c>
      <c r="M19" s="4"/>
    </row>
    <row r="20" spans="1:13" x14ac:dyDescent="0.25">
      <c r="D20" s="5"/>
      <c r="E20" s="5"/>
      <c r="F20" s="5"/>
      <c r="G20" s="5"/>
      <c r="H20" s="5"/>
      <c r="I20" s="5"/>
      <c r="J20" s="4"/>
      <c r="K20" s="4"/>
      <c r="L20" s="4"/>
      <c r="M2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57</v>
      </c>
      <c r="B1" s="51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888</v>
      </c>
      <c r="N2" s="72" t="s">
        <v>911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65.552451000000005</v>
      </c>
      <c r="E6" s="14">
        <f ca="1">SUM(E7:OFFSET(E7,50,0))</f>
        <v>61.022119999999994</v>
      </c>
      <c r="F6" s="14">
        <f ca="1">SUM(F7:OFFSET(F7,50,0))</f>
        <v>43.769491768040801</v>
      </c>
      <c r="G6" s="14">
        <f ca="1">SUM(G7:OFFSET(G7,50,0))</f>
        <v>34.581815068040804</v>
      </c>
      <c r="H6" s="14">
        <f ca="1">SUM(H7:OFFSET(H7,50,0))</f>
        <v>4.2090970500000005</v>
      </c>
      <c r="I6" s="14">
        <f ca="1">SUM(I7:OFFSET(I7,50,0))</f>
        <v>4.9785796500000004</v>
      </c>
      <c r="J6" s="15">
        <f ca="1">IFERROR(G6/E6,0)</f>
        <v>0.5667094992445495</v>
      </c>
      <c r="K6" s="15">
        <f ca="1">IFERROR(SUM(G6,H6)/E6,0)</f>
        <v>0.63568607773772545</v>
      </c>
      <c r="L6" s="16">
        <f ca="1">IFERROR(SUM(G6,H6,I6)/E6,0)</f>
        <v>0.71727255244558552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1.500934</v>
      </c>
      <c r="E7" s="21">
        <v>1.4952180000000002</v>
      </c>
      <c r="F7" s="21">
        <f t="shared" ref="F7:F28" si="0">SUM(G7,H7,I7)</f>
        <v>1.3480685743467276</v>
      </c>
      <c r="G7" s="21">
        <v>1.0889436443467275</v>
      </c>
      <c r="H7" s="21">
        <v>0.12133096</v>
      </c>
      <c r="I7" s="21">
        <v>0.13779396999999999</v>
      </c>
      <c r="J7" s="22">
        <f t="shared" ref="J7:J28" si="1">IFERROR(G7/E7,0)</f>
        <v>0.72828419959278679</v>
      </c>
      <c r="K7" s="22">
        <f t="shared" ref="K7:K28" si="2">IFERROR(SUM(G7,H7)/E7,0)</f>
        <v>0.80943019970782015</v>
      </c>
      <c r="L7" s="23">
        <f t="shared" ref="L7:L28" si="3">IFERROR(SUM(G7,H7,I7)/E7,0)</f>
        <v>0.9015866411096759</v>
      </c>
      <c r="M7" s="4"/>
      <c r="N7" t="s">
        <v>270</v>
      </c>
      <c r="O7" s="5">
        <v>1.0729494343920938</v>
      </c>
      <c r="P7" s="71">
        <v>0.90244431319076923</v>
      </c>
    </row>
    <row r="8" spans="1:16" x14ac:dyDescent="0.25">
      <c r="A8" s="17"/>
      <c r="B8" s="55">
        <v>2</v>
      </c>
      <c r="C8" s="19" t="s">
        <v>251</v>
      </c>
      <c r="D8" s="20">
        <v>1.6781470000000001</v>
      </c>
      <c r="E8" s="21">
        <v>1.9650800000000002</v>
      </c>
      <c r="F8" s="21">
        <f t="shared" si="0"/>
        <v>1.74449362168745</v>
      </c>
      <c r="G8" s="21">
        <v>1.31550940168745</v>
      </c>
      <c r="H8" s="21">
        <v>0.20244653000000001</v>
      </c>
      <c r="I8" s="21">
        <v>0.22653768999999999</v>
      </c>
      <c r="J8" s="22">
        <f t="shared" si="1"/>
        <v>0.66944317874460579</v>
      </c>
      <c r="K8" s="22">
        <f t="shared" si="2"/>
        <v>0.772465208382076</v>
      </c>
      <c r="L8" s="23">
        <f t="shared" si="3"/>
        <v>0.88774687121514129</v>
      </c>
      <c r="M8" s="4"/>
      <c r="N8" t="s">
        <v>271</v>
      </c>
      <c r="O8" s="5">
        <v>2.0805088594439529</v>
      </c>
      <c r="P8" s="71">
        <v>0.90219668430316835</v>
      </c>
    </row>
    <row r="9" spans="1:16" x14ac:dyDescent="0.25">
      <c r="A9" s="17"/>
      <c r="B9" s="55">
        <v>3</v>
      </c>
      <c r="C9" s="19" t="s">
        <v>252</v>
      </c>
      <c r="D9" s="20">
        <v>0.41818300000000003</v>
      </c>
      <c r="E9" s="21">
        <v>0.41274599999999995</v>
      </c>
      <c r="F9" s="21">
        <f t="shared" si="0"/>
        <v>0.36735603352522572</v>
      </c>
      <c r="G9" s="21">
        <v>0.29636828352522571</v>
      </c>
      <c r="H9" s="21">
        <v>3.1398249999999996E-2</v>
      </c>
      <c r="I9" s="21">
        <v>3.9589499999999993E-2</v>
      </c>
      <c r="J9" s="22">
        <f t="shared" si="1"/>
        <v>0.71804035296580881</v>
      </c>
      <c r="K9" s="22">
        <f t="shared" si="2"/>
        <v>0.79411195632477549</v>
      </c>
      <c r="L9" s="23">
        <f t="shared" si="3"/>
        <v>0.89002930016335902</v>
      </c>
      <c r="M9" s="4"/>
      <c r="N9" t="s">
        <v>262</v>
      </c>
      <c r="O9" s="5">
        <v>0.49176629262296406</v>
      </c>
      <c r="P9" s="71">
        <v>0.90193952780277775</v>
      </c>
    </row>
    <row r="10" spans="1:16" x14ac:dyDescent="0.25">
      <c r="A10" s="17"/>
      <c r="B10" s="55">
        <v>4</v>
      </c>
      <c r="C10" s="19" t="s">
        <v>253</v>
      </c>
      <c r="D10" s="20">
        <v>0.79777699999999996</v>
      </c>
      <c r="E10" s="21">
        <v>0.83940399999999993</v>
      </c>
      <c r="F10" s="21">
        <f t="shared" si="0"/>
        <v>0.72906966717844557</v>
      </c>
      <c r="G10" s="21">
        <v>0.59015105717844563</v>
      </c>
      <c r="H10" s="21">
        <v>6.1649450000000001E-2</v>
      </c>
      <c r="I10" s="21">
        <v>7.7269160000000003E-2</v>
      </c>
      <c r="J10" s="22">
        <f t="shared" si="1"/>
        <v>0.70305961989512278</v>
      </c>
      <c r="K10" s="22">
        <f t="shared" si="2"/>
        <v>0.77650393276473029</v>
      </c>
      <c r="L10" s="23">
        <f t="shared" si="3"/>
        <v>0.86855634137846094</v>
      </c>
      <c r="M10" s="4"/>
      <c r="N10" t="s">
        <v>250</v>
      </c>
      <c r="O10" s="5">
        <v>1.3480685743467276</v>
      </c>
      <c r="P10" s="71">
        <v>0.9015866411096759</v>
      </c>
    </row>
    <row r="11" spans="1:16" x14ac:dyDescent="0.25">
      <c r="A11" s="17"/>
      <c r="B11" s="55">
        <v>5</v>
      </c>
      <c r="C11" s="19" t="s">
        <v>254</v>
      </c>
      <c r="D11" s="20">
        <v>0.25918300000000005</v>
      </c>
      <c r="E11" s="21">
        <v>0.315243</v>
      </c>
      <c r="F11" s="21">
        <f t="shared" si="0"/>
        <v>0.264211339668111</v>
      </c>
      <c r="G11" s="21">
        <v>0.21743993966811104</v>
      </c>
      <c r="H11" s="21">
        <v>2.2977699999999997E-2</v>
      </c>
      <c r="I11" s="21">
        <v>2.3793699999999997E-2</v>
      </c>
      <c r="J11" s="22">
        <f t="shared" si="1"/>
        <v>0.68975342725488287</v>
      </c>
      <c r="K11" s="22">
        <f t="shared" si="2"/>
        <v>0.76264227807789875</v>
      </c>
      <c r="L11" s="23">
        <f t="shared" si="3"/>
        <v>0.8381196082644532</v>
      </c>
      <c r="M11" s="4"/>
      <c r="N11" t="s">
        <v>252</v>
      </c>
      <c r="O11" s="5">
        <v>0.36735603352522572</v>
      </c>
      <c r="P11" s="71">
        <v>0.89002930016335902</v>
      </c>
    </row>
    <row r="12" spans="1:16" x14ac:dyDescent="0.25">
      <c r="A12" s="17"/>
      <c r="B12" s="55">
        <v>6</v>
      </c>
      <c r="C12" s="19" t="s">
        <v>255</v>
      </c>
      <c r="D12" s="20">
        <v>2.1787489999999998</v>
      </c>
      <c r="E12" s="21">
        <v>1.9287939999999999</v>
      </c>
      <c r="F12" s="21">
        <f t="shared" si="0"/>
        <v>1.6504520513510381</v>
      </c>
      <c r="G12" s="21">
        <v>1.2344835313510383</v>
      </c>
      <c r="H12" s="21">
        <v>0.21048929999999999</v>
      </c>
      <c r="I12" s="21">
        <v>0.20547922000000002</v>
      </c>
      <c r="J12" s="22">
        <f t="shared" si="1"/>
        <v>0.64002870775782084</v>
      </c>
      <c r="K12" s="22">
        <f t="shared" si="2"/>
        <v>0.74915871334680539</v>
      </c>
      <c r="L12" s="23">
        <f t="shared" si="3"/>
        <v>0.85569119944952032</v>
      </c>
      <c r="M12" s="4"/>
      <c r="N12" t="s">
        <v>268</v>
      </c>
      <c r="O12" s="5">
        <v>1.6293617504598361</v>
      </c>
      <c r="P12" s="71">
        <v>0.88884426283210294</v>
      </c>
    </row>
    <row r="13" spans="1:16" x14ac:dyDescent="0.25">
      <c r="A13" s="17"/>
      <c r="B13" s="55">
        <v>8</v>
      </c>
      <c r="C13" s="19" t="s">
        <v>257</v>
      </c>
      <c r="D13" s="20">
        <v>8.3091360000000005</v>
      </c>
      <c r="E13" s="21">
        <v>4.591171000000001</v>
      </c>
      <c r="F13" s="21">
        <f t="shared" si="0"/>
        <v>3.6320601759697757</v>
      </c>
      <c r="G13" s="21">
        <v>2.9274535159697757</v>
      </c>
      <c r="H13" s="21">
        <v>0.32349787000000002</v>
      </c>
      <c r="I13" s="21">
        <v>0.38110878999999998</v>
      </c>
      <c r="J13" s="22">
        <f t="shared" si="1"/>
        <v>0.63762676580109412</v>
      </c>
      <c r="K13" s="22">
        <f t="shared" si="2"/>
        <v>0.70808762861800945</v>
      </c>
      <c r="L13" s="23">
        <f t="shared" si="3"/>
        <v>0.79109668883380191</v>
      </c>
      <c r="M13" s="4"/>
      <c r="N13" t="s">
        <v>251</v>
      </c>
      <c r="O13" s="5">
        <v>1.74449362168745</v>
      </c>
      <c r="P13" s="71">
        <v>0.88774687121514129</v>
      </c>
    </row>
    <row r="14" spans="1:16" x14ac:dyDescent="0.25">
      <c r="A14" s="17"/>
      <c r="B14" s="55">
        <v>9</v>
      </c>
      <c r="C14" s="19" t="s">
        <v>258</v>
      </c>
      <c r="D14" s="20">
        <v>1.3899850000000002</v>
      </c>
      <c r="E14" s="21">
        <v>1.438985</v>
      </c>
      <c r="F14" s="21">
        <f t="shared" si="0"/>
        <v>0.98818183460822151</v>
      </c>
      <c r="G14" s="21">
        <v>0.8981009146082215</v>
      </c>
      <c r="H14" s="21">
        <v>0.12459082999999999</v>
      </c>
      <c r="I14" s="21">
        <v>-3.4509909999999998E-2</v>
      </c>
      <c r="J14" s="22">
        <f t="shared" si="1"/>
        <v>0.62412110939879262</v>
      </c>
      <c r="K14" s="22">
        <f t="shared" si="2"/>
        <v>0.71070354771468891</v>
      </c>
      <c r="L14" s="23">
        <f t="shared" si="3"/>
        <v>0.68672142837362549</v>
      </c>
      <c r="M14" s="4"/>
      <c r="N14" t="s">
        <v>263</v>
      </c>
      <c r="O14" s="5">
        <v>0.7922336185423462</v>
      </c>
      <c r="P14" s="71">
        <v>0.88088206615157616</v>
      </c>
    </row>
    <row r="15" spans="1:16" x14ac:dyDescent="0.25">
      <c r="A15" s="17"/>
      <c r="B15" s="55">
        <v>10</v>
      </c>
      <c r="C15" s="19" t="s">
        <v>259</v>
      </c>
      <c r="D15" s="20">
        <v>1.2006729999999999</v>
      </c>
      <c r="E15" s="21">
        <v>1.4535450000000001</v>
      </c>
      <c r="F15" s="21">
        <f t="shared" si="0"/>
        <v>1.1091714078797981</v>
      </c>
      <c r="G15" s="21">
        <v>0.89612451787979808</v>
      </c>
      <c r="H15" s="21">
        <v>0.10466079</v>
      </c>
      <c r="I15" s="21">
        <v>0.1083861</v>
      </c>
      <c r="J15" s="22">
        <f t="shared" si="1"/>
        <v>0.61650964908537265</v>
      </c>
      <c r="K15" s="22">
        <f t="shared" si="2"/>
        <v>0.68851346733661367</v>
      </c>
      <c r="L15" s="23">
        <f t="shared" si="3"/>
        <v>0.76308019901674728</v>
      </c>
      <c r="M15" s="4"/>
      <c r="N15" t="s">
        <v>261</v>
      </c>
      <c r="O15" s="5">
        <v>1.8139177174966028</v>
      </c>
      <c r="P15" s="71">
        <v>0.87172922953066379</v>
      </c>
    </row>
    <row r="16" spans="1:16" x14ac:dyDescent="0.25">
      <c r="A16" s="17"/>
      <c r="B16" s="55">
        <v>11</v>
      </c>
      <c r="C16" s="19" t="s">
        <v>260</v>
      </c>
      <c r="D16" s="20">
        <v>2.8980160000000001</v>
      </c>
      <c r="E16" s="21">
        <v>2.3504160000000001</v>
      </c>
      <c r="F16" s="21">
        <f t="shared" si="0"/>
        <v>1.2822924961182296</v>
      </c>
      <c r="G16" s="21">
        <v>1.0500295161182294</v>
      </c>
      <c r="H16" s="21">
        <v>0.10371933000000001</v>
      </c>
      <c r="I16" s="21">
        <v>0.12854365000000001</v>
      </c>
      <c r="J16" s="22">
        <f t="shared" si="1"/>
        <v>0.44674198785160979</v>
      </c>
      <c r="K16" s="22">
        <f t="shared" si="2"/>
        <v>0.49087006135008843</v>
      </c>
      <c r="L16" s="23">
        <f t="shared" si="3"/>
        <v>0.54555980563365358</v>
      </c>
      <c r="M16" s="4"/>
      <c r="N16" t="s">
        <v>253</v>
      </c>
      <c r="O16" s="5">
        <v>0.72906966717844557</v>
      </c>
      <c r="P16" s="71">
        <v>0.86855634137846094</v>
      </c>
    </row>
    <row r="17" spans="1:16" x14ac:dyDescent="0.25">
      <c r="A17" s="17"/>
      <c r="B17" s="55">
        <v>12</v>
      </c>
      <c r="C17" s="19" t="s">
        <v>261</v>
      </c>
      <c r="D17" s="20">
        <v>1.8761939999999999</v>
      </c>
      <c r="E17" s="21">
        <v>2.0808270000000002</v>
      </c>
      <c r="F17" s="21">
        <f t="shared" si="0"/>
        <v>1.8139177174966028</v>
      </c>
      <c r="G17" s="21">
        <v>1.4382060174966029</v>
      </c>
      <c r="H17" s="21">
        <v>0.18065556999999999</v>
      </c>
      <c r="I17" s="21">
        <v>0.19505612999999999</v>
      </c>
      <c r="J17" s="22">
        <f t="shared" si="1"/>
        <v>0.69117039402920222</v>
      </c>
      <c r="K17" s="22">
        <f t="shared" si="2"/>
        <v>0.77798951450389808</v>
      </c>
      <c r="L17" s="23">
        <f t="shared" si="3"/>
        <v>0.87172922953066379</v>
      </c>
      <c r="M17" s="4"/>
      <c r="N17" t="s">
        <v>255</v>
      </c>
      <c r="O17" s="5">
        <v>1.6504520513510381</v>
      </c>
      <c r="P17" s="71">
        <v>0.85569119944952032</v>
      </c>
    </row>
    <row r="18" spans="1:16" x14ac:dyDescent="0.25">
      <c r="A18" s="17"/>
      <c r="B18" s="55">
        <v>13</v>
      </c>
      <c r="C18" s="19" t="s">
        <v>262</v>
      </c>
      <c r="D18" s="20">
        <v>0.51266900000000004</v>
      </c>
      <c r="E18" s="21">
        <v>0.54523199999999994</v>
      </c>
      <c r="F18" s="21">
        <f t="shared" si="0"/>
        <v>0.49176629262296406</v>
      </c>
      <c r="G18" s="21">
        <v>0.40041174262296408</v>
      </c>
      <c r="H18" s="21">
        <v>4.5769249999999997E-2</v>
      </c>
      <c r="I18" s="21">
        <v>4.5585300000000002E-2</v>
      </c>
      <c r="J18" s="22">
        <f t="shared" si="1"/>
        <v>0.73438782504138445</v>
      </c>
      <c r="K18" s="22">
        <f t="shared" si="2"/>
        <v>0.81833236608079518</v>
      </c>
      <c r="L18" s="23">
        <f t="shared" si="3"/>
        <v>0.90193952780277775</v>
      </c>
      <c r="M18" s="4"/>
      <c r="N18" t="s">
        <v>273</v>
      </c>
      <c r="O18" s="5">
        <v>1.2540075622285465</v>
      </c>
      <c r="P18" s="71">
        <v>0.85418145335887219</v>
      </c>
    </row>
    <row r="19" spans="1:16" x14ac:dyDescent="0.25">
      <c r="A19" s="17"/>
      <c r="B19" s="55">
        <v>14</v>
      </c>
      <c r="C19" s="19" t="s">
        <v>263</v>
      </c>
      <c r="D19" s="20">
        <v>0.84311800000000003</v>
      </c>
      <c r="E19" s="21">
        <v>0.89936400000000005</v>
      </c>
      <c r="F19" s="21">
        <f t="shared" si="0"/>
        <v>0.7922336185423462</v>
      </c>
      <c r="G19" s="21">
        <v>0.64942940854234621</v>
      </c>
      <c r="H19" s="21">
        <v>6.6678950000000001E-2</v>
      </c>
      <c r="I19" s="21">
        <v>7.612526E-2</v>
      </c>
      <c r="J19" s="22">
        <f t="shared" si="1"/>
        <v>0.72209851466408059</v>
      </c>
      <c r="K19" s="22">
        <f t="shared" si="2"/>
        <v>0.79623862923393218</v>
      </c>
      <c r="L19" s="23">
        <f t="shared" si="3"/>
        <v>0.88088206615157616</v>
      </c>
      <c r="M19" s="4"/>
      <c r="N19" t="s">
        <v>254</v>
      </c>
      <c r="O19" s="5">
        <v>0.264211339668111</v>
      </c>
      <c r="P19" s="71">
        <v>0.8381196082644532</v>
      </c>
    </row>
    <row r="20" spans="1:16" x14ac:dyDescent="0.25">
      <c r="A20" s="17"/>
      <c r="B20" s="55">
        <v>15</v>
      </c>
      <c r="C20" s="19" t="s">
        <v>264</v>
      </c>
      <c r="D20" s="20">
        <v>12.066891</v>
      </c>
      <c r="E20" s="21">
        <v>16.469533000000006</v>
      </c>
      <c r="F20" s="21">
        <f t="shared" si="0"/>
        <v>9.5537699316287537</v>
      </c>
      <c r="G20" s="21">
        <v>7.2390814716287526</v>
      </c>
      <c r="H20" s="21">
        <v>0.95644820000000008</v>
      </c>
      <c r="I20" s="21">
        <v>1.3582402600000001</v>
      </c>
      <c r="J20" s="22">
        <f t="shared" si="1"/>
        <v>0.43954382140821785</v>
      </c>
      <c r="K20" s="22">
        <f t="shared" si="2"/>
        <v>0.49761761135721033</v>
      </c>
      <c r="L20" s="23">
        <f t="shared" si="3"/>
        <v>0.58008748223940232</v>
      </c>
      <c r="M20" s="4"/>
      <c r="N20" t="s">
        <v>266</v>
      </c>
      <c r="O20" s="5">
        <v>3.6057829242207284</v>
      </c>
      <c r="P20" s="71">
        <v>0.80101008081019476</v>
      </c>
    </row>
    <row r="21" spans="1:16" x14ac:dyDescent="0.25">
      <c r="A21" s="17"/>
      <c r="B21" s="55">
        <v>16</v>
      </c>
      <c r="C21" s="19" t="s">
        <v>265</v>
      </c>
      <c r="D21" s="20">
        <v>4.9240899999999996</v>
      </c>
      <c r="E21" s="21">
        <v>6.649496000000001</v>
      </c>
      <c r="F21" s="21">
        <f t="shared" si="0"/>
        <v>4.9191752912836888</v>
      </c>
      <c r="G21" s="21">
        <v>3.9712713312836887</v>
      </c>
      <c r="H21" s="21">
        <v>0.42373079000000002</v>
      </c>
      <c r="I21" s="21">
        <v>0.52417316999999997</v>
      </c>
      <c r="J21" s="22">
        <f t="shared" si="1"/>
        <v>0.59722892250535797</v>
      </c>
      <c r="K21" s="22">
        <f t="shared" si="2"/>
        <v>0.66095266788395513</v>
      </c>
      <c r="L21" s="23">
        <f t="shared" si="3"/>
        <v>0.73978167537565076</v>
      </c>
      <c r="M21" s="4"/>
      <c r="N21" t="s">
        <v>257</v>
      </c>
      <c r="O21" s="5">
        <v>3.6320601759697757</v>
      </c>
      <c r="P21" s="71">
        <v>0.79109668883380191</v>
      </c>
    </row>
    <row r="22" spans="1:16" x14ac:dyDescent="0.25">
      <c r="A22" s="17"/>
      <c r="B22" s="55">
        <v>17</v>
      </c>
      <c r="C22" s="19" t="s">
        <v>266</v>
      </c>
      <c r="D22" s="20">
        <v>3.3421629999999989</v>
      </c>
      <c r="E22" s="21">
        <v>4.5015450000000001</v>
      </c>
      <c r="F22" s="21">
        <f t="shared" si="0"/>
        <v>3.6057829242207284</v>
      </c>
      <c r="G22" s="21">
        <v>2.8774510542207281</v>
      </c>
      <c r="H22" s="21">
        <v>0.31064987999999999</v>
      </c>
      <c r="I22" s="21">
        <v>0.41768199000000006</v>
      </c>
      <c r="J22" s="22">
        <f t="shared" si="1"/>
        <v>0.63921410409553348</v>
      </c>
      <c r="K22" s="22">
        <f t="shared" si="2"/>
        <v>0.70822371746161106</v>
      </c>
      <c r="L22" s="23">
        <f t="shared" si="3"/>
        <v>0.80101008081019476</v>
      </c>
      <c r="M22" s="4"/>
      <c r="N22" t="s">
        <v>259</v>
      </c>
      <c r="O22" s="5">
        <v>1.1091714078797981</v>
      </c>
      <c r="P22" s="71">
        <v>0.76308019901674728</v>
      </c>
    </row>
    <row r="23" spans="1:16" x14ac:dyDescent="0.25">
      <c r="A23" s="17"/>
      <c r="B23" s="55">
        <v>19</v>
      </c>
      <c r="C23" s="19" t="s">
        <v>268</v>
      </c>
      <c r="D23" s="20">
        <v>3.7472240000000001</v>
      </c>
      <c r="E23" s="21">
        <v>1.8331240000000002</v>
      </c>
      <c r="F23" s="21">
        <f t="shared" si="0"/>
        <v>1.6293617504598361</v>
      </c>
      <c r="G23" s="21">
        <v>1.2820658404598362</v>
      </c>
      <c r="H23" s="21">
        <v>0.14308097</v>
      </c>
      <c r="I23" s="21">
        <v>0.20421494000000001</v>
      </c>
      <c r="J23" s="22">
        <f t="shared" si="1"/>
        <v>0.69938849770110267</v>
      </c>
      <c r="K23" s="22">
        <f t="shared" si="2"/>
        <v>0.7774415753979742</v>
      </c>
      <c r="L23" s="23">
        <f t="shared" si="3"/>
        <v>0.88884426283210294</v>
      </c>
      <c r="M23" s="4"/>
      <c r="N23" t="s">
        <v>265</v>
      </c>
      <c r="O23" s="5">
        <v>4.9191752912836888</v>
      </c>
      <c r="P23" s="71">
        <v>0.73978167537565076</v>
      </c>
    </row>
    <row r="24" spans="1:16" x14ac:dyDescent="0.25">
      <c r="A24" s="17"/>
      <c r="B24" s="55">
        <v>20</v>
      </c>
      <c r="C24" s="19" t="s">
        <v>269</v>
      </c>
      <c r="D24" s="20">
        <v>6.1988540000000008</v>
      </c>
      <c r="E24" s="21">
        <v>1.7725439999999999</v>
      </c>
      <c r="F24" s="21">
        <f t="shared" si="0"/>
        <v>1.2594758228605774</v>
      </c>
      <c r="G24" s="21">
        <v>0.93558878286057734</v>
      </c>
      <c r="H24" s="21">
        <v>0.13882387000000002</v>
      </c>
      <c r="I24" s="21">
        <v>0.18506317</v>
      </c>
      <c r="J24" s="22">
        <f t="shared" si="1"/>
        <v>0.52782260009375082</v>
      </c>
      <c r="K24" s="22">
        <f t="shared" si="2"/>
        <v>0.60614159809887791</v>
      </c>
      <c r="L24" s="23">
        <f t="shared" si="3"/>
        <v>0.71054700072922161</v>
      </c>
      <c r="M24" s="4"/>
      <c r="N24" t="s">
        <v>269</v>
      </c>
      <c r="O24" s="5">
        <v>1.2594758228605774</v>
      </c>
      <c r="P24" s="71">
        <v>0.71054700072922161</v>
      </c>
    </row>
    <row r="25" spans="1:16" x14ac:dyDescent="0.25">
      <c r="A25" s="17"/>
      <c r="B25" s="55">
        <v>21</v>
      </c>
      <c r="C25" s="19" t="s">
        <v>270</v>
      </c>
      <c r="D25" s="20">
        <v>1.059623</v>
      </c>
      <c r="E25" s="21">
        <v>1.1889370000000001</v>
      </c>
      <c r="F25" s="21">
        <f t="shared" si="0"/>
        <v>1.0729494343920938</v>
      </c>
      <c r="G25" s="21">
        <v>0.84552827439209377</v>
      </c>
      <c r="H25" s="21">
        <v>9.2587320000000001E-2</v>
      </c>
      <c r="I25" s="21">
        <v>0.13483383999999998</v>
      </c>
      <c r="J25" s="22">
        <f t="shared" si="1"/>
        <v>0.71116322764965145</v>
      </c>
      <c r="K25" s="22">
        <f t="shared" si="2"/>
        <v>0.78903726134529728</v>
      </c>
      <c r="L25" s="23">
        <f t="shared" si="3"/>
        <v>0.90244431319076923</v>
      </c>
      <c r="M25" s="4"/>
      <c r="N25" t="s">
        <v>258</v>
      </c>
      <c r="O25" s="5">
        <v>0.98818183460822151</v>
      </c>
      <c r="P25" s="71">
        <v>0.68672142837362549</v>
      </c>
    </row>
    <row r="26" spans="1:16" x14ac:dyDescent="0.25">
      <c r="A26" s="17"/>
      <c r="B26" s="55">
        <v>22</v>
      </c>
      <c r="C26" s="19" t="s">
        <v>271</v>
      </c>
      <c r="D26" s="20">
        <v>1.4944659999999999</v>
      </c>
      <c r="E26" s="21">
        <v>2.3060480000000001</v>
      </c>
      <c r="F26" s="21">
        <f t="shared" si="0"/>
        <v>2.0805088594439529</v>
      </c>
      <c r="G26" s="21">
        <v>1.6481519994439529</v>
      </c>
      <c r="H26" s="21">
        <v>0.19834277</v>
      </c>
      <c r="I26" s="21">
        <v>0.23401409000000004</v>
      </c>
      <c r="J26" s="22">
        <f t="shared" si="1"/>
        <v>0.71470845335567723</v>
      </c>
      <c r="K26" s="22">
        <f t="shared" si="2"/>
        <v>0.80071827188504008</v>
      </c>
      <c r="L26" s="23">
        <f t="shared" si="3"/>
        <v>0.90219668430316835</v>
      </c>
      <c r="M26" s="4"/>
      <c r="N26" t="s">
        <v>264</v>
      </c>
      <c r="O26" s="5">
        <v>9.5537699316287537</v>
      </c>
      <c r="P26" s="71">
        <v>0.58008748223940232</v>
      </c>
    </row>
    <row r="27" spans="1:16" x14ac:dyDescent="0.25">
      <c r="A27" s="17"/>
      <c r="B27" s="55">
        <v>24</v>
      </c>
      <c r="C27" s="19" t="s">
        <v>273</v>
      </c>
      <c r="D27" s="20">
        <v>0.84514599999999995</v>
      </c>
      <c r="E27" s="21">
        <v>1.468081</v>
      </c>
      <c r="F27" s="21">
        <f t="shared" si="0"/>
        <v>1.2540075622285465</v>
      </c>
      <c r="G27" s="21">
        <v>1.0435819122285466</v>
      </c>
      <c r="H27" s="21">
        <v>0.11102657</v>
      </c>
      <c r="I27" s="21">
        <v>9.9399080000000001E-2</v>
      </c>
      <c r="J27" s="22">
        <f t="shared" si="1"/>
        <v>0.71084763867153555</v>
      </c>
      <c r="K27" s="22">
        <f t="shared" si="2"/>
        <v>0.78647464426591351</v>
      </c>
      <c r="L27" s="23">
        <f t="shared" si="3"/>
        <v>0.85418145335887219</v>
      </c>
      <c r="M27" s="4"/>
      <c r="N27" t="s">
        <v>260</v>
      </c>
      <c r="O27" s="5">
        <v>1.2822924961182296</v>
      </c>
      <c r="P27" s="71">
        <v>0.54555980563365358</v>
      </c>
    </row>
    <row r="28" spans="1:16" ht="15.75" thickBot="1" x14ac:dyDescent="0.3">
      <c r="A28" s="24"/>
      <c r="B28" s="56">
        <v>25</v>
      </c>
      <c r="C28" s="26" t="s">
        <v>274</v>
      </c>
      <c r="D28" s="27">
        <v>8.0112300000000012</v>
      </c>
      <c r="E28" s="28">
        <v>4.5167869999999999</v>
      </c>
      <c r="F28" s="28">
        <f t="shared" si="0"/>
        <v>2.1811853605276941</v>
      </c>
      <c r="G28" s="28">
        <v>1.736442910527694</v>
      </c>
      <c r="H28" s="28">
        <v>0.23454189999999997</v>
      </c>
      <c r="I28" s="28">
        <v>0.21020054999999999</v>
      </c>
      <c r="J28" s="29">
        <f t="shared" si="1"/>
        <v>0.38444206258291436</v>
      </c>
      <c r="K28" s="29">
        <f t="shared" si="2"/>
        <v>0.43636877508895017</v>
      </c>
      <c r="L28" s="30">
        <f t="shared" si="3"/>
        <v>0.48290640238906418</v>
      </c>
      <c r="M28" s="4"/>
      <c r="N28" t="s">
        <v>274</v>
      </c>
      <c r="O28" s="5">
        <v>2.1811853605276941</v>
      </c>
      <c r="P28" s="71">
        <v>0.48290640238906418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49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889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65.552451000000005</v>
      </c>
      <c r="E6" s="14">
        <v>61.022119999999994</v>
      </c>
      <c r="F6" s="14">
        <v>43.769491768040801</v>
      </c>
      <c r="G6" s="14">
        <v>34.581815068040804</v>
      </c>
      <c r="H6" s="14">
        <v>4.2090970500000005</v>
      </c>
      <c r="I6" s="14">
        <v>4.9785796500000004</v>
      </c>
      <c r="J6" s="15">
        <v>0.5667094992445495</v>
      </c>
      <c r="K6" s="15">
        <v>0.63568607773772545</v>
      </c>
      <c r="L6" s="16">
        <v>0.71727255244558552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43.976638999999992</v>
      </c>
      <c r="E7" s="38">
        <f ca="1">SUM(E8:OFFSET(E6,MATCH("PROYECTOS",$A$8:$A$50,0),0))</f>
        <v>49.814551000000009</v>
      </c>
      <c r="F7" s="38">
        <f ca="1">SUM(F8:OFFSET(F6,MATCH("PROYECTOS",$A$8:$A$50,0),0))</f>
        <v>38.241975614963955</v>
      </c>
      <c r="G7" s="38">
        <f ca="1">SUM(G8:OFFSET(G6,MATCH("PROYECTOS",$A$8:$A$50,0),0))</f>
        <v>30.278747704963962</v>
      </c>
      <c r="H7" s="38">
        <f ca="1">SUM(H8:OFFSET(H6,MATCH("PROYECTOS",$A$8:$A$50,0),0))</f>
        <v>3.5513672000000005</v>
      </c>
      <c r="I7" s="38">
        <f ca="1">SUM(I8:OFFSET(I6,MATCH("PROYECTOS",$A$8:$A$50,0),0))</f>
        <v>4.41186071</v>
      </c>
      <c r="J7" s="39">
        <f ca="1">IFERROR(G7/E7,0)</f>
        <v>0.60782938111725537</v>
      </c>
      <c r="K7" s="39">
        <f ca="1">IFERROR(SUM(G7,H7)/E7,0)</f>
        <v>0.67912114484307928</v>
      </c>
      <c r="L7" s="40">
        <f ca="1">IFERROR(SUM(G7,H7,I7)/E7,0)</f>
        <v>0.7676868474627816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10.590864999999997</v>
      </c>
      <c r="E8" s="21">
        <v>14.114552000000003</v>
      </c>
      <c r="F8" s="21">
        <f t="shared" ref="F8:F13" si="0">SUM(G8,H8,I8)</f>
        <v>10.521407052555341</v>
      </c>
      <c r="G8" s="21">
        <v>7.9596622425553418</v>
      </c>
      <c r="H8" s="21">
        <v>1.0968091600000005</v>
      </c>
      <c r="I8" s="21">
        <v>1.4649356499999993</v>
      </c>
      <c r="J8" s="22">
        <f t="shared" ref="J8:J14" si="1">IFERROR(G8/E8,0)</f>
        <v>0.56393304176819359</v>
      </c>
      <c r="K8" s="22">
        <f t="shared" ref="K8:K14" si="2">IFERROR(SUM(G8,H8)/E8,0)</f>
        <v>0.64164072671632366</v>
      </c>
      <c r="L8" s="23">
        <f t="shared" ref="L8:L14" si="3">IFERROR(SUM(G8,H8,I8)/E8,0)</f>
        <v>0.74542975593949701</v>
      </c>
      <c r="M8" s="4"/>
    </row>
    <row r="9" spans="1:13" ht="25.5" x14ac:dyDescent="0.25">
      <c r="A9" s="17"/>
      <c r="B9" s="19">
        <v>3000341</v>
      </c>
      <c r="C9" s="19" t="s">
        <v>891</v>
      </c>
      <c r="D9" s="20">
        <v>0.15599099999999999</v>
      </c>
      <c r="E9" s="21">
        <v>0.27151500000000001</v>
      </c>
      <c r="F9" s="21">
        <f t="shared" si="0"/>
        <v>0.15027293351056098</v>
      </c>
      <c r="G9" s="21">
        <v>0.11928490351056098</v>
      </c>
      <c r="H9" s="21">
        <v>1.9794680000000002E-2</v>
      </c>
      <c r="I9" s="21">
        <v>1.1193349999999999E-2</v>
      </c>
      <c r="J9" s="22">
        <f t="shared" si="1"/>
        <v>0.43933080496680099</v>
      </c>
      <c r="K9" s="22">
        <f t="shared" si="2"/>
        <v>0.5122353590430031</v>
      </c>
      <c r="L9" s="23">
        <f t="shared" si="3"/>
        <v>0.55346088986082165</v>
      </c>
      <c r="M9" s="4"/>
    </row>
    <row r="10" spans="1:13" ht="25.5" x14ac:dyDescent="0.25">
      <c r="A10" s="17"/>
      <c r="B10" s="19">
        <v>3000475</v>
      </c>
      <c r="C10" s="19" t="s">
        <v>892</v>
      </c>
      <c r="D10" s="20">
        <v>32.761734999999994</v>
      </c>
      <c r="E10" s="21">
        <v>34.486196000000007</v>
      </c>
      <c r="F10" s="21">
        <f t="shared" si="0"/>
        <v>26.936192964944784</v>
      </c>
      <c r="G10" s="21">
        <v>21.744736414944782</v>
      </c>
      <c r="H10" s="21">
        <v>2.3940919300000005</v>
      </c>
      <c r="I10" s="21">
        <v>2.7973646200000006</v>
      </c>
      <c r="J10" s="22">
        <f t="shared" si="1"/>
        <v>0.6305345018321179</v>
      </c>
      <c r="K10" s="22">
        <f t="shared" si="2"/>
        <v>0.69995624756481634</v>
      </c>
      <c r="L10" s="23">
        <f t="shared" si="3"/>
        <v>0.78107173562850418</v>
      </c>
      <c r="M10" s="4"/>
    </row>
    <row r="11" spans="1:13" ht="38.25" x14ac:dyDescent="0.25">
      <c r="A11" s="17"/>
      <c r="B11" s="19">
        <v>3000506</v>
      </c>
      <c r="C11" s="19" t="s">
        <v>893</v>
      </c>
      <c r="D11" s="20">
        <v>9.4983000000000012E-2</v>
      </c>
      <c r="E11" s="21">
        <v>0.39081800000000005</v>
      </c>
      <c r="F11" s="21">
        <f t="shared" si="0"/>
        <v>0.27292744144414111</v>
      </c>
      <c r="G11" s="21">
        <v>0.17286992144414109</v>
      </c>
      <c r="H11" s="21">
        <v>1.907443E-2</v>
      </c>
      <c r="I11" s="21">
        <v>8.0983090000000008E-2</v>
      </c>
      <c r="J11" s="22">
        <f t="shared" si="1"/>
        <v>0.44232845325481701</v>
      </c>
      <c r="K11" s="22">
        <f t="shared" si="2"/>
        <v>0.49113487977560161</v>
      </c>
      <c r="L11" s="23">
        <f t="shared" si="3"/>
        <v>0.6983492097194629</v>
      </c>
      <c r="M11" s="4"/>
    </row>
    <row r="12" spans="1:13" x14ac:dyDescent="0.25">
      <c r="A12" s="17"/>
      <c r="B12" s="19">
        <v>3000507</v>
      </c>
      <c r="C12" s="19" t="s">
        <v>894</v>
      </c>
      <c r="D12" s="20">
        <v>0.37206500000000003</v>
      </c>
      <c r="E12" s="21">
        <v>0.54597000000000007</v>
      </c>
      <c r="F12" s="21">
        <f t="shared" si="0"/>
        <v>0.35596774250041946</v>
      </c>
      <c r="G12" s="21">
        <v>0.2814867425004195</v>
      </c>
      <c r="H12" s="21">
        <v>2.1597000000000002E-2</v>
      </c>
      <c r="I12" s="21">
        <v>5.2884E-2</v>
      </c>
      <c r="J12" s="22">
        <f t="shared" si="1"/>
        <v>0.51557181255457163</v>
      </c>
      <c r="K12" s="22">
        <f t="shared" si="2"/>
        <v>0.55512893107756733</v>
      </c>
      <c r="L12" s="23">
        <f t="shared" si="3"/>
        <v>0.65199139604817002</v>
      </c>
      <c r="M12" s="4"/>
    </row>
    <row r="13" spans="1:13" ht="38.25" x14ac:dyDescent="0.25">
      <c r="A13" s="17"/>
      <c r="B13" s="19">
        <v>3000676</v>
      </c>
      <c r="C13" s="19" t="s">
        <v>895</v>
      </c>
      <c r="D13" s="20">
        <v>1E-3</v>
      </c>
      <c r="E13" s="21">
        <v>5.4999999999999997E-3</v>
      </c>
      <c r="F13" s="21">
        <f t="shared" si="0"/>
        <v>5.2074800087139007E-3</v>
      </c>
      <c r="G13" s="21">
        <v>7.0748000871390104E-4</v>
      </c>
      <c r="H13" s="21">
        <v>0</v>
      </c>
      <c r="I13" s="21">
        <v>4.4999999999999997E-3</v>
      </c>
      <c r="J13" s="22">
        <f t="shared" si="1"/>
        <v>0.12863272885707291</v>
      </c>
      <c r="K13" s="22">
        <f t="shared" si="2"/>
        <v>0.12863272885707291</v>
      </c>
      <c r="L13" s="23">
        <f t="shared" si="3"/>
        <v>0.94681454703889112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21.575812000000013</v>
      </c>
      <c r="E14" s="45">
        <f t="shared" ref="E14:I14" ca="1" si="4">OFFSET(E14,-MATCH("PROYECTOS",$A$8:$A$50,0)-1,0)-(OFFSET(E14,-MATCH("PROYECTOS",$A$8:$A$50,0),0))</f>
        <v>11.207568999999985</v>
      </c>
      <c r="F14" s="45">
        <f t="shared" ca="1" si="4"/>
        <v>5.5275161530768457</v>
      </c>
      <c r="G14" s="45">
        <f t="shared" ca="1" si="4"/>
        <v>4.3030673630768419</v>
      </c>
      <c r="H14" s="45">
        <f t="shared" ca="1" si="4"/>
        <v>0.65772984999999995</v>
      </c>
      <c r="I14" s="45">
        <f t="shared" ca="1" si="4"/>
        <v>0.56671894000000034</v>
      </c>
      <c r="J14" s="46">
        <f t="shared" ca="1" si="1"/>
        <v>0.38394297309941589</v>
      </c>
      <c r="K14" s="46">
        <f t="shared" ca="1" si="2"/>
        <v>0.44262919220723501</v>
      </c>
      <c r="L14" s="47">
        <f t="shared" ca="1" si="3"/>
        <v>0.49319492506152313</v>
      </c>
      <c r="M14" s="4"/>
    </row>
    <row r="15" spans="1:13" ht="15.75" thickBot="1" x14ac:dyDescent="0.3"/>
    <row r="16" spans="1:13" ht="15.75" thickBot="1" x14ac:dyDescent="0.3">
      <c r="A16" s="87" t="s">
        <v>316</v>
      </c>
      <c r="B16" s="88"/>
      <c r="C16" s="88"/>
      <c r="D16" s="89"/>
    </row>
    <row r="17" spans="1:4" ht="15.75" thickBot="1" x14ac:dyDescent="0.3">
      <c r="A17" s="1" t="s">
        <v>912</v>
      </c>
    </row>
    <row r="18" spans="1:4" ht="45" customHeight="1" x14ac:dyDescent="0.25">
      <c r="A18" s="80" t="s">
        <v>318</v>
      </c>
      <c r="B18" s="81"/>
      <c r="C18" s="81"/>
      <c r="D18" s="92" t="s">
        <v>319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3000341</v>
      </c>
      <c r="C20" s="19" t="s">
        <v>891</v>
      </c>
      <c r="D20" s="23">
        <v>0.55346088986082165</v>
      </c>
    </row>
    <row r="21" spans="1:4" ht="15.75" thickBot="1" x14ac:dyDescent="0.3">
      <c r="A21" s="24"/>
      <c r="B21" s="26">
        <v>3000507</v>
      </c>
      <c r="C21" s="26" t="s">
        <v>894</v>
      </c>
      <c r="D21" s="30">
        <v>0.65199139604817002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7" workbookViewId="0">
      <selection activeCell="F7" sqref="F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49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322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1439.3825640000005</v>
      </c>
      <c r="E6" s="14">
        <v>2053.7315410000001</v>
      </c>
      <c r="F6" s="14">
        <v>1656.7421739145686</v>
      </c>
      <c r="G6" s="14">
        <v>1377.9822142645683</v>
      </c>
      <c r="H6" s="14">
        <v>151.57698164999999</v>
      </c>
      <c r="I6" s="14">
        <v>127.18297800000001</v>
      </c>
      <c r="J6" s="15">
        <v>0.67096511240880252</v>
      </c>
      <c r="K6" s="15">
        <v>0.74477075770565282</v>
      </c>
      <c r="L6" s="16">
        <v>0.80669850992689607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1260.0760139999998</v>
      </c>
      <c r="E7" s="38">
        <f ca="1">SUM(E8:OFFSET(E6,MATCH("PROYECTOS",$A$8:$A$50,0),0))</f>
        <v>1799.2325410000001</v>
      </c>
      <c r="F7" s="38">
        <f ca="1">SUM(F8:OFFSET(F6,MATCH("PROYECTOS",$A$8:$A$50,0),0))</f>
        <v>1521.0075912438801</v>
      </c>
      <c r="G7" s="38">
        <f ca="1">SUM(G8:OFFSET(G6,MATCH("PROYECTOS",$A$8:$A$50,0),0))</f>
        <v>1268.7028363838804</v>
      </c>
      <c r="H7" s="38">
        <f ca="1">SUM(H8:OFFSET(H6,MATCH("PROYECTOS",$A$8:$A$50,0),0))</f>
        <v>135.38192541000001</v>
      </c>
      <c r="I7" s="38">
        <f ca="1">SUM(I8:OFFSET(I6,MATCH("PROYECTOS",$A$8:$A$50,0),0))</f>
        <v>116.92282944999999</v>
      </c>
      <c r="J7" s="39">
        <f ca="1">IFERROR(G7/E7,0)</f>
        <v>0.70513555500655001</v>
      </c>
      <c r="K7" s="39">
        <f ca="1">IFERROR(SUM(G7,H7)/E7,0)</f>
        <v>0.78037981739342066</v>
      </c>
      <c r="L7" s="40">
        <f ca="1">IFERROR(SUM(G7,H7,I7)/E7,0)</f>
        <v>0.84536465219693913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34.080627999999997</v>
      </c>
      <c r="E8" s="21">
        <v>70.165332000000035</v>
      </c>
      <c r="F8" s="21">
        <f t="shared" ref="F8:F28" si="0">SUM(G8,H8,I8)</f>
        <v>46.497541242479571</v>
      </c>
      <c r="G8" s="21">
        <v>34.298893582479572</v>
      </c>
      <c r="H8" s="21">
        <v>5.7159566200000018</v>
      </c>
      <c r="I8" s="21">
        <v>6.4826910400000006</v>
      </c>
      <c r="J8" s="22">
        <f t="shared" ref="J8:J29" si="1">IFERROR(G8/E8,0)</f>
        <v>0.48882963430543669</v>
      </c>
      <c r="K8" s="22">
        <f t="shared" ref="K8:K29" si="2">IFERROR(SUM(G8,H8)/E8,0)</f>
        <v>0.5702937485207018</v>
      </c>
      <c r="L8" s="23">
        <f t="shared" ref="L8:L29" si="3">IFERROR(SUM(G8,H8,I8)/E8,0)</f>
        <v>0.66268540199424331</v>
      </c>
      <c r="M8" s="4"/>
    </row>
    <row r="9" spans="1:13" ht="38.25" x14ac:dyDescent="0.25">
      <c r="A9" s="17"/>
      <c r="B9" s="19">
        <v>3000002</v>
      </c>
      <c r="C9" s="19" t="s">
        <v>324</v>
      </c>
      <c r="D9" s="20">
        <v>52.636309000000004</v>
      </c>
      <c r="E9" s="21">
        <v>34.019870000000026</v>
      </c>
      <c r="F9" s="21">
        <f t="shared" si="0"/>
        <v>31.758818488620634</v>
      </c>
      <c r="G9" s="21">
        <v>29.511802498620632</v>
      </c>
      <c r="H9" s="21">
        <v>1.1881202399999993</v>
      </c>
      <c r="I9" s="21">
        <v>1.05889575</v>
      </c>
      <c r="J9" s="22">
        <f t="shared" si="1"/>
        <v>0.86748722139798329</v>
      </c>
      <c r="K9" s="22">
        <f t="shared" si="2"/>
        <v>0.9024115241657481</v>
      </c>
      <c r="L9" s="23">
        <f t="shared" si="3"/>
        <v>0.9335373265277207</v>
      </c>
      <c r="M9" s="4"/>
    </row>
    <row r="10" spans="1:13" ht="25.5" x14ac:dyDescent="0.25">
      <c r="A10" s="17"/>
      <c r="B10" s="19">
        <v>3000005</v>
      </c>
      <c r="C10" s="19" t="s">
        <v>325</v>
      </c>
      <c r="D10" s="20">
        <v>8.9077970000000004</v>
      </c>
      <c r="E10" s="21">
        <v>9.904398999999998</v>
      </c>
      <c r="F10" s="21">
        <f t="shared" si="0"/>
        <v>8.7019001532643863</v>
      </c>
      <c r="G10" s="21">
        <v>7.1122284632643868</v>
      </c>
      <c r="H10" s="21">
        <v>0.8041267700000001</v>
      </c>
      <c r="I10" s="21">
        <v>0.78554492000000009</v>
      </c>
      <c r="J10" s="22">
        <f t="shared" si="1"/>
        <v>0.71808783786521402</v>
      </c>
      <c r="K10" s="22">
        <f t="shared" si="2"/>
        <v>0.79927668839516541</v>
      </c>
      <c r="L10" s="23">
        <f t="shared" si="3"/>
        <v>0.87858941802166779</v>
      </c>
      <c r="M10" s="4"/>
    </row>
    <row r="11" spans="1:13" x14ac:dyDescent="0.25">
      <c r="A11" s="17"/>
      <c r="B11" s="19">
        <v>3033172</v>
      </c>
      <c r="C11" s="19" t="s">
        <v>326</v>
      </c>
      <c r="D11" s="20">
        <v>168.79179500000001</v>
      </c>
      <c r="E11" s="21">
        <v>282.23719599999993</v>
      </c>
      <c r="F11" s="21">
        <f t="shared" si="0"/>
        <v>235.32872870073479</v>
      </c>
      <c r="G11" s="21">
        <v>194.49704770073481</v>
      </c>
      <c r="H11" s="21">
        <v>21.071920409999997</v>
      </c>
      <c r="I11" s="21">
        <v>19.759760589999985</v>
      </c>
      <c r="J11" s="22">
        <f t="shared" si="1"/>
        <v>0.68912620468612817</v>
      </c>
      <c r="K11" s="22">
        <f t="shared" si="2"/>
        <v>0.76378652837358429</v>
      </c>
      <c r="L11" s="23">
        <f t="shared" si="3"/>
        <v>0.83379771353997878</v>
      </c>
      <c r="M11" s="4"/>
    </row>
    <row r="12" spans="1:13" ht="38.25" x14ac:dyDescent="0.25">
      <c r="A12" s="17"/>
      <c r="B12" s="19">
        <v>3033288</v>
      </c>
      <c r="C12" s="19" t="s">
        <v>327</v>
      </c>
      <c r="D12" s="20">
        <v>6.2640250000000028</v>
      </c>
      <c r="E12" s="21">
        <v>7.5670910000000022</v>
      </c>
      <c r="F12" s="21">
        <f t="shared" si="0"/>
        <v>6.4467573445531556</v>
      </c>
      <c r="G12" s="21">
        <v>5.3065096045531561</v>
      </c>
      <c r="H12" s="21">
        <v>0.4963259499999999</v>
      </c>
      <c r="I12" s="21">
        <v>0.64392178999999961</v>
      </c>
      <c r="J12" s="22">
        <f t="shared" si="1"/>
        <v>0.70126150254478958</v>
      </c>
      <c r="K12" s="22">
        <f t="shared" si="2"/>
        <v>0.76685156218593842</v>
      </c>
      <c r="L12" s="23">
        <f t="shared" si="3"/>
        <v>0.85194658615221541</v>
      </c>
      <c r="M12" s="4"/>
    </row>
    <row r="13" spans="1:13" ht="38.25" x14ac:dyDescent="0.25">
      <c r="A13" s="17"/>
      <c r="B13" s="19">
        <v>3033289</v>
      </c>
      <c r="C13" s="19" t="s">
        <v>328</v>
      </c>
      <c r="D13" s="20">
        <v>6.4307289999999995</v>
      </c>
      <c r="E13" s="21">
        <v>7.920510000000001</v>
      </c>
      <c r="F13" s="21">
        <f t="shared" si="0"/>
        <v>6.9839631276300249</v>
      </c>
      <c r="G13" s="21">
        <v>5.7714925376300252</v>
      </c>
      <c r="H13" s="21">
        <v>0.64152308999999996</v>
      </c>
      <c r="I13" s="21">
        <v>0.57094750000000005</v>
      </c>
      <c r="J13" s="22">
        <f t="shared" si="1"/>
        <v>0.72867688288128218</v>
      </c>
      <c r="K13" s="22">
        <f t="shared" si="2"/>
        <v>0.80967205743443593</v>
      </c>
      <c r="L13" s="23">
        <f t="shared" si="3"/>
        <v>0.88175674642542257</v>
      </c>
      <c r="M13" s="4"/>
    </row>
    <row r="14" spans="1:13" ht="38.25" x14ac:dyDescent="0.25">
      <c r="A14" s="17"/>
      <c r="B14" s="19">
        <v>3033290</v>
      </c>
      <c r="C14" s="19" t="s">
        <v>329</v>
      </c>
      <c r="D14" s="20">
        <v>5.8096459999999963</v>
      </c>
      <c r="E14" s="21">
        <v>7.6901830000000002</v>
      </c>
      <c r="F14" s="21">
        <f t="shared" si="0"/>
        <v>6.8430511526580737</v>
      </c>
      <c r="G14" s="21">
        <v>5.5814314726580738</v>
      </c>
      <c r="H14" s="21">
        <v>1.0101401999999999</v>
      </c>
      <c r="I14" s="21">
        <v>0.25147948000000003</v>
      </c>
      <c r="J14" s="22">
        <f t="shared" si="1"/>
        <v>0.72578656095155003</v>
      </c>
      <c r="K14" s="22">
        <f t="shared" si="2"/>
        <v>0.85714106838004678</v>
      </c>
      <c r="L14" s="23">
        <f t="shared" si="3"/>
        <v>0.88984243322403034</v>
      </c>
      <c r="M14" s="4"/>
    </row>
    <row r="15" spans="1:13" ht="25.5" x14ac:dyDescent="0.25">
      <c r="A15" s="17"/>
      <c r="B15" s="19">
        <v>3033291</v>
      </c>
      <c r="C15" s="19" t="s">
        <v>330</v>
      </c>
      <c r="D15" s="20">
        <v>49.541750999999984</v>
      </c>
      <c r="E15" s="21">
        <v>60.978086999999981</v>
      </c>
      <c r="F15" s="21">
        <f t="shared" si="0"/>
        <v>45.526532756200346</v>
      </c>
      <c r="G15" s="21">
        <v>38.328547276200354</v>
      </c>
      <c r="H15" s="21">
        <v>4.0631757899999981</v>
      </c>
      <c r="I15" s="21">
        <v>3.1348096899999986</v>
      </c>
      <c r="J15" s="22">
        <f t="shared" si="1"/>
        <v>0.62856263884107033</v>
      </c>
      <c r="K15" s="22">
        <f t="shared" si="2"/>
        <v>0.69519601469623604</v>
      </c>
      <c r="L15" s="23">
        <f t="shared" si="3"/>
        <v>0.74660480503759263</v>
      </c>
      <c r="M15" s="4"/>
    </row>
    <row r="16" spans="1:13" ht="38.25" x14ac:dyDescent="0.25">
      <c r="A16" s="17"/>
      <c r="B16" s="19">
        <v>3033292</v>
      </c>
      <c r="C16" s="19" t="s">
        <v>331</v>
      </c>
      <c r="D16" s="20">
        <v>18.160463000000007</v>
      </c>
      <c r="E16" s="21">
        <v>19.571436000000006</v>
      </c>
      <c r="F16" s="21">
        <f t="shared" si="0"/>
        <v>17.00646405536601</v>
      </c>
      <c r="G16" s="21">
        <v>13.65391011536601</v>
      </c>
      <c r="H16" s="21">
        <v>2.1775623299999989</v>
      </c>
      <c r="I16" s="21">
        <v>1.17499161</v>
      </c>
      <c r="J16" s="22">
        <f t="shared" si="1"/>
        <v>0.69764477759148613</v>
      </c>
      <c r="K16" s="22">
        <f t="shared" si="2"/>
        <v>0.80890704419266957</v>
      </c>
      <c r="L16" s="23">
        <f t="shared" si="3"/>
        <v>0.86894308906949924</v>
      </c>
      <c r="M16" s="4"/>
    </row>
    <row r="17" spans="1:13" ht="25.5" x14ac:dyDescent="0.25">
      <c r="A17" s="17"/>
      <c r="B17" s="19">
        <v>3033294</v>
      </c>
      <c r="C17" s="19" t="s">
        <v>332</v>
      </c>
      <c r="D17" s="20">
        <v>100.51057800000002</v>
      </c>
      <c r="E17" s="21">
        <v>169.4095550000001</v>
      </c>
      <c r="F17" s="21">
        <f t="shared" si="0"/>
        <v>135.69220260147338</v>
      </c>
      <c r="G17" s="21">
        <v>109.16791547147338</v>
      </c>
      <c r="H17" s="21">
        <v>14.103204050000002</v>
      </c>
      <c r="I17" s="21">
        <v>12.421083079999995</v>
      </c>
      <c r="J17" s="22">
        <f t="shared" si="1"/>
        <v>0.64440235069074658</v>
      </c>
      <c r="K17" s="22">
        <f t="shared" si="2"/>
        <v>0.72765151600494615</v>
      </c>
      <c r="L17" s="23">
        <f t="shared" si="3"/>
        <v>0.80097136552583059</v>
      </c>
      <c r="M17" s="4"/>
    </row>
    <row r="18" spans="1:13" x14ac:dyDescent="0.25">
      <c r="A18" s="17"/>
      <c r="B18" s="19">
        <v>3033295</v>
      </c>
      <c r="C18" s="19" t="s">
        <v>333</v>
      </c>
      <c r="D18" s="20">
        <v>231.33986300000001</v>
      </c>
      <c r="E18" s="21">
        <v>295.41976700000021</v>
      </c>
      <c r="F18" s="21">
        <f t="shared" si="0"/>
        <v>262.12974498816936</v>
      </c>
      <c r="G18" s="21">
        <v>226.97992523816939</v>
      </c>
      <c r="H18" s="21">
        <v>19.288271229999999</v>
      </c>
      <c r="I18" s="21">
        <v>15.861548520000005</v>
      </c>
      <c r="J18" s="22">
        <f t="shared" si="1"/>
        <v>0.76833018840668588</v>
      </c>
      <c r="K18" s="22">
        <f t="shared" si="2"/>
        <v>0.83362125347613991</v>
      </c>
      <c r="L18" s="23">
        <f t="shared" si="3"/>
        <v>0.88731281474529489</v>
      </c>
      <c r="M18" s="4"/>
    </row>
    <row r="19" spans="1:13" ht="25.5" x14ac:dyDescent="0.25">
      <c r="A19" s="17"/>
      <c r="B19" s="19">
        <v>3033296</v>
      </c>
      <c r="C19" s="19" t="s">
        <v>334</v>
      </c>
      <c r="D19" s="20">
        <v>54.335140999999965</v>
      </c>
      <c r="E19" s="21">
        <v>70.555661000000015</v>
      </c>
      <c r="F19" s="21">
        <f t="shared" si="0"/>
        <v>62.516085087731</v>
      </c>
      <c r="G19" s="21">
        <v>51.303811957731</v>
      </c>
      <c r="H19" s="21">
        <v>6.201342229999999</v>
      </c>
      <c r="I19" s="21">
        <v>5.0109309</v>
      </c>
      <c r="J19" s="22">
        <f t="shared" si="1"/>
        <v>0.72713955521911966</v>
      </c>
      <c r="K19" s="22">
        <f t="shared" si="2"/>
        <v>0.81503246334452151</v>
      </c>
      <c r="L19" s="23">
        <f t="shared" si="3"/>
        <v>0.88605342507854878</v>
      </c>
      <c r="M19" s="4"/>
    </row>
    <row r="20" spans="1:13" ht="25.5" x14ac:dyDescent="0.25">
      <c r="A20" s="17"/>
      <c r="B20" s="19">
        <v>3033297</v>
      </c>
      <c r="C20" s="19" t="s">
        <v>335</v>
      </c>
      <c r="D20" s="20">
        <v>151.32609200000002</v>
      </c>
      <c r="E20" s="21">
        <v>235.40564000000009</v>
      </c>
      <c r="F20" s="21">
        <f t="shared" si="0"/>
        <v>203.35822946336052</v>
      </c>
      <c r="G20" s="21">
        <v>171.46837870336051</v>
      </c>
      <c r="H20" s="21">
        <v>18.024329630000008</v>
      </c>
      <c r="I20" s="21">
        <v>13.865521130000003</v>
      </c>
      <c r="J20" s="22">
        <f t="shared" si="1"/>
        <v>0.72839537193484594</v>
      </c>
      <c r="K20" s="22">
        <f t="shared" si="2"/>
        <v>0.8049624823490229</v>
      </c>
      <c r="L20" s="23">
        <f t="shared" si="3"/>
        <v>0.86386303005892484</v>
      </c>
      <c r="M20" s="4"/>
    </row>
    <row r="21" spans="1:13" x14ac:dyDescent="0.25">
      <c r="A21" s="17"/>
      <c r="B21" s="19">
        <v>3033298</v>
      </c>
      <c r="C21" s="19" t="s">
        <v>336</v>
      </c>
      <c r="D21" s="20">
        <v>43.833262999999988</v>
      </c>
      <c r="E21" s="21">
        <v>58.342626999999993</v>
      </c>
      <c r="F21" s="21">
        <f t="shared" si="0"/>
        <v>52.334244086318961</v>
      </c>
      <c r="G21" s="21">
        <v>44.248179976318966</v>
      </c>
      <c r="H21" s="21">
        <v>4.0481941999999984</v>
      </c>
      <c r="I21" s="21">
        <v>4.0378699099999986</v>
      </c>
      <c r="J21" s="22">
        <f t="shared" si="1"/>
        <v>0.75841939678717196</v>
      </c>
      <c r="K21" s="22">
        <f t="shared" si="2"/>
        <v>0.82780595697754522</v>
      </c>
      <c r="L21" s="23">
        <f t="shared" si="3"/>
        <v>0.89701555753255624</v>
      </c>
      <c r="M21" s="4"/>
    </row>
    <row r="22" spans="1:13" ht="25.5" x14ac:dyDescent="0.25">
      <c r="A22" s="17"/>
      <c r="B22" s="19">
        <v>3033299</v>
      </c>
      <c r="C22" s="19" t="s">
        <v>337</v>
      </c>
      <c r="D22" s="20">
        <v>34.574847999999996</v>
      </c>
      <c r="E22" s="21">
        <v>40.96004700000001</v>
      </c>
      <c r="F22" s="21">
        <f t="shared" si="0"/>
        <v>37.244842041189415</v>
      </c>
      <c r="G22" s="21">
        <v>31.115134671189416</v>
      </c>
      <c r="H22" s="21">
        <v>3.4418789500000004</v>
      </c>
      <c r="I22" s="21">
        <v>2.6878284199999989</v>
      </c>
      <c r="J22" s="22">
        <f t="shared" si="1"/>
        <v>0.75964597089425723</v>
      </c>
      <c r="K22" s="22">
        <f t="shared" si="2"/>
        <v>0.84367612227567534</v>
      </c>
      <c r="L22" s="23">
        <f t="shared" si="3"/>
        <v>0.90929685801360061</v>
      </c>
      <c r="M22" s="4"/>
    </row>
    <row r="23" spans="1:13" ht="25.5" x14ac:dyDescent="0.25">
      <c r="A23" s="17"/>
      <c r="B23" s="19">
        <v>3033300</v>
      </c>
      <c r="C23" s="19" t="s">
        <v>338</v>
      </c>
      <c r="D23" s="20">
        <v>23.141862</v>
      </c>
      <c r="E23" s="21">
        <v>36.215382000000012</v>
      </c>
      <c r="F23" s="21">
        <f t="shared" si="0"/>
        <v>28.226135077964788</v>
      </c>
      <c r="G23" s="21">
        <v>22.79204339796479</v>
      </c>
      <c r="H23" s="21">
        <v>2.8963153699999995</v>
      </c>
      <c r="I23" s="21">
        <v>2.5377763099999995</v>
      </c>
      <c r="J23" s="22">
        <f t="shared" si="1"/>
        <v>0.62934703817192328</v>
      </c>
      <c r="K23" s="22">
        <f t="shared" si="2"/>
        <v>0.70932176741818653</v>
      </c>
      <c r="L23" s="23">
        <f t="shared" si="3"/>
        <v>0.77939630950088501</v>
      </c>
      <c r="M23" s="4"/>
    </row>
    <row r="24" spans="1:13" ht="25.5" x14ac:dyDescent="0.25">
      <c r="A24" s="17"/>
      <c r="B24" s="19">
        <v>3033304</v>
      </c>
      <c r="C24" s="19" t="s">
        <v>339</v>
      </c>
      <c r="D24" s="20">
        <v>27.798908000000004</v>
      </c>
      <c r="E24" s="21">
        <v>36.439969999999995</v>
      </c>
      <c r="F24" s="21">
        <f t="shared" si="0"/>
        <v>32.048438017337141</v>
      </c>
      <c r="G24" s="21">
        <v>26.527330857337144</v>
      </c>
      <c r="H24" s="21">
        <v>2.8370614699999988</v>
      </c>
      <c r="I24" s="21">
        <v>2.6840456899999992</v>
      </c>
      <c r="J24" s="22">
        <f t="shared" si="1"/>
        <v>0.72797345489958276</v>
      </c>
      <c r="K24" s="22">
        <f t="shared" si="2"/>
        <v>0.80582921246469597</v>
      </c>
      <c r="L24" s="23">
        <f t="shared" si="3"/>
        <v>0.87948585076598973</v>
      </c>
      <c r="M24" s="4"/>
    </row>
    <row r="25" spans="1:13" x14ac:dyDescent="0.25">
      <c r="A25" s="17"/>
      <c r="B25" s="19">
        <v>3033305</v>
      </c>
      <c r="C25" s="19" t="s">
        <v>340</v>
      </c>
      <c r="D25" s="20">
        <v>93.048976000000039</v>
      </c>
      <c r="E25" s="21">
        <v>129.59521799999999</v>
      </c>
      <c r="F25" s="21">
        <f t="shared" si="0"/>
        <v>115.10675701284416</v>
      </c>
      <c r="G25" s="21">
        <v>97.567114082844157</v>
      </c>
      <c r="H25" s="21">
        <v>9.2325796100000019</v>
      </c>
      <c r="I25" s="21">
        <v>8.3070633200000046</v>
      </c>
      <c r="J25" s="22">
        <f t="shared" si="1"/>
        <v>0.75286044954871845</v>
      </c>
      <c r="K25" s="22">
        <f t="shared" si="2"/>
        <v>0.8241021184349886</v>
      </c>
      <c r="L25" s="23">
        <f t="shared" si="3"/>
        <v>0.88820219441155746</v>
      </c>
      <c r="M25" s="4"/>
    </row>
    <row r="26" spans="1:13" ht="25.5" x14ac:dyDescent="0.25">
      <c r="A26" s="17"/>
      <c r="B26" s="19">
        <v>3033306</v>
      </c>
      <c r="C26" s="19" t="s">
        <v>341</v>
      </c>
      <c r="D26" s="20">
        <v>85.919356000000022</v>
      </c>
      <c r="E26" s="21">
        <v>136.8172109999999</v>
      </c>
      <c r="F26" s="21">
        <f t="shared" si="0"/>
        <v>111.31989578353912</v>
      </c>
      <c r="G26" s="21">
        <v>90.88196154353912</v>
      </c>
      <c r="H26" s="21">
        <v>10.54756214</v>
      </c>
      <c r="I26" s="21">
        <v>9.890372100000004</v>
      </c>
      <c r="J26" s="22">
        <f t="shared" si="1"/>
        <v>0.66425825288559048</v>
      </c>
      <c r="K26" s="22">
        <f t="shared" si="2"/>
        <v>0.74135061621406084</v>
      </c>
      <c r="L26" s="23">
        <f t="shared" si="3"/>
        <v>0.81363956310686092</v>
      </c>
      <c r="M26" s="4"/>
    </row>
    <row r="27" spans="1:13" ht="51" x14ac:dyDescent="0.25">
      <c r="A27" s="17"/>
      <c r="B27" s="19">
        <v>3033307</v>
      </c>
      <c r="C27" s="19" t="s">
        <v>342</v>
      </c>
      <c r="D27" s="20">
        <v>52.225133</v>
      </c>
      <c r="E27" s="21">
        <v>77.670163999999986</v>
      </c>
      <c r="F27" s="21">
        <f t="shared" si="0"/>
        <v>65.292476156504634</v>
      </c>
      <c r="G27" s="21">
        <v>54.336668616504625</v>
      </c>
      <c r="H27" s="21">
        <v>6.5088105900000013</v>
      </c>
      <c r="I27" s="21">
        <v>4.4469969499999999</v>
      </c>
      <c r="J27" s="22">
        <f t="shared" si="1"/>
        <v>0.69958225679174102</v>
      </c>
      <c r="K27" s="22">
        <f t="shared" si="2"/>
        <v>0.78338291144209038</v>
      </c>
      <c r="L27" s="23">
        <f t="shared" si="3"/>
        <v>0.84063780471101679</v>
      </c>
      <c r="M27" s="4"/>
    </row>
    <row r="28" spans="1:13" ht="38.25" x14ac:dyDescent="0.25">
      <c r="A28" s="17"/>
      <c r="B28" s="19">
        <v>3033412</v>
      </c>
      <c r="C28" s="19" t="s">
        <v>343</v>
      </c>
      <c r="D28" s="20">
        <v>11.398851000000001</v>
      </c>
      <c r="E28" s="21">
        <v>12.347195000000001</v>
      </c>
      <c r="F28" s="21">
        <f t="shared" si="0"/>
        <v>10.644783905941003</v>
      </c>
      <c r="G28" s="21">
        <v>8.2525086159410037</v>
      </c>
      <c r="H28" s="21">
        <v>1.08352454</v>
      </c>
      <c r="I28" s="21">
        <v>1.30875075</v>
      </c>
      <c r="J28" s="22">
        <f t="shared" si="1"/>
        <v>0.66837112525889508</v>
      </c>
      <c r="K28" s="22">
        <f t="shared" si="2"/>
        <v>0.75612583715904724</v>
      </c>
      <c r="L28" s="23">
        <f t="shared" si="3"/>
        <v>0.86212163215540061</v>
      </c>
      <c r="M28" s="4"/>
    </row>
    <row r="29" spans="1:13" ht="15.75" thickBot="1" x14ac:dyDescent="0.3">
      <c r="A29" s="41" t="s">
        <v>294</v>
      </c>
      <c r="B29" s="43"/>
      <c r="C29" s="43"/>
      <c r="D29" s="44">
        <f ca="1">OFFSET(D29,-MATCH("PROYECTOS",$A$8:$A$50,0)-1,0)-(OFFSET(D29,-MATCH("PROYECTOS",$A$8:$A$50,0),0))</f>
        <v>179.3065500000007</v>
      </c>
      <c r="E29" s="45">
        <f t="shared" ref="E29:I29" ca="1" si="4">OFFSET(E29,-MATCH("PROYECTOS",$A$8:$A$50,0)-1,0)-(OFFSET(E29,-MATCH("PROYECTOS",$A$8:$A$50,0),0))</f>
        <v>254.49900000000002</v>
      </c>
      <c r="F29" s="45">
        <f t="shared" ca="1" si="4"/>
        <v>135.7345826706885</v>
      </c>
      <c r="G29" s="45">
        <f t="shared" ca="1" si="4"/>
        <v>109.27937788068789</v>
      </c>
      <c r="H29" s="45">
        <f t="shared" ca="1" si="4"/>
        <v>16.195056239999985</v>
      </c>
      <c r="I29" s="45">
        <f t="shared" ca="1" si="4"/>
        <v>10.260148550000011</v>
      </c>
      <c r="J29" s="46">
        <f t="shared" ca="1" si="1"/>
        <v>0.42939020538661399</v>
      </c>
      <c r="K29" s="46">
        <f t="shared" ca="1" si="2"/>
        <v>0.49302525401155944</v>
      </c>
      <c r="L29" s="47">
        <f t="shared" ca="1" si="3"/>
        <v>0.53334033796080871</v>
      </c>
      <c r="M29" s="4"/>
    </row>
    <row r="30" spans="1:13" ht="15.75" thickBot="1" x14ac:dyDescent="0.3"/>
    <row r="31" spans="1:13" ht="15.75" thickBot="1" x14ac:dyDescent="0.3">
      <c r="A31" s="87" t="s">
        <v>316</v>
      </c>
      <c r="B31" s="88"/>
      <c r="C31" s="88"/>
      <c r="D31" s="89"/>
    </row>
    <row r="32" spans="1:13" ht="15.75" thickBot="1" x14ac:dyDescent="0.3">
      <c r="A32" s="1" t="s">
        <v>357</v>
      </c>
    </row>
    <row r="33" spans="1:4" ht="45" customHeight="1" x14ac:dyDescent="0.25">
      <c r="A33" s="80" t="s">
        <v>318</v>
      </c>
      <c r="B33" s="81"/>
      <c r="C33" s="81"/>
      <c r="D33" s="92" t="s">
        <v>319</v>
      </c>
    </row>
    <row r="34" spans="1:4" ht="15.75" thickBot="1" x14ac:dyDescent="0.3">
      <c r="A34" s="83"/>
      <c r="B34" s="84"/>
      <c r="C34" s="84"/>
      <c r="D34" s="103"/>
    </row>
    <row r="35" spans="1:4" ht="15.75" thickBot="1" x14ac:dyDescent="0.3">
      <c r="A35" s="73"/>
      <c r="B35" s="74">
        <v>3000001</v>
      </c>
      <c r="C35" s="74" t="s">
        <v>276</v>
      </c>
      <c r="D35" s="75">
        <v>0.66268540199424331</v>
      </c>
    </row>
  </sheetData>
  <mergeCells count="10">
    <mergeCell ref="A31:D31"/>
    <mergeCell ref="A33:C34"/>
    <mergeCell ref="D33:D3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57</v>
      </c>
      <c r="B1" s="49" t="s">
        <v>34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890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65.552451000000005</v>
      </c>
      <c r="I6" s="14">
        <v>61.022119999999994</v>
      </c>
      <c r="J6" s="14">
        <v>43.769491768040801</v>
      </c>
      <c r="K6" s="14">
        <v>34.581815068040804</v>
      </c>
      <c r="L6" s="14">
        <v>4.2090970500000005</v>
      </c>
      <c r="M6" s="14">
        <v>4.9785796500000004</v>
      </c>
      <c r="N6" s="15">
        <v>0.5667094992445495</v>
      </c>
      <c r="O6" s="15">
        <v>0.63568607773772545</v>
      </c>
      <c r="P6" s="16">
        <v>0.71727255244558552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SUM(H8:OFFSET(H6,MATCH("PROYECTOS",$A$8:$A$40,0),0))</f>
        <v>43.976638999999992</v>
      </c>
      <c r="I7" s="38">
        <f ca="1">SUM(I8:OFFSET(I6,MATCH("PROYECTOS",$A$8:$A$40,0),0))</f>
        <v>49.81455099999998</v>
      </c>
      <c r="J7" s="38">
        <f ca="1">SUM(J8:OFFSET(J6,MATCH("PROYECTOS",$A$8:$A$40,0),0))</f>
        <v>38.241975614963962</v>
      </c>
      <c r="K7" s="38">
        <f ca="1">SUM(K8:OFFSET(K6,MATCH("PROYECTOS",$A$8:$A$40,0),0))</f>
        <v>30.278747704963966</v>
      </c>
      <c r="L7" s="38">
        <f ca="1">SUM(L8:OFFSET(L6,MATCH("PROYECTOS",$A$8:$A$40,0),0))</f>
        <v>3.5513671999999996</v>
      </c>
      <c r="M7" s="38">
        <f ca="1">SUM(M8:OFFSET(M6,MATCH("PROYECTOS",$A$8:$A$40,0),0))</f>
        <v>4.4118607100000018</v>
      </c>
      <c r="N7" s="39">
        <f ca="1">IFERROR(K7/I7,0)</f>
        <v>0.60782938111725582</v>
      </c>
      <c r="O7" s="39">
        <f ca="1">IFERROR(SUM(K7,L7)/I7,0)</f>
        <v>0.67912114484307962</v>
      </c>
      <c r="P7" s="40">
        <f ca="1">IFERROR(SUM(K7,L7,M7)/I7,0)</f>
        <v>0.76768684746278204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10.579464999999997</v>
      </c>
      <c r="I8" s="21">
        <v>14.066057999999998</v>
      </c>
      <c r="J8" s="21">
        <f t="shared" ref="J8:J20" si="0">SUM(K8,L8,M8)</f>
        <v>10.514627472727081</v>
      </c>
      <c r="K8" s="21">
        <v>7.9546326627270822</v>
      </c>
      <c r="L8" s="21">
        <v>1.0967191600000001</v>
      </c>
      <c r="M8" s="21">
        <v>1.4632756500000001</v>
      </c>
      <c r="N8" s="22">
        <f t="shared" ref="N8:N21" si="1">IFERROR(K8/I8,0)</f>
        <v>0.56551968310717071</v>
      </c>
      <c r="O8" s="22">
        <f t="shared" ref="O8:O21" si="2">IFERROR(SUM(K8,L8)/I8,0)</f>
        <v>0.64348887390675358</v>
      </c>
      <c r="P8" s="23">
        <f t="shared" ref="P8:P21" si="3">IFERROR(SUM(K8,L8,M8)/I8,0)</f>
        <v>0.74751771055736316</v>
      </c>
      <c r="Q8" s="70">
        <v>699</v>
      </c>
      <c r="R8" s="21">
        <v>632</v>
      </c>
      <c r="S8" s="23">
        <f>IFERROR(R8/Q8,0)</f>
        <v>0.90414878397711018</v>
      </c>
    </row>
    <row r="9" spans="1:19" ht="25.5" x14ac:dyDescent="0.25">
      <c r="A9" s="17"/>
      <c r="B9" s="19">
        <v>5002994</v>
      </c>
      <c r="C9" s="19" t="s">
        <v>896</v>
      </c>
      <c r="D9" s="68">
        <v>3000475</v>
      </c>
      <c r="E9" s="19" t="s">
        <v>892</v>
      </c>
      <c r="F9" s="69">
        <v>553</v>
      </c>
      <c r="G9" s="19" t="s">
        <v>908</v>
      </c>
      <c r="H9" s="20">
        <v>28.374309000000007</v>
      </c>
      <c r="I9" s="21">
        <v>30.307492</v>
      </c>
      <c r="J9" s="21">
        <f t="shared" si="0"/>
        <v>25.850209912140691</v>
      </c>
      <c r="K9" s="21">
        <v>21.083074392140691</v>
      </c>
      <c r="L9" s="21">
        <v>2.2497099299999999</v>
      </c>
      <c r="M9" s="21">
        <v>2.5174255900000002</v>
      </c>
      <c r="N9" s="22">
        <f t="shared" si="1"/>
        <v>0.69563903183215203</v>
      </c>
      <c r="O9" s="22">
        <f t="shared" si="2"/>
        <v>0.76986853026772029</v>
      </c>
      <c r="P9" s="23">
        <f t="shared" si="3"/>
        <v>0.85293134490114497</v>
      </c>
      <c r="Q9" s="70">
        <v>5615</v>
      </c>
      <c r="R9" s="21">
        <v>5254.8330000000005</v>
      </c>
      <c r="S9" s="23">
        <f t="shared" ref="S9:S20" si="4">IFERROR(R9/Q9,0)</f>
        <v>0.93585627782724856</v>
      </c>
    </row>
    <row r="10" spans="1:19" ht="38.25" x14ac:dyDescent="0.25">
      <c r="A10" s="17"/>
      <c r="B10" s="19">
        <v>5003480</v>
      </c>
      <c r="C10" s="19" t="s">
        <v>897</v>
      </c>
      <c r="D10" s="68">
        <v>3000506</v>
      </c>
      <c r="E10" s="19" t="s">
        <v>893</v>
      </c>
      <c r="F10" s="69">
        <v>60</v>
      </c>
      <c r="G10" s="19" t="s">
        <v>310</v>
      </c>
      <c r="H10" s="20">
        <v>1.2775E-2</v>
      </c>
      <c r="I10" s="21">
        <v>0.10001299999999999</v>
      </c>
      <c r="J10" s="21">
        <f t="shared" si="0"/>
        <v>8.1948940029893433E-2</v>
      </c>
      <c r="K10" s="21">
        <v>5.3868830029893428E-2</v>
      </c>
      <c r="L10" s="21">
        <v>7.6241500000000005E-3</v>
      </c>
      <c r="M10" s="21">
        <v>2.0455960000000002E-2</v>
      </c>
      <c r="N10" s="22">
        <f t="shared" si="1"/>
        <v>0.53861827992254441</v>
      </c>
      <c r="O10" s="22">
        <f t="shared" si="2"/>
        <v>0.61484986981585832</v>
      </c>
      <c r="P10" s="23">
        <f t="shared" si="3"/>
        <v>0.81938288052446617</v>
      </c>
      <c r="Q10" s="70">
        <v>19</v>
      </c>
      <c r="R10" s="21">
        <v>16</v>
      </c>
      <c r="S10" s="23">
        <f t="shared" si="4"/>
        <v>0.84210526315789469</v>
      </c>
    </row>
    <row r="11" spans="1:19" ht="25.5" x14ac:dyDescent="0.25">
      <c r="A11" s="17"/>
      <c r="B11" s="19">
        <v>5004118</v>
      </c>
      <c r="C11" s="19" t="s">
        <v>898</v>
      </c>
      <c r="D11" s="68">
        <v>3000341</v>
      </c>
      <c r="E11" s="19" t="s">
        <v>891</v>
      </c>
      <c r="F11" s="69">
        <v>36</v>
      </c>
      <c r="G11" s="19" t="s">
        <v>535</v>
      </c>
      <c r="H11" s="20">
        <v>0.15599099999999999</v>
      </c>
      <c r="I11" s="21">
        <v>0.27151500000000001</v>
      </c>
      <c r="J11" s="21">
        <f t="shared" si="0"/>
        <v>0.15027293351056098</v>
      </c>
      <c r="K11" s="21">
        <v>0.11928490351056098</v>
      </c>
      <c r="L11" s="21">
        <v>1.9794680000000002E-2</v>
      </c>
      <c r="M11" s="21">
        <v>1.1193349999999999E-2</v>
      </c>
      <c r="N11" s="22">
        <f t="shared" si="1"/>
        <v>0.43933080496680099</v>
      </c>
      <c r="O11" s="22">
        <f t="shared" si="2"/>
        <v>0.5122353590430031</v>
      </c>
      <c r="P11" s="23">
        <f t="shared" si="3"/>
        <v>0.55346088986082165</v>
      </c>
      <c r="Q11" s="70">
        <v>7</v>
      </c>
      <c r="R11" s="21">
        <v>7</v>
      </c>
      <c r="S11" s="23">
        <f t="shared" si="4"/>
        <v>1</v>
      </c>
    </row>
    <row r="12" spans="1:19" ht="38.25" x14ac:dyDescent="0.25">
      <c r="A12" s="17"/>
      <c r="B12" s="19">
        <v>5004120</v>
      </c>
      <c r="C12" s="19" t="s">
        <v>899</v>
      </c>
      <c r="D12" s="68">
        <v>3000507</v>
      </c>
      <c r="E12" s="19" t="s">
        <v>894</v>
      </c>
      <c r="F12" s="69">
        <v>59</v>
      </c>
      <c r="G12" s="19" t="s">
        <v>579</v>
      </c>
      <c r="H12" s="20">
        <v>0.24081500000000006</v>
      </c>
      <c r="I12" s="21">
        <v>0.44322000000000006</v>
      </c>
      <c r="J12" s="21">
        <f t="shared" si="0"/>
        <v>0.3168771728434458</v>
      </c>
      <c r="K12" s="21">
        <v>0.24880567284344579</v>
      </c>
      <c r="L12" s="21">
        <v>1.7500000000000002E-2</v>
      </c>
      <c r="M12" s="21">
        <v>5.0571499999999998E-2</v>
      </c>
      <c r="N12" s="22">
        <f t="shared" si="1"/>
        <v>0.56135930879347895</v>
      </c>
      <c r="O12" s="22">
        <f t="shared" si="2"/>
        <v>0.60084308660133967</v>
      </c>
      <c r="P12" s="23">
        <f t="shared" si="3"/>
        <v>0.71494330771049541</v>
      </c>
      <c r="Q12" s="70">
        <v>201.5</v>
      </c>
      <c r="R12" s="21">
        <v>201.5</v>
      </c>
      <c r="S12" s="23">
        <f t="shared" si="4"/>
        <v>1</v>
      </c>
    </row>
    <row r="13" spans="1:19" ht="25.5" x14ac:dyDescent="0.25">
      <c r="A13" s="17"/>
      <c r="B13" s="19">
        <v>5005115</v>
      </c>
      <c r="C13" s="19" t="s">
        <v>900</v>
      </c>
      <c r="D13" s="68">
        <v>3000001</v>
      </c>
      <c r="E13" s="19" t="s">
        <v>276</v>
      </c>
      <c r="F13" s="69">
        <v>533</v>
      </c>
      <c r="G13" s="19" t="s">
        <v>909</v>
      </c>
      <c r="H13" s="20">
        <v>1.04E-2</v>
      </c>
      <c r="I13" s="21">
        <v>7.4939999999999989E-3</v>
      </c>
      <c r="J13" s="21">
        <f t="shared" si="0"/>
        <v>6.283049854217097E-3</v>
      </c>
      <c r="K13" s="21">
        <v>4.5330498542170972E-3</v>
      </c>
      <c r="L13" s="21">
        <v>9.0000000000000019E-5</v>
      </c>
      <c r="M13" s="21">
        <v>1.66E-3</v>
      </c>
      <c r="N13" s="22">
        <f t="shared" si="1"/>
        <v>0.6048905596766877</v>
      </c>
      <c r="O13" s="22">
        <f t="shared" si="2"/>
        <v>0.61690016736283659</v>
      </c>
      <c r="P13" s="23">
        <f t="shared" si="3"/>
        <v>0.83841070912958338</v>
      </c>
      <c r="Q13" s="70">
        <v>40</v>
      </c>
      <c r="R13" s="21">
        <v>39</v>
      </c>
      <c r="S13" s="23">
        <f t="shared" si="4"/>
        <v>0.97499999999999998</v>
      </c>
    </row>
    <row r="14" spans="1:19" ht="38.25" x14ac:dyDescent="0.25">
      <c r="A14" s="17"/>
      <c r="B14" s="19">
        <v>5005116</v>
      </c>
      <c r="C14" s="19" t="s">
        <v>901</v>
      </c>
      <c r="D14" s="68">
        <v>3000001</v>
      </c>
      <c r="E14" s="19" t="s">
        <v>276</v>
      </c>
      <c r="F14" s="69">
        <v>91</v>
      </c>
      <c r="G14" s="19" t="s">
        <v>910</v>
      </c>
      <c r="H14" s="20">
        <v>1E-3</v>
      </c>
      <c r="I14" s="21">
        <v>4.1000000000000002E-2</v>
      </c>
      <c r="J14" s="21">
        <f t="shared" si="0"/>
        <v>4.9652997404336929E-4</v>
      </c>
      <c r="K14" s="21">
        <v>4.9652997404336929E-4</v>
      </c>
      <c r="L14" s="21">
        <v>0</v>
      </c>
      <c r="M14" s="21">
        <v>0</v>
      </c>
      <c r="N14" s="22">
        <f t="shared" si="1"/>
        <v>1.2110487171789494E-2</v>
      </c>
      <c r="O14" s="22">
        <f t="shared" si="2"/>
        <v>1.2110487171789494E-2</v>
      </c>
      <c r="P14" s="23">
        <f t="shared" si="3"/>
        <v>1.2110487171789494E-2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5005117</v>
      </c>
      <c r="C15" s="19" t="s">
        <v>902</v>
      </c>
      <c r="D15" s="68">
        <v>3000475</v>
      </c>
      <c r="E15" s="19" t="s">
        <v>892</v>
      </c>
      <c r="F15" s="69">
        <v>112</v>
      </c>
      <c r="G15" s="19" t="s">
        <v>717</v>
      </c>
      <c r="H15" s="20">
        <v>4.323099</v>
      </c>
      <c r="I15" s="21">
        <v>4.0565119999999997</v>
      </c>
      <c r="J15" s="21">
        <f t="shared" si="0"/>
        <v>0.96646862362292518</v>
      </c>
      <c r="K15" s="21">
        <v>0.58989299362292513</v>
      </c>
      <c r="L15" s="21">
        <v>0.13100000000000001</v>
      </c>
      <c r="M15" s="21">
        <v>0.24557563000000002</v>
      </c>
      <c r="N15" s="22">
        <f t="shared" si="1"/>
        <v>0.14541877199498612</v>
      </c>
      <c r="O15" s="22">
        <f t="shared" si="2"/>
        <v>0.17771252584065453</v>
      </c>
      <c r="P15" s="23">
        <f t="shared" si="3"/>
        <v>0.23825114374687545</v>
      </c>
      <c r="Q15" s="70">
        <v>9</v>
      </c>
      <c r="R15" s="21">
        <v>9</v>
      </c>
      <c r="S15" s="23">
        <f t="shared" si="4"/>
        <v>1</v>
      </c>
    </row>
    <row r="16" spans="1:19" ht="25.5" x14ac:dyDescent="0.25">
      <c r="A16" s="17"/>
      <c r="B16" s="19">
        <v>5005118</v>
      </c>
      <c r="C16" s="19" t="s">
        <v>903</v>
      </c>
      <c r="D16" s="68">
        <v>3000475</v>
      </c>
      <c r="E16" s="19" t="s">
        <v>892</v>
      </c>
      <c r="F16" s="69">
        <v>86</v>
      </c>
      <c r="G16" s="19" t="s">
        <v>502</v>
      </c>
      <c r="H16" s="20">
        <v>6.4326999999999995E-2</v>
      </c>
      <c r="I16" s="21">
        <v>0.12219199999999998</v>
      </c>
      <c r="J16" s="21">
        <f t="shared" si="0"/>
        <v>0.11951442918116831</v>
      </c>
      <c r="K16" s="21">
        <v>7.1769029181168301E-2</v>
      </c>
      <c r="L16" s="21">
        <v>1.3381999999999998E-2</v>
      </c>
      <c r="M16" s="21">
        <v>3.4363400000000009E-2</v>
      </c>
      <c r="N16" s="22">
        <f t="shared" si="1"/>
        <v>0.58734638258779881</v>
      </c>
      <c r="O16" s="22">
        <f t="shared" si="2"/>
        <v>0.69686255385924045</v>
      </c>
      <c r="P16" s="23">
        <f t="shared" si="3"/>
        <v>0.97808718394959016</v>
      </c>
      <c r="Q16" s="70">
        <v>70</v>
      </c>
      <c r="R16" s="21">
        <v>60.5</v>
      </c>
      <c r="S16" s="23">
        <f t="shared" si="4"/>
        <v>0.86428571428571432</v>
      </c>
    </row>
    <row r="17" spans="1:19" ht="51" x14ac:dyDescent="0.25">
      <c r="A17" s="17"/>
      <c r="B17" s="19">
        <v>5005119</v>
      </c>
      <c r="C17" s="19" t="s">
        <v>904</v>
      </c>
      <c r="D17" s="68">
        <v>3000506</v>
      </c>
      <c r="E17" s="19" t="s">
        <v>893</v>
      </c>
      <c r="F17" s="69">
        <v>36</v>
      </c>
      <c r="G17" s="19" t="s">
        <v>535</v>
      </c>
      <c r="H17" s="20">
        <v>2.003E-3</v>
      </c>
      <c r="I17" s="21">
        <v>0.118883</v>
      </c>
      <c r="J17" s="21">
        <f t="shared" si="0"/>
        <v>5.204620036068533E-2</v>
      </c>
      <c r="K17" s="21">
        <v>3.1399420360685326E-2</v>
      </c>
      <c r="L17" s="21">
        <v>1.1116500000000001E-3</v>
      </c>
      <c r="M17" s="21">
        <v>1.9535130000000001E-2</v>
      </c>
      <c r="N17" s="22">
        <f t="shared" si="1"/>
        <v>0.26412035665894473</v>
      </c>
      <c r="O17" s="22">
        <f t="shared" si="2"/>
        <v>0.27347114693173391</v>
      </c>
      <c r="P17" s="23">
        <f t="shared" si="3"/>
        <v>0.43779346383154299</v>
      </c>
      <c r="Q17" s="70">
        <v>22</v>
      </c>
      <c r="R17" s="21">
        <v>20</v>
      </c>
      <c r="S17" s="23">
        <f t="shared" si="4"/>
        <v>0.90909090909090906</v>
      </c>
    </row>
    <row r="18" spans="1:19" ht="51" x14ac:dyDescent="0.25">
      <c r="A18" s="17"/>
      <c r="B18" s="19">
        <v>5005120</v>
      </c>
      <c r="C18" s="19" t="s">
        <v>905</v>
      </c>
      <c r="D18" s="68">
        <v>3000506</v>
      </c>
      <c r="E18" s="19" t="s">
        <v>893</v>
      </c>
      <c r="F18" s="69">
        <v>36</v>
      </c>
      <c r="G18" s="19" t="s">
        <v>535</v>
      </c>
      <c r="H18" s="20">
        <v>8.0205000000000012E-2</v>
      </c>
      <c r="I18" s="21">
        <v>0.17192200000000005</v>
      </c>
      <c r="J18" s="21">
        <f t="shared" si="0"/>
        <v>0.1389323010535623</v>
      </c>
      <c r="K18" s="21">
        <v>8.7601671053562313E-2</v>
      </c>
      <c r="L18" s="21">
        <v>1.033863E-2</v>
      </c>
      <c r="M18" s="21">
        <v>4.0992000000000001E-2</v>
      </c>
      <c r="N18" s="22">
        <f t="shared" si="1"/>
        <v>0.50954311288585685</v>
      </c>
      <c r="O18" s="22">
        <f t="shared" si="2"/>
        <v>0.56967869762777479</v>
      </c>
      <c r="P18" s="23">
        <f t="shared" si="3"/>
        <v>0.80811240593735689</v>
      </c>
      <c r="Q18" s="70">
        <v>14</v>
      </c>
      <c r="R18" s="21">
        <v>4</v>
      </c>
      <c r="S18" s="23">
        <f t="shared" si="4"/>
        <v>0.2857142857142857</v>
      </c>
    </row>
    <row r="19" spans="1:19" ht="25.5" x14ac:dyDescent="0.25">
      <c r="A19" s="17"/>
      <c r="B19" s="19">
        <v>5005121</v>
      </c>
      <c r="C19" s="19" t="s">
        <v>906</v>
      </c>
      <c r="D19" s="68">
        <v>3000507</v>
      </c>
      <c r="E19" s="19" t="s">
        <v>894</v>
      </c>
      <c r="F19" s="69">
        <v>60</v>
      </c>
      <c r="G19" s="19" t="s">
        <v>310</v>
      </c>
      <c r="H19" s="20">
        <v>0.13125000000000001</v>
      </c>
      <c r="I19" s="21">
        <v>0.10275000000000001</v>
      </c>
      <c r="J19" s="21">
        <f t="shared" si="0"/>
        <v>3.909056965697371E-2</v>
      </c>
      <c r="K19" s="21">
        <v>3.2681069656973705E-2</v>
      </c>
      <c r="L19" s="21">
        <v>4.0969999999999999E-3</v>
      </c>
      <c r="M19" s="21">
        <v>2.3124999999999999E-3</v>
      </c>
      <c r="N19" s="22">
        <f t="shared" si="1"/>
        <v>0.31806393826738394</v>
      </c>
      <c r="O19" s="22">
        <f t="shared" si="2"/>
        <v>0.3579374175861188</v>
      </c>
      <c r="P19" s="23">
        <f t="shared" si="3"/>
        <v>0.38044350031117963</v>
      </c>
      <c r="Q19" s="70">
        <v>1</v>
      </c>
      <c r="R19" s="21">
        <v>1</v>
      </c>
      <c r="S19" s="23">
        <f t="shared" si="4"/>
        <v>1</v>
      </c>
    </row>
    <row r="20" spans="1:19" ht="38.25" x14ac:dyDescent="0.25">
      <c r="A20" s="17"/>
      <c r="B20" s="19">
        <v>5005122</v>
      </c>
      <c r="C20" s="19" t="s">
        <v>907</v>
      </c>
      <c r="D20" s="68">
        <v>3000676</v>
      </c>
      <c r="E20" s="19" t="s">
        <v>895</v>
      </c>
      <c r="F20" s="69">
        <v>59</v>
      </c>
      <c r="G20" s="19" t="s">
        <v>579</v>
      </c>
      <c r="H20" s="20">
        <v>1E-3</v>
      </c>
      <c r="I20" s="21">
        <v>5.4999999999999997E-3</v>
      </c>
      <c r="J20" s="21">
        <f t="shared" si="0"/>
        <v>5.2074800087139007E-3</v>
      </c>
      <c r="K20" s="21">
        <v>7.0748000871390104E-4</v>
      </c>
      <c r="L20" s="21">
        <v>0</v>
      </c>
      <c r="M20" s="21">
        <v>4.4999999999999997E-3</v>
      </c>
      <c r="N20" s="22">
        <f t="shared" si="1"/>
        <v>0.12863272885707291</v>
      </c>
      <c r="O20" s="22">
        <f t="shared" si="2"/>
        <v>0.12863272885707291</v>
      </c>
      <c r="P20" s="23">
        <f t="shared" si="3"/>
        <v>0.94681454703889112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21.575812000000013</v>
      </c>
      <c r="I21" s="45">
        <f t="shared" ca="1" si="5"/>
        <v>11.207569000000014</v>
      </c>
      <c r="J21" s="45">
        <f t="shared" ca="1" si="5"/>
        <v>5.5275161530768386</v>
      </c>
      <c r="K21" s="45">
        <f t="shared" ca="1" si="5"/>
        <v>4.3030673630768383</v>
      </c>
      <c r="L21" s="45">
        <f t="shared" ca="1" si="5"/>
        <v>0.65772985000000084</v>
      </c>
      <c r="M21" s="45">
        <f t="shared" ca="1" si="5"/>
        <v>0.56671893999999856</v>
      </c>
      <c r="N21" s="46">
        <f t="shared" ca="1" si="1"/>
        <v>0.38394297309941461</v>
      </c>
      <c r="O21" s="46">
        <f t="shared" ca="1" si="2"/>
        <v>0.44262919220723362</v>
      </c>
      <c r="P21" s="47">
        <f t="shared" ca="1" si="3"/>
        <v>0.49319492506152146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50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913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49.601283999999993</v>
      </c>
      <c r="E6" s="14">
        <v>51.678731999999997</v>
      </c>
      <c r="F6" s="14">
        <v>43.183257700244759</v>
      </c>
      <c r="G6" s="14">
        <v>34.049312000244754</v>
      </c>
      <c r="H6" s="14">
        <v>4.5656660000000002</v>
      </c>
      <c r="I6" s="14">
        <v>4.5682796999999997</v>
      </c>
      <c r="J6" s="15">
        <v>0.65886508206596006</v>
      </c>
      <c r="K6" s="15">
        <v>0.74721218005590306</v>
      </c>
      <c r="L6" s="16">
        <v>0.83560985397715937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49.601284</v>
      </c>
      <c r="E7" s="38">
        <f ca="1">SUM(E8:OFFSET(E6,MATCH("GOBIERNOS REGIONALES",$A$8:$A$50,0),0))</f>
        <v>51.678731999999997</v>
      </c>
      <c r="F7" s="38">
        <f ca="1">SUM(F8:OFFSET(F6,MATCH("GOBIERNOS REGIONALES",$A$8:$A$50,0),0))</f>
        <v>43.183257700244752</v>
      </c>
      <c r="G7" s="38">
        <f ca="1">SUM(G8:OFFSET(G6,MATCH("GOBIERNOS REGIONALES",$A$8:$A$50,0),0))</f>
        <v>34.049312000244754</v>
      </c>
      <c r="H7" s="38">
        <f ca="1">SUM(H8:OFFSET(H6,MATCH("GOBIERNOS REGIONALES",$A$8:$A$50,0),0))</f>
        <v>4.5656659999999993</v>
      </c>
      <c r="I7" s="38">
        <f ca="1">SUM(I8:OFFSET(I6,MATCH("GOBIERNOS REGIONALES",$A$8:$A$50,0),0))</f>
        <v>4.5682796999999988</v>
      </c>
      <c r="J7" s="39">
        <f ca="1">IFERROR(G7/E7,0)</f>
        <v>0.65886508206596006</v>
      </c>
      <c r="K7" s="39">
        <f ca="1">IFERROR(SUM(G7,H7)/E7,0)</f>
        <v>0.74721218005590306</v>
      </c>
      <c r="L7" s="40">
        <f ca="1">IFERROR(SUM(G7,H7,I7)/E7,0)</f>
        <v>0.83560985397715937</v>
      </c>
      <c r="M7" s="4"/>
    </row>
    <row r="8" spans="1:13" ht="25.5" x14ac:dyDescent="0.25">
      <c r="A8" s="17"/>
      <c r="B8" s="18">
        <v>211</v>
      </c>
      <c r="C8" s="19" t="s">
        <v>154</v>
      </c>
      <c r="D8" s="20">
        <v>49.601284</v>
      </c>
      <c r="E8" s="21">
        <v>51.678731999999997</v>
      </c>
      <c r="F8" s="21">
        <f t="shared" ref="F8:F10" si="0">SUM(G8,H8,I8)</f>
        <v>43.183257700244752</v>
      </c>
      <c r="G8" s="21">
        <v>34.049312000244754</v>
      </c>
      <c r="H8" s="21">
        <v>4.5656659999999993</v>
      </c>
      <c r="I8" s="21">
        <v>4.5682796999999988</v>
      </c>
      <c r="J8" s="22">
        <f t="shared" ref="J8:J10" si="1">IFERROR(G8/E8,0)</f>
        <v>0.65886508206596006</v>
      </c>
      <c r="K8" s="22">
        <f t="shared" ref="K8:K10" si="2">IFERROR(SUM(G8,H8)/E8,0)</f>
        <v>0.74721218005590306</v>
      </c>
      <c r="L8" s="23">
        <f t="shared" ref="L8:L10" si="3">IFERROR(SUM(G8,H8,I8)/E8,0)</f>
        <v>0.83560985397715937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58</v>
      </c>
      <c r="B1" s="51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914</v>
      </c>
      <c r="N2" s="72" t="s">
        <v>932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49.601283999999993</v>
      </c>
      <c r="E6" s="14">
        <f ca="1">SUM(E7:OFFSET(E7,50,0))</f>
        <v>51.678731999999997</v>
      </c>
      <c r="F6" s="14">
        <f ca="1">SUM(F7:OFFSET(F7,50,0))</f>
        <v>43.183257700244759</v>
      </c>
      <c r="G6" s="14">
        <f ca="1">SUM(G7:OFFSET(G7,50,0))</f>
        <v>34.049312000244754</v>
      </c>
      <c r="H6" s="14">
        <f ca="1">SUM(H7:OFFSET(H7,50,0))</f>
        <v>4.5656660000000002</v>
      </c>
      <c r="I6" s="14">
        <f ca="1">SUM(I7:OFFSET(I7,50,0))</f>
        <v>4.5682796999999997</v>
      </c>
      <c r="J6" s="15">
        <f ca="1">IFERROR(G6/E6,0)</f>
        <v>0.65886508206596006</v>
      </c>
      <c r="K6" s="15">
        <f ca="1">IFERROR(SUM(G6,H6)/E6,0)</f>
        <v>0.74721218005590306</v>
      </c>
      <c r="L6" s="16">
        <f ca="1">IFERROR(SUM(G6,H6,I6)/E6,0)</f>
        <v>0.83560985397715937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0.95157500000000017</v>
      </c>
      <c r="F7" s="21">
        <f t="shared" ref="F7:F30" si="0">SUM(G7,H7,I7)</f>
        <v>0.81890917289183285</v>
      </c>
      <c r="G7" s="21">
        <v>0.65429076289183286</v>
      </c>
      <c r="H7" s="21">
        <v>8.0709889999999992E-2</v>
      </c>
      <c r="I7" s="21">
        <v>8.390852E-2</v>
      </c>
      <c r="J7" s="22">
        <f t="shared" ref="J7:J30" si="1">IFERROR(G7/E7,0)</f>
        <v>0.68758717168045891</v>
      </c>
      <c r="K7" s="22">
        <f t="shared" ref="K7:K30" si="2">IFERROR(SUM(G7,H7)/E7,0)</f>
        <v>0.77240433270297415</v>
      </c>
      <c r="L7" s="23">
        <f t="shared" ref="L7:L30" si="3">IFERROR(SUM(G7,H7,I7)/E7,0)</f>
        <v>0.86058289981539315</v>
      </c>
      <c r="M7" s="4"/>
      <c r="N7" t="s">
        <v>272</v>
      </c>
      <c r="O7" s="5">
        <v>0.68260771098791406</v>
      </c>
      <c r="P7" s="71">
        <v>0.89884690672680978</v>
      </c>
    </row>
    <row r="8" spans="1:16" x14ac:dyDescent="0.25">
      <c r="A8" s="17"/>
      <c r="B8" s="55">
        <v>2</v>
      </c>
      <c r="C8" s="19" t="s">
        <v>251</v>
      </c>
      <c r="D8" s="20">
        <v>0</v>
      </c>
      <c r="E8" s="21">
        <v>1.396082</v>
      </c>
      <c r="F8" s="21">
        <f t="shared" si="0"/>
        <v>1.2240997848429189</v>
      </c>
      <c r="G8" s="21">
        <v>0.99260737484291894</v>
      </c>
      <c r="H8" s="21">
        <v>0.10931646999999999</v>
      </c>
      <c r="I8" s="21">
        <v>0.12217594000000001</v>
      </c>
      <c r="J8" s="22">
        <f t="shared" si="1"/>
        <v>0.71099503814454945</v>
      </c>
      <c r="K8" s="22">
        <f t="shared" si="2"/>
        <v>0.78929736565826281</v>
      </c>
      <c r="L8" s="23">
        <f t="shared" si="3"/>
        <v>0.87681080684581481</v>
      </c>
      <c r="M8" s="4"/>
      <c r="N8" t="s">
        <v>252</v>
      </c>
      <c r="O8" s="5">
        <v>1.2422788496250845</v>
      </c>
      <c r="P8" s="71">
        <v>0.89743821536939483</v>
      </c>
    </row>
    <row r="9" spans="1:16" x14ac:dyDescent="0.25">
      <c r="A9" s="17"/>
      <c r="B9" s="55">
        <v>3</v>
      </c>
      <c r="C9" s="19" t="s">
        <v>252</v>
      </c>
      <c r="D9" s="20">
        <v>0</v>
      </c>
      <c r="E9" s="21">
        <v>1.3842499999999998</v>
      </c>
      <c r="F9" s="21">
        <f t="shared" si="0"/>
        <v>1.2422788496250845</v>
      </c>
      <c r="G9" s="21">
        <v>0.96881580962508451</v>
      </c>
      <c r="H9" s="21">
        <v>0.12106025999999996</v>
      </c>
      <c r="I9" s="21">
        <v>0.15240278000000002</v>
      </c>
      <c r="J9" s="22">
        <f t="shared" si="1"/>
        <v>0.6998849988261403</v>
      </c>
      <c r="K9" s="22">
        <f t="shared" si="2"/>
        <v>0.78734048735783613</v>
      </c>
      <c r="L9" s="23">
        <f t="shared" si="3"/>
        <v>0.89743821536939483</v>
      </c>
      <c r="M9" s="4"/>
      <c r="N9" t="s">
        <v>266</v>
      </c>
      <c r="O9" s="5">
        <v>0.57379536658476715</v>
      </c>
      <c r="P9" s="71">
        <v>0.89739516607694902</v>
      </c>
    </row>
    <row r="10" spans="1:16" x14ac:dyDescent="0.25">
      <c r="A10" s="17"/>
      <c r="B10" s="55">
        <v>4</v>
      </c>
      <c r="C10" s="19" t="s">
        <v>253</v>
      </c>
      <c r="D10" s="20">
        <v>0</v>
      </c>
      <c r="E10" s="21">
        <v>3.0337620000000007</v>
      </c>
      <c r="F10" s="21">
        <f t="shared" si="0"/>
        <v>2.3319274725536849</v>
      </c>
      <c r="G10" s="21">
        <v>1.6057641825536848</v>
      </c>
      <c r="H10" s="21">
        <v>0.41007168999999999</v>
      </c>
      <c r="I10" s="21">
        <v>0.31609159999999997</v>
      </c>
      <c r="J10" s="22">
        <f t="shared" si="1"/>
        <v>0.52929800773880231</v>
      </c>
      <c r="K10" s="22">
        <f t="shared" si="2"/>
        <v>0.66446737501283371</v>
      </c>
      <c r="L10" s="23">
        <f t="shared" si="3"/>
        <v>0.76865867281404554</v>
      </c>
      <c r="M10" s="4"/>
      <c r="N10" t="s">
        <v>254</v>
      </c>
      <c r="O10" s="5">
        <v>1.5694836525701843</v>
      </c>
      <c r="P10" s="71">
        <v>0.89671559996879557</v>
      </c>
    </row>
    <row r="11" spans="1:16" x14ac:dyDescent="0.25">
      <c r="A11" s="17"/>
      <c r="B11" s="55">
        <v>5</v>
      </c>
      <c r="C11" s="19" t="s">
        <v>254</v>
      </c>
      <c r="D11" s="20">
        <v>0</v>
      </c>
      <c r="E11" s="21">
        <v>1.7502580000000001</v>
      </c>
      <c r="F11" s="21">
        <f t="shared" si="0"/>
        <v>1.5694836525701843</v>
      </c>
      <c r="G11" s="21">
        <v>1.2986045725701842</v>
      </c>
      <c r="H11" s="21">
        <v>0.12739753999999998</v>
      </c>
      <c r="I11" s="21">
        <v>0.14348154000000002</v>
      </c>
      <c r="J11" s="22">
        <f t="shared" si="1"/>
        <v>0.74195037107111306</v>
      </c>
      <c r="K11" s="22">
        <f t="shared" si="2"/>
        <v>0.81473823434612735</v>
      </c>
      <c r="L11" s="23">
        <f t="shared" si="3"/>
        <v>0.89671559996879557</v>
      </c>
      <c r="M11" s="4"/>
      <c r="N11" t="s">
        <v>260</v>
      </c>
      <c r="O11" s="5">
        <v>1.392848688946134</v>
      </c>
      <c r="P11" s="71">
        <v>0.89631921500557254</v>
      </c>
    </row>
    <row r="12" spans="1:16" x14ac:dyDescent="0.25">
      <c r="A12" s="17"/>
      <c r="B12" s="55">
        <v>6</v>
      </c>
      <c r="C12" s="19" t="s">
        <v>255</v>
      </c>
      <c r="D12" s="20">
        <v>0</v>
      </c>
      <c r="E12" s="21">
        <v>1.3758849999999998</v>
      </c>
      <c r="F12" s="21">
        <f t="shared" si="0"/>
        <v>1.2248048803690135</v>
      </c>
      <c r="G12" s="21">
        <v>1.0036560103690135</v>
      </c>
      <c r="H12" s="21">
        <v>0.11239187</v>
      </c>
      <c r="I12" s="21">
        <v>0.10875699999999999</v>
      </c>
      <c r="J12" s="22">
        <f t="shared" si="1"/>
        <v>0.72946213554840245</v>
      </c>
      <c r="K12" s="22">
        <f t="shared" si="2"/>
        <v>0.8111491006653998</v>
      </c>
      <c r="L12" s="23">
        <f t="shared" si="3"/>
        <v>0.89019422434942863</v>
      </c>
      <c r="M12" s="4"/>
      <c r="N12" t="s">
        <v>255</v>
      </c>
      <c r="O12" s="5">
        <v>1.2248048803690135</v>
      </c>
      <c r="P12" s="71">
        <v>0.89019422434942863</v>
      </c>
    </row>
    <row r="13" spans="1:16" x14ac:dyDescent="0.25">
      <c r="A13" s="17"/>
      <c r="B13" s="55">
        <v>8</v>
      </c>
      <c r="C13" s="19" t="s">
        <v>257</v>
      </c>
      <c r="D13" s="20">
        <v>0</v>
      </c>
      <c r="E13" s="21">
        <v>1.7506980000000003</v>
      </c>
      <c r="F13" s="21">
        <f t="shared" si="0"/>
        <v>1.5535455151396842</v>
      </c>
      <c r="G13" s="21">
        <v>1.2484248851396842</v>
      </c>
      <c r="H13" s="21">
        <v>0.15380748999999999</v>
      </c>
      <c r="I13" s="21">
        <v>0.15131314000000001</v>
      </c>
      <c r="J13" s="22">
        <f t="shared" si="1"/>
        <v>0.71310122313482049</v>
      </c>
      <c r="K13" s="22">
        <f t="shared" si="2"/>
        <v>0.80095617584511081</v>
      </c>
      <c r="L13" s="23">
        <f t="shared" si="3"/>
        <v>0.88738635397977483</v>
      </c>
      <c r="M13" s="4"/>
      <c r="N13" t="s">
        <v>257</v>
      </c>
      <c r="O13" s="5">
        <v>1.5535455151396842</v>
      </c>
      <c r="P13" s="71">
        <v>0.88738635397977483</v>
      </c>
    </row>
    <row r="14" spans="1:16" x14ac:dyDescent="0.25">
      <c r="A14" s="17"/>
      <c r="B14" s="55">
        <v>9</v>
      </c>
      <c r="C14" s="19" t="s">
        <v>258</v>
      </c>
      <c r="D14" s="20">
        <v>0</v>
      </c>
      <c r="E14" s="21">
        <v>0.76169399999999998</v>
      </c>
      <c r="F14" s="21">
        <f t="shared" si="0"/>
        <v>0.61679839500255129</v>
      </c>
      <c r="G14" s="21">
        <v>0.49176529500255128</v>
      </c>
      <c r="H14" s="21">
        <v>5.7017480000000002E-2</v>
      </c>
      <c r="I14" s="21">
        <v>6.8015619999999999E-2</v>
      </c>
      <c r="J14" s="22">
        <f t="shared" si="1"/>
        <v>0.64562054447396366</v>
      </c>
      <c r="K14" s="22">
        <f t="shared" si="2"/>
        <v>0.72047669405634185</v>
      </c>
      <c r="L14" s="23">
        <f t="shared" si="3"/>
        <v>0.80977189659174331</v>
      </c>
      <c r="M14" s="4"/>
      <c r="N14" t="s">
        <v>273</v>
      </c>
      <c r="O14" s="5">
        <v>0.57461693241532019</v>
      </c>
      <c r="P14" s="71">
        <v>0.88695025663891902</v>
      </c>
    </row>
    <row r="15" spans="1:16" x14ac:dyDescent="0.25">
      <c r="A15" s="17"/>
      <c r="B15" s="55">
        <v>10</v>
      </c>
      <c r="C15" s="19" t="s">
        <v>259</v>
      </c>
      <c r="D15" s="20">
        <v>0</v>
      </c>
      <c r="E15" s="21">
        <v>1.3105190000000002</v>
      </c>
      <c r="F15" s="21">
        <f t="shared" si="0"/>
        <v>1.1604354966518722</v>
      </c>
      <c r="G15" s="21">
        <v>0.96659595665187226</v>
      </c>
      <c r="H15" s="21">
        <v>8.0275019999999975E-2</v>
      </c>
      <c r="I15" s="21">
        <v>0.11356452</v>
      </c>
      <c r="J15" s="22">
        <f t="shared" si="1"/>
        <v>0.73756729711806701</v>
      </c>
      <c r="K15" s="22">
        <f t="shared" si="2"/>
        <v>0.79882167038545193</v>
      </c>
      <c r="L15" s="23">
        <f t="shared" si="3"/>
        <v>0.88547781195989683</v>
      </c>
      <c r="M15" s="4"/>
      <c r="N15" t="s">
        <v>259</v>
      </c>
      <c r="O15" s="5">
        <v>1.1604354966518722</v>
      </c>
      <c r="P15" s="71">
        <v>0.88547781195989683</v>
      </c>
    </row>
    <row r="16" spans="1:16" x14ac:dyDescent="0.25">
      <c r="A16" s="17"/>
      <c r="B16" s="55">
        <v>11</v>
      </c>
      <c r="C16" s="19" t="s">
        <v>260</v>
      </c>
      <c r="D16" s="20">
        <v>0</v>
      </c>
      <c r="E16" s="21">
        <v>1.5539649999999994</v>
      </c>
      <c r="F16" s="21">
        <f t="shared" si="0"/>
        <v>1.392848688946134</v>
      </c>
      <c r="G16" s="21">
        <v>1.1317941389461339</v>
      </c>
      <c r="H16" s="21">
        <v>0.12754262000000005</v>
      </c>
      <c r="I16" s="21">
        <v>0.13351193</v>
      </c>
      <c r="J16" s="22">
        <f t="shared" si="1"/>
        <v>0.72832666047570849</v>
      </c>
      <c r="K16" s="22">
        <f t="shared" si="2"/>
        <v>0.81040226706916463</v>
      </c>
      <c r="L16" s="23">
        <f t="shared" si="3"/>
        <v>0.89631921500557254</v>
      </c>
      <c r="M16" s="4"/>
      <c r="N16" t="s">
        <v>268</v>
      </c>
      <c r="O16" s="5">
        <v>0.66656629799313205</v>
      </c>
      <c r="P16" s="71">
        <v>0.88522126071805596</v>
      </c>
    </row>
    <row r="17" spans="1:16" x14ac:dyDescent="0.25">
      <c r="A17" s="17"/>
      <c r="B17" s="55">
        <v>12</v>
      </c>
      <c r="C17" s="19" t="s">
        <v>261</v>
      </c>
      <c r="D17" s="20">
        <v>0</v>
      </c>
      <c r="E17" s="21">
        <v>1.306721</v>
      </c>
      <c r="F17" s="21">
        <f t="shared" si="0"/>
        <v>1.1558180356631071</v>
      </c>
      <c r="G17" s="21">
        <v>0.93573228566310718</v>
      </c>
      <c r="H17" s="21">
        <v>0.11690037</v>
      </c>
      <c r="I17" s="21">
        <v>0.10318537999999999</v>
      </c>
      <c r="J17" s="22">
        <f t="shared" si="1"/>
        <v>0.71609187092203097</v>
      </c>
      <c r="K17" s="22">
        <f t="shared" si="2"/>
        <v>0.80555271987142407</v>
      </c>
      <c r="L17" s="23">
        <f t="shared" si="3"/>
        <v>0.88451783943405449</v>
      </c>
      <c r="M17" s="4"/>
      <c r="N17" t="s">
        <v>261</v>
      </c>
      <c r="O17" s="5">
        <v>1.1558180356631071</v>
      </c>
      <c r="P17" s="71">
        <v>0.88451783943405449</v>
      </c>
    </row>
    <row r="18" spans="1:16" x14ac:dyDescent="0.25">
      <c r="A18" s="17"/>
      <c r="B18" s="55">
        <v>13</v>
      </c>
      <c r="C18" s="19" t="s">
        <v>262</v>
      </c>
      <c r="D18" s="20">
        <v>0</v>
      </c>
      <c r="E18" s="21">
        <v>1.9824629999999999</v>
      </c>
      <c r="F18" s="21">
        <f t="shared" si="0"/>
        <v>1.7378120257209868</v>
      </c>
      <c r="G18" s="21">
        <v>1.4258774657209869</v>
      </c>
      <c r="H18" s="21">
        <v>0.14807188999999998</v>
      </c>
      <c r="I18" s="21">
        <v>0.16386266999999996</v>
      </c>
      <c r="J18" s="22">
        <f t="shared" si="1"/>
        <v>0.71924543647018235</v>
      </c>
      <c r="K18" s="22">
        <f t="shared" si="2"/>
        <v>0.7939363083805282</v>
      </c>
      <c r="L18" s="23">
        <f t="shared" si="3"/>
        <v>0.8765924134377221</v>
      </c>
      <c r="M18" s="4"/>
      <c r="N18" t="s">
        <v>251</v>
      </c>
      <c r="O18" s="5">
        <v>1.2240997848429189</v>
      </c>
      <c r="P18" s="71">
        <v>0.87681080684581481</v>
      </c>
    </row>
    <row r="19" spans="1:16" x14ac:dyDescent="0.25">
      <c r="A19" s="17"/>
      <c r="B19" s="55">
        <v>14</v>
      </c>
      <c r="C19" s="19" t="s">
        <v>263</v>
      </c>
      <c r="D19" s="20">
        <v>0</v>
      </c>
      <c r="E19" s="21">
        <v>2.1632249999999997</v>
      </c>
      <c r="F19" s="21">
        <f t="shared" si="0"/>
        <v>1.8332898259098287</v>
      </c>
      <c r="G19" s="21">
        <v>1.5225133459098288</v>
      </c>
      <c r="H19" s="21">
        <v>0.16247381999999999</v>
      </c>
      <c r="I19" s="21">
        <v>0.14830265999999998</v>
      </c>
      <c r="J19" s="22">
        <f t="shared" si="1"/>
        <v>0.70381645270826154</v>
      </c>
      <c r="K19" s="22">
        <f t="shared" si="2"/>
        <v>0.77892367456451783</v>
      </c>
      <c r="L19" s="23">
        <f t="shared" si="3"/>
        <v>0.84747995511785823</v>
      </c>
      <c r="M19" s="4"/>
      <c r="N19" t="s">
        <v>267</v>
      </c>
      <c r="O19" s="5">
        <v>0.4526845801384709</v>
      </c>
      <c r="P19" s="71">
        <v>0.87674008939774783</v>
      </c>
    </row>
    <row r="20" spans="1:16" x14ac:dyDescent="0.25">
      <c r="A20" s="17"/>
      <c r="B20" s="55">
        <v>15</v>
      </c>
      <c r="C20" s="19" t="s">
        <v>264</v>
      </c>
      <c r="D20" s="20">
        <v>49.601283999999993</v>
      </c>
      <c r="E20" s="21">
        <v>20.493410999999998</v>
      </c>
      <c r="F20" s="21">
        <f t="shared" si="0"/>
        <v>16.162535520274908</v>
      </c>
      <c r="G20" s="21">
        <v>12.358539650274906</v>
      </c>
      <c r="H20" s="21">
        <v>1.9159975499999997</v>
      </c>
      <c r="I20" s="21">
        <v>1.8879983199999999</v>
      </c>
      <c r="J20" s="22">
        <f t="shared" si="1"/>
        <v>0.60304942160555441</v>
      </c>
      <c r="K20" s="22">
        <f t="shared" si="2"/>
        <v>0.69654276685686478</v>
      </c>
      <c r="L20" s="23">
        <f t="shared" si="3"/>
        <v>0.78866985687618862</v>
      </c>
      <c r="M20" s="4"/>
      <c r="N20" t="s">
        <v>262</v>
      </c>
      <c r="O20" s="5">
        <v>1.7378120257209868</v>
      </c>
      <c r="P20" s="71">
        <v>0.8765924134377221</v>
      </c>
    </row>
    <row r="21" spans="1:16" x14ac:dyDescent="0.25">
      <c r="A21" s="17"/>
      <c r="B21" s="55">
        <v>16</v>
      </c>
      <c r="C21" s="19" t="s">
        <v>265</v>
      </c>
      <c r="D21" s="20">
        <v>0</v>
      </c>
      <c r="E21" s="21">
        <v>0.86591599999999957</v>
      </c>
      <c r="F21" s="21">
        <f t="shared" si="0"/>
        <v>0.75472697977431236</v>
      </c>
      <c r="G21" s="21">
        <v>0.62814523977431236</v>
      </c>
      <c r="H21" s="21">
        <v>6.1375010000000008E-2</v>
      </c>
      <c r="I21" s="21">
        <v>6.5206730000000004E-2</v>
      </c>
      <c r="J21" s="22">
        <f t="shared" si="1"/>
        <v>0.72541128674641964</v>
      </c>
      <c r="K21" s="22">
        <f t="shared" si="2"/>
        <v>0.79628999784541765</v>
      </c>
      <c r="L21" s="23">
        <f t="shared" si="3"/>
        <v>0.87159375710151188</v>
      </c>
      <c r="M21" s="4"/>
      <c r="N21" t="s">
        <v>269</v>
      </c>
      <c r="O21" s="5">
        <v>1.733872315274849</v>
      </c>
      <c r="P21" s="71">
        <v>0.87162462650338635</v>
      </c>
    </row>
    <row r="22" spans="1:16" x14ac:dyDescent="0.25">
      <c r="A22" s="17"/>
      <c r="B22" s="55">
        <v>17</v>
      </c>
      <c r="C22" s="19" t="s">
        <v>266</v>
      </c>
      <c r="D22" s="20">
        <v>0</v>
      </c>
      <c r="E22" s="21">
        <v>0.63940099999999989</v>
      </c>
      <c r="F22" s="21">
        <f t="shared" si="0"/>
        <v>0.57379536658476715</v>
      </c>
      <c r="G22" s="21">
        <v>0.4739353465847671</v>
      </c>
      <c r="H22" s="21">
        <v>5.0609630000000023E-2</v>
      </c>
      <c r="I22" s="21">
        <v>4.9250389999999991E-2</v>
      </c>
      <c r="J22" s="22">
        <f t="shared" si="1"/>
        <v>0.74121771249148372</v>
      </c>
      <c r="K22" s="22">
        <f t="shared" si="2"/>
        <v>0.82036934034317632</v>
      </c>
      <c r="L22" s="23">
        <f t="shared" si="3"/>
        <v>0.89739516607694902</v>
      </c>
      <c r="M22" s="4"/>
      <c r="N22" t="s">
        <v>265</v>
      </c>
      <c r="O22" s="5">
        <v>0.75472697977431236</v>
      </c>
      <c r="P22" s="71">
        <v>0.87159375710151188</v>
      </c>
    </row>
    <row r="23" spans="1:16" x14ac:dyDescent="0.25">
      <c r="A23" s="17"/>
      <c r="B23" s="55">
        <v>18</v>
      </c>
      <c r="C23" s="19" t="s">
        <v>267</v>
      </c>
      <c r="D23" s="20">
        <v>0</v>
      </c>
      <c r="E23" s="21">
        <v>0.51632699999999998</v>
      </c>
      <c r="F23" s="21">
        <f t="shared" si="0"/>
        <v>0.4526845801384709</v>
      </c>
      <c r="G23" s="21">
        <v>0.3705195001384709</v>
      </c>
      <c r="H23" s="21">
        <v>4.5515119999999999E-2</v>
      </c>
      <c r="I23" s="21">
        <v>3.6649959999999995E-2</v>
      </c>
      <c r="J23" s="22">
        <f t="shared" si="1"/>
        <v>0.71760628465772835</v>
      </c>
      <c r="K23" s="22">
        <f t="shared" si="2"/>
        <v>0.8057580179585242</v>
      </c>
      <c r="L23" s="23">
        <f t="shared" si="3"/>
        <v>0.87674008939774783</v>
      </c>
      <c r="M23" s="4"/>
      <c r="N23" t="s">
        <v>270</v>
      </c>
      <c r="O23" s="5">
        <v>1.5311260233680479</v>
      </c>
      <c r="P23" s="71">
        <v>0.87040899793986903</v>
      </c>
    </row>
    <row r="24" spans="1:16" x14ac:dyDescent="0.25">
      <c r="A24" s="17"/>
      <c r="B24" s="55">
        <v>19</v>
      </c>
      <c r="C24" s="19" t="s">
        <v>268</v>
      </c>
      <c r="D24" s="20">
        <v>0</v>
      </c>
      <c r="E24" s="21">
        <v>0.75299400000000027</v>
      </c>
      <c r="F24" s="21">
        <f t="shared" si="0"/>
        <v>0.66656629799313205</v>
      </c>
      <c r="G24" s="21">
        <v>0.54994493799313204</v>
      </c>
      <c r="H24" s="21">
        <v>6.1803340000000012E-2</v>
      </c>
      <c r="I24" s="21">
        <v>5.4818019999999995E-2</v>
      </c>
      <c r="J24" s="22">
        <f t="shared" si="1"/>
        <v>0.73034438254903999</v>
      </c>
      <c r="K24" s="22">
        <f t="shared" si="2"/>
        <v>0.81242118528584795</v>
      </c>
      <c r="L24" s="23">
        <f t="shared" si="3"/>
        <v>0.88522126071805596</v>
      </c>
      <c r="M24" s="4"/>
      <c r="N24" t="s">
        <v>274</v>
      </c>
      <c r="O24" s="5">
        <v>0.92588434203922088</v>
      </c>
      <c r="P24" s="71">
        <v>0.86925498737659745</v>
      </c>
    </row>
    <row r="25" spans="1:16" x14ac:dyDescent="0.25">
      <c r="A25" s="17"/>
      <c r="B25" s="55">
        <v>20</v>
      </c>
      <c r="C25" s="19" t="s">
        <v>269</v>
      </c>
      <c r="D25" s="20">
        <v>0</v>
      </c>
      <c r="E25" s="21">
        <v>1.9892419999999997</v>
      </c>
      <c r="F25" s="21">
        <f t="shared" si="0"/>
        <v>1.733872315274849</v>
      </c>
      <c r="G25" s="21">
        <v>1.375281765274849</v>
      </c>
      <c r="H25" s="21">
        <v>0.18472207999999996</v>
      </c>
      <c r="I25" s="21">
        <v>0.17386847</v>
      </c>
      <c r="J25" s="22">
        <f t="shared" si="1"/>
        <v>0.69135970649868106</v>
      </c>
      <c r="K25" s="22">
        <f t="shared" si="2"/>
        <v>0.78422024332627671</v>
      </c>
      <c r="L25" s="23">
        <f t="shared" si="3"/>
        <v>0.87162462650338635</v>
      </c>
      <c r="M25" s="4"/>
      <c r="N25" t="s">
        <v>250</v>
      </c>
      <c r="O25" s="5">
        <v>0.81890917289183285</v>
      </c>
      <c r="P25" s="71">
        <v>0.86058289981539315</v>
      </c>
    </row>
    <row r="26" spans="1:16" x14ac:dyDescent="0.25">
      <c r="A26" s="17"/>
      <c r="B26" s="55">
        <v>21</v>
      </c>
      <c r="C26" s="19" t="s">
        <v>270</v>
      </c>
      <c r="D26" s="20">
        <v>0</v>
      </c>
      <c r="E26" s="21">
        <v>1.7590879999999995</v>
      </c>
      <c r="F26" s="21">
        <f t="shared" si="0"/>
        <v>1.5311260233680479</v>
      </c>
      <c r="G26" s="21">
        <v>1.2375593433680478</v>
      </c>
      <c r="H26" s="21">
        <v>0.13794566000000003</v>
      </c>
      <c r="I26" s="21">
        <v>0.15562102</v>
      </c>
      <c r="J26" s="22">
        <f t="shared" si="1"/>
        <v>0.70352327079034604</v>
      </c>
      <c r="K26" s="22">
        <f t="shared" si="2"/>
        <v>0.78194212192229617</v>
      </c>
      <c r="L26" s="23">
        <f t="shared" si="3"/>
        <v>0.87040899793986903</v>
      </c>
      <c r="M26" s="4"/>
      <c r="N26" t="s">
        <v>271</v>
      </c>
      <c r="O26" s="5">
        <v>1.2627898355069296</v>
      </c>
      <c r="P26" s="71">
        <v>0.85972731658271972</v>
      </c>
    </row>
    <row r="27" spans="1:16" x14ac:dyDescent="0.25">
      <c r="A27" s="17"/>
      <c r="B27" s="55">
        <v>22</v>
      </c>
      <c r="C27" s="19" t="s">
        <v>271</v>
      </c>
      <c r="D27" s="20">
        <v>0</v>
      </c>
      <c r="E27" s="21">
        <v>1.4688259999999997</v>
      </c>
      <c r="F27" s="21">
        <f t="shared" si="0"/>
        <v>1.2627898355069296</v>
      </c>
      <c r="G27" s="21">
        <v>1.0255909755069297</v>
      </c>
      <c r="H27" s="21">
        <v>0.12162579000000001</v>
      </c>
      <c r="I27" s="21">
        <v>0.11557307000000001</v>
      </c>
      <c r="J27" s="22">
        <f t="shared" si="1"/>
        <v>0.69823857659581856</v>
      </c>
      <c r="K27" s="22">
        <f t="shared" si="2"/>
        <v>0.78104334040038093</v>
      </c>
      <c r="L27" s="23">
        <f t="shared" si="3"/>
        <v>0.85972731658271972</v>
      </c>
      <c r="M27" s="4"/>
      <c r="N27" t="s">
        <v>263</v>
      </c>
      <c r="O27" s="5">
        <v>1.8332898259098287</v>
      </c>
      <c r="P27" s="71">
        <v>0.84747995511785823</v>
      </c>
    </row>
    <row r="28" spans="1:16" x14ac:dyDescent="0.25">
      <c r="A28" s="17"/>
      <c r="B28" s="55">
        <v>23</v>
      </c>
      <c r="C28" s="19" t="s">
        <v>272</v>
      </c>
      <c r="D28" s="20">
        <v>0</v>
      </c>
      <c r="E28" s="21">
        <v>0.75942599999999982</v>
      </c>
      <c r="F28" s="21">
        <f t="shared" si="0"/>
        <v>0.68260771098791406</v>
      </c>
      <c r="G28" s="21">
        <v>0.55035372098791413</v>
      </c>
      <c r="H28" s="21">
        <v>6.4750389999999991E-2</v>
      </c>
      <c r="I28" s="21">
        <v>6.7503599999999997E-2</v>
      </c>
      <c r="J28" s="22">
        <f t="shared" si="1"/>
        <v>0.72469696980076304</v>
      </c>
      <c r="K28" s="22">
        <f t="shared" si="2"/>
        <v>0.80995924683631348</v>
      </c>
      <c r="L28" s="23">
        <f t="shared" si="3"/>
        <v>0.89884690672680978</v>
      </c>
      <c r="M28" s="4"/>
      <c r="N28" t="s">
        <v>258</v>
      </c>
      <c r="O28" s="5">
        <v>0.61679839500255129</v>
      </c>
      <c r="P28" s="71">
        <v>0.80977189659174331</v>
      </c>
    </row>
    <row r="29" spans="1:16" x14ac:dyDescent="0.25">
      <c r="A29" s="17"/>
      <c r="B29" s="55">
        <v>24</v>
      </c>
      <c r="C29" s="19" t="s">
        <v>273</v>
      </c>
      <c r="D29" s="20">
        <v>0</v>
      </c>
      <c r="E29" s="21">
        <v>0.64785700000000002</v>
      </c>
      <c r="F29" s="21">
        <f t="shared" si="0"/>
        <v>0.57461693241532019</v>
      </c>
      <c r="G29" s="21">
        <v>0.48187584241532022</v>
      </c>
      <c r="H29" s="21">
        <v>4.2840400000000008E-2</v>
      </c>
      <c r="I29" s="21">
        <v>4.9900690000000004E-2</v>
      </c>
      <c r="J29" s="22">
        <f t="shared" si="1"/>
        <v>0.74379970026613929</v>
      </c>
      <c r="K29" s="22">
        <f t="shared" si="2"/>
        <v>0.80992602135242842</v>
      </c>
      <c r="L29" s="23">
        <f t="shared" si="3"/>
        <v>0.88695025663891902</v>
      </c>
      <c r="M29" s="4"/>
      <c r="N29" t="s">
        <v>264</v>
      </c>
      <c r="O29" s="5">
        <v>16.162535520274908</v>
      </c>
      <c r="P29" s="71">
        <v>0.78866985687618862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</v>
      </c>
      <c r="E30" s="28">
        <v>1.0651470000000003</v>
      </c>
      <c r="F30" s="28">
        <f t="shared" si="0"/>
        <v>0.92588434203922088</v>
      </c>
      <c r="G30" s="28">
        <v>0.75112359203922097</v>
      </c>
      <c r="H30" s="28">
        <v>7.144462E-2</v>
      </c>
      <c r="I30" s="28">
        <v>0.10331612999999999</v>
      </c>
      <c r="J30" s="29">
        <f t="shared" si="1"/>
        <v>0.70518303298908114</v>
      </c>
      <c r="K30" s="29">
        <f t="shared" si="2"/>
        <v>0.7722579249992918</v>
      </c>
      <c r="L30" s="30">
        <f t="shared" si="3"/>
        <v>0.86925498737659745</v>
      </c>
      <c r="M30" s="4"/>
      <c r="N30" t="s">
        <v>253</v>
      </c>
      <c r="O30" s="5">
        <v>2.3319274725536849</v>
      </c>
      <c r="P30" s="71">
        <v>0.76865867281404554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49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915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49.601283999999993</v>
      </c>
      <c r="E6" s="14">
        <v>51.678731999999997</v>
      </c>
      <c r="F6" s="14">
        <v>43.183257700244759</v>
      </c>
      <c r="G6" s="14">
        <v>34.049312000244754</v>
      </c>
      <c r="H6" s="14">
        <v>4.5656660000000002</v>
      </c>
      <c r="I6" s="14">
        <v>4.5682796999999997</v>
      </c>
      <c r="J6" s="15">
        <v>0.65886508206596006</v>
      </c>
      <c r="K6" s="15">
        <v>0.74721218005590306</v>
      </c>
      <c r="L6" s="16">
        <v>0.83560985397715937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49.601283999999993</v>
      </c>
      <c r="E7" s="38">
        <f ca="1">SUM(E8:OFFSET(E6,MATCH("PROYECTOS",$A$8:$A$50,0),0))</f>
        <v>51.678732000000004</v>
      </c>
      <c r="F7" s="38">
        <f ca="1">SUM(F8:OFFSET(F6,MATCH("PROYECTOS",$A$8:$A$50,0),0))</f>
        <v>43.183257700244745</v>
      </c>
      <c r="G7" s="38">
        <f ca="1">SUM(G8:OFFSET(G6,MATCH("PROYECTOS",$A$8:$A$50,0),0))</f>
        <v>34.049312000244754</v>
      </c>
      <c r="H7" s="38">
        <f ca="1">SUM(H8:OFFSET(H6,MATCH("PROYECTOS",$A$8:$A$50,0),0))</f>
        <v>4.5656659999999993</v>
      </c>
      <c r="I7" s="38">
        <f ca="1">SUM(I8:OFFSET(I6,MATCH("PROYECTOS",$A$8:$A$50,0),0))</f>
        <v>4.5682796999999997</v>
      </c>
      <c r="J7" s="39">
        <f ca="1">IFERROR(G7/E7,0)</f>
        <v>0.65886508206595995</v>
      </c>
      <c r="K7" s="39">
        <f ca="1">IFERROR(SUM(G7,H7)/E7,0)</f>
        <v>0.74721218005590295</v>
      </c>
      <c r="L7" s="40">
        <f ca="1">IFERROR(SUM(G7,H7,I7)/E7,0)</f>
        <v>0.83560985397715926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7.501284000000001</v>
      </c>
      <c r="E8" s="21">
        <v>7.3939900000000005</v>
      </c>
      <c r="F8" s="21">
        <f t="shared" ref="F8:F10" si="0">SUM(G8,H8,I8)</f>
        <v>6.1817494748187185</v>
      </c>
      <c r="G8" s="21">
        <v>5.1367522748187184</v>
      </c>
      <c r="H8" s="21">
        <v>0.54176628000000004</v>
      </c>
      <c r="I8" s="21">
        <v>0.50323092000000003</v>
      </c>
      <c r="J8" s="22">
        <f t="shared" ref="J8:J11" si="1">IFERROR(G8/E8,0)</f>
        <v>0.6947199380603325</v>
      </c>
      <c r="K8" s="22">
        <f t="shared" ref="K8:K11" si="2">IFERROR(SUM(G8,H8)/E8,0)</f>
        <v>0.76799110558963668</v>
      </c>
      <c r="L8" s="23">
        <f t="shared" ref="L8:L11" si="3">IFERROR(SUM(G8,H8,I8)/E8,0)</f>
        <v>0.83605055928108074</v>
      </c>
      <c r="M8" s="4"/>
    </row>
    <row r="9" spans="1:13" x14ac:dyDescent="0.25">
      <c r="A9" s="17"/>
      <c r="B9" s="19">
        <v>3000253</v>
      </c>
      <c r="C9" s="19" t="s">
        <v>917</v>
      </c>
      <c r="D9" s="20">
        <v>38.949999999999996</v>
      </c>
      <c r="E9" s="21">
        <v>41.095793</v>
      </c>
      <c r="F9" s="21">
        <f t="shared" si="0"/>
        <v>34.322640910229779</v>
      </c>
      <c r="G9" s="21">
        <v>26.902682710229783</v>
      </c>
      <c r="H9" s="21">
        <v>3.6860708699999987</v>
      </c>
      <c r="I9" s="21">
        <v>3.7338873299999999</v>
      </c>
      <c r="J9" s="22">
        <f t="shared" si="1"/>
        <v>0.6546334976485253</v>
      </c>
      <c r="K9" s="22">
        <f t="shared" si="2"/>
        <v>0.74432810142463446</v>
      </c>
      <c r="L9" s="23">
        <f t="shared" si="3"/>
        <v>0.83518624181871315</v>
      </c>
      <c r="M9" s="4"/>
    </row>
    <row r="10" spans="1:13" ht="25.5" x14ac:dyDescent="0.25">
      <c r="A10" s="17"/>
      <c r="B10" s="19">
        <v>3000502</v>
      </c>
      <c r="C10" s="19" t="s">
        <v>918</v>
      </c>
      <c r="D10" s="20">
        <v>3.15</v>
      </c>
      <c r="E10" s="21">
        <v>3.188949</v>
      </c>
      <c r="F10" s="21">
        <f t="shared" si="0"/>
        <v>2.6788673151962525</v>
      </c>
      <c r="G10" s="21">
        <v>2.0098770151962526</v>
      </c>
      <c r="H10" s="21">
        <v>0.33782885000000001</v>
      </c>
      <c r="I10" s="21">
        <v>0.33116144999999997</v>
      </c>
      <c r="J10" s="22">
        <f t="shared" si="1"/>
        <v>0.63026314161695673</v>
      </c>
      <c r="K10" s="22">
        <f t="shared" si="2"/>
        <v>0.73620050530637293</v>
      </c>
      <c r="L10" s="23">
        <f t="shared" si="3"/>
        <v>0.84004708610775913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316</v>
      </c>
      <c r="B13" s="88"/>
      <c r="C13" s="88"/>
      <c r="D13" s="89"/>
    </row>
    <row r="14" spans="1:13" ht="15.75" thickBot="1" x14ac:dyDescent="0.3">
      <c r="A14" s="1" t="s">
        <v>933</v>
      </c>
    </row>
    <row r="15" spans="1:13" ht="45" customHeight="1" x14ac:dyDescent="0.25">
      <c r="A15" s="80" t="s">
        <v>318</v>
      </c>
      <c r="B15" s="81"/>
      <c r="C15" s="81"/>
      <c r="D15" s="92" t="s">
        <v>319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58</v>
      </c>
      <c r="B1" s="49" t="s">
        <v>35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916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49.601283999999993</v>
      </c>
      <c r="I6" s="14">
        <v>51.678731999999997</v>
      </c>
      <c r="J6" s="14">
        <v>43.183257700244759</v>
      </c>
      <c r="K6" s="14">
        <v>34.049312000244754</v>
      </c>
      <c r="L6" s="14">
        <v>4.5656660000000002</v>
      </c>
      <c r="M6" s="14">
        <v>4.5682796999999997</v>
      </c>
      <c r="N6" s="15">
        <v>0.65886508206596006</v>
      </c>
      <c r="O6" s="15">
        <v>0.74721218005590306</v>
      </c>
      <c r="P6" s="16">
        <v>0.83560985397715937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SUM(H8:OFFSET(H6,MATCH("PROYECTOS",$A$8:$A$36,0),0))</f>
        <v>49.601284</v>
      </c>
      <c r="I7" s="38">
        <f ca="1">SUM(I8:OFFSET(I6,MATCH("PROYECTOS",$A$8:$A$36,0),0))</f>
        <v>51.678732000000004</v>
      </c>
      <c r="J7" s="38">
        <f ca="1">SUM(J8:OFFSET(J6,MATCH("PROYECTOS",$A$8:$A$36,0),0))</f>
        <v>43.183257700244745</v>
      </c>
      <c r="K7" s="38">
        <f ca="1">SUM(K8:OFFSET(K6,MATCH("PROYECTOS",$A$8:$A$36,0),0))</f>
        <v>34.049312000244754</v>
      </c>
      <c r="L7" s="38">
        <f ca="1">SUM(L8:OFFSET(L6,MATCH("PROYECTOS",$A$8:$A$36,0),0))</f>
        <v>4.5656660000000002</v>
      </c>
      <c r="M7" s="38">
        <f ca="1">SUM(M8:OFFSET(M6,MATCH("PROYECTOS",$A$8:$A$36,0),0))</f>
        <v>4.5682796999999997</v>
      </c>
      <c r="N7" s="39">
        <f ca="1">IFERROR(K7/I7,0)</f>
        <v>0.65886508206595995</v>
      </c>
      <c r="O7" s="39">
        <f ca="1">IFERROR(SUM(K7,L7)/I7,0)</f>
        <v>0.74721218005590295</v>
      </c>
      <c r="P7" s="40">
        <f ca="1">IFERROR(SUM(K7,L7,M7)/I7,0)</f>
        <v>0.83560985397715926</v>
      </c>
      <c r="Q7" s="64"/>
      <c r="R7" s="38"/>
      <c r="S7" s="40"/>
    </row>
    <row r="8" spans="1:19" ht="51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15</v>
      </c>
      <c r="G8" s="19" t="s">
        <v>927</v>
      </c>
      <c r="H8" s="20">
        <v>7.1012840000000006</v>
      </c>
      <c r="I8" s="21">
        <v>7.1278730000000001</v>
      </c>
      <c r="J8" s="21">
        <f t="shared" ref="J8:J16" si="0">SUM(K8,L8,M8)</f>
        <v>6.0790936233741713</v>
      </c>
      <c r="K8" s="21">
        <v>5.0709238033741713</v>
      </c>
      <c r="L8" s="21">
        <v>0.51940407</v>
      </c>
      <c r="M8" s="21">
        <v>0.48876575</v>
      </c>
      <c r="N8" s="22">
        <f t="shared" ref="N8:N17" si="1">IFERROR(K8/I8,0)</f>
        <v>0.71142173876753567</v>
      </c>
      <c r="O8" s="22">
        <f t="shared" ref="O8:O17" si="2">IFERROR(SUM(K8,L8)/I8,0)</f>
        <v>0.7842911726084586</v>
      </c>
      <c r="P8" s="23">
        <f t="shared" ref="P8:P17" si="3">IFERROR(SUM(K8,L8,M8)/I8,0)</f>
        <v>0.85286222458988414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5001419</v>
      </c>
      <c r="C9" s="19" t="s">
        <v>919</v>
      </c>
      <c r="D9" s="68">
        <v>3000253</v>
      </c>
      <c r="E9" s="19" t="s">
        <v>917</v>
      </c>
      <c r="F9" s="69">
        <v>422</v>
      </c>
      <c r="G9" s="19" t="s">
        <v>928</v>
      </c>
      <c r="H9" s="20">
        <v>0.15</v>
      </c>
      <c r="I9" s="21">
        <v>0.16376599999999999</v>
      </c>
      <c r="J9" s="21">
        <f t="shared" si="0"/>
        <v>0.1278925202709785</v>
      </c>
      <c r="K9" s="21">
        <v>9.438796027097851E-2</v>
      </c>
      <c r="L9" s="21">
        <v>1.603779E-2</v>
      </c>
      <c r="M9" s="21">
        <v>1.746677E-2</v>
      </c>
      <c r="N9" s="22">
        <f t="shared" si="1"/>
        <v>0.57635870859017446</v>
      </c>
      <c r="O9" s="22">
        <f t="shared" si="2"/>
        <v>0.67428984203667741</v>
      </c>
      <c r="P9" s="23">
        <f t="shared" si="3"/>
        <v>0.78094671831136198</v>
      </c>
      <c r="Q9" s="70">
        <v>12</v>
      </c>
      <c r="R9" s="21">
        <v>2</v>
      </c>
      <c r="S9" s="23">
        <f t="shared" ref="S9:S16" si="4">IFERROR(R9/Q9,0)</f>
        <v>0.16666666666666666</v>
      </c>
    </row>
    <row r="10" spans="1:19" ht="25.5" x14ac:dyDescent="0.25">
      <c r="A10" s="17"/>
      <c r="B10" s="19">
        <v>5001420</v>
      </c>
      <c r="C10" s="19" t="s">
        <v>920</v>
      </c>
      <c r="D10" s="68">
        <v>3000001</v>
      </c>
      <c r="E10" s="19" t="s">
        <v>276</v>
      </c>
      <c r="F10" s="69">
        <v>117</v>
      </c>
      <c r="G10" s="19" t="s">
        <v>689</v>
      </c>
      <c r="H10" s="20">
        <v>0.39999999999999997</v>
      </c>
      <c r="I10" s="21">
        <v>0.26611700000000005</v>
      </c>
      <c r="J10" s="21">
        <f t="shared" si="0"/>
        <v>0.10265585144454717</v>
      </c>
      <c r="K10" s="21">
        <v>6.5828471444547176E-2</v>
      </c>
      <c r="L10" s="21">
        <v>2.236221E-2</v>
      </c>
      <c r="M10" s="21">
        <v>1.4465170000000001E-2</v>
      </c>
      <c r="N10" s="22">
        <f t="shared" si="1"/>
        <v>0.24736665242937192</v>
      </c>
      <c r="O10" s="22">
        <f t="shared" si="2"/>
        <v>0.33139814985343724</v>
      </c>
      <c r="P10" s="23">
        <f t="shared" si="3"/>
        <v>0.38575457954413717</v>
      </c>
      <c r="Q10" s="70">
        <v>15</v>
      </c>
      <c r="R10" s="21">
        <v>3</v>
      </c>
      <c r="S10" s="23">
        <f t="shared" si="4"/>
        <v>0.2</v>
      </c>
    </row>
    <row r="11" spans="1:19" ht="38.25" x14ac:dyDescent="0.25">
      <c r="A11" s="17"/>
      <c r="B11" s="19">
        <v>5001424</v>
      </c>
      <c r="C11" s="19" t="s">
        <v>921</v>
      </c>
      <c r="D11" s="68">
        <v>3000502</v>
      </c>
      <c r="E11" s="19" t="s">
        <v>918</v>
      </c>
      <c r="F11" s="69">
        <v>197</v>
      </c>
      <c r="G11" s="19" t="s">
        <v>929</v>
      </c>
      <c r="H11" s="20">
        <v>1.1499999999999999</v>
      </c>
      <c r="I11" s="21">
        <v>0.67578199999999999</v>
      </c>
      <c r="J11" s="21">
        <f t="shared" si="0"/>
        <v>0.59300756522064579</v>
      </c>
      <c r="K11" s="21">
        <v>0.50193776522064582</v>
      </c>
      <c r="L11" s="21">
        <v>4.3847400000000002E-2</v>
      </c>
      <c r="M11" s="21">
        <v>4.7222400000000005E-2</v>
      </c>
      <c r="N11" s="22">
        <f t="shared" si="1"/>
        <v>0.74275101322711434</v>
      </c>
      <c r="O11" s="22">
        <f t="shared" si="2"/>
        <v>0.80763495509002281</v>
      </c>
      <c r="P11" s="23">
        <f t="shared" si="3"/>
        <v>0.8775131110633988</v>
      </c>
      <c r="Q11" s="70">
        <v>1000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5002710</v>
      </c>
      <c r="C12" s="19" t="s">
        <v>922</v>
      </c>
      <c r="D12" s="68">
        <v>3000253</v>
      </c>
      <c r="E12" s="19" t="s">
        <v>917</v>
      </c>
      <c r="F12" s="69">
        <v>110</v>
      </c>
      <c r="G12" s="19" t="s">
        <v>930</v>
      </c>
      <c r="H12" s="20">
        <v>35</v>
      </c>
      <c r="I12" s="21">
        <v>38.054223</v>
      </c>
      <c r="J12" s="21">
        <f t="shared" si="0"/>
        <v>31.712219437050209</v>
      </c>
      <c r="K12" s="21">
        <v>24.678761037050208</v>
      </c>
      <c r="L12" s="21">
        <v>3.4898308099999995</v>
      </c>
      <c r="M12" s="21">
        <v>3.5436275900000003</v>
      </c>
      <c r="N12" s="22">
        <f t="shared" si="1"/>
        <v>0.64851569921819741</v>
      </c>
      <c r="O12" s="22">
        <f t="shared" si="2"/>
        <v>0.74022249375713722</v>
      </c>
      <c r="P12" s="23">
        <f t="shared" si="3"/>
        <v>0.83334297581244032</v>
      </c>
      <c r="Q12" s="70">
        <v>32764</v>
      </c>
      <c r="R12" s="21">
        <v>1507</v>
      </c>
      <c r="S12" s="23">
        <f t="shared" si="4"/>
        <v>4.5995604932242702E-2</v>
      </c>
    </row>
    <row r="13" spans="1:19" ht="25.5" x14ac:dyDescent="0.25">
      <c r="A13" s="17"/>
      <c r="B13" s="19">
        <v>5002711</v>
      </c>
      <c r="C13" s="19" t="s">
        <v>923</v>
      </c>
      <c r="D13" s="68">
        <v>3000253</v>
      </c>
      <c r="E13" s="19" t="s">
        <v>917</v>
      </c>
      <c r="F13" s="69">
        <v>110</v>
      </c>
      <c r="G13" s="19" t="s">
        <v>930</v>
      </c>
      <c r="H13" s="20">
        <v>1</v>
      </c>
      <c r="I13" s="21">
        <v>0.72176299999999993</v>
      </c>
      <c r="J13" s="21">
        <f t="shared" si="0"/>
        <v>0.59862336674384664</v>
      </c>
      <c r="K13" s="21">
        <v>0.51213199674384668</v>
      </c>
      <c r="L13" s="21">
        <v>4.4932400000000004E-2</v>
      </c>
      <c r="M13" s="21">
        <v>4.1558970000000001E-2</v>
      </c>
      <c r="N13" s="22">
        <f t="shared" si="1"/>
        <v>0.70955701074154087</v>
      </c>
      <c r="O13" s="22">
        <f t="shared" si="2"/>
        <v>0.77181068680972387</v>
      </c>
      <c r="P13" s="23">
        <f t="shared" si="3"/>
        <v>0.82939048793557812</v>
      </c>
      <c r="Q13" s="70">
        <v>1276</v>
      </c>
      <c r="R13" s="21">
        <v>59</v>
      </c>
      <c r="S13" s="23">
        <f t="shared" si="4"/>
        <v>4.6238244514106581E-2</v>
      </c>
    </row>
    <row r="14" spans="1:19" x14ac:dyDescent="0.25">
      <c r="A14" s="17"/>
      <c r="B14" s="19">
        <v>5002712</v>
      </c>
      <c r="C14" s="19" t="s">
        <v>924</v>
      </c>
      <c r="D14" s="68">
        <v>3000253</v>
      </c>
      <c r="E14" s="19" t="s">
        <v>917</v>
      </c>
      <c r="F14" s="69">
        <v>110</v>
      </c>
      <c r="G14" s="19" t="s">
        <v>930</v>
      </c>
      <c r="H14" s="20">
        <v>1.3</v>
      </c>
      <c r="I14" s="21">
        <v>1.2806850000000001</v>
      </c>
      <c r="J14" s="21">
        <f t="shared" si="0"/>
        <v>1.1417617293647837</v>
      </c>
      <c r="K14" s="21">
        <v>1.0002868493647838</v>
      </c>
      <c r="L14" s="21">
        <v>7.2811769999999998E-2</v>
      </c>
      <c r="M14" s="21">
        <v>6.8663109999999999E-2</v>
      </c>
      <c r="N14" s="22">
        <f t="shared" si="1"/>
        <v>0.78105611400522668</v>
      </c>
      <c r="O14" s="22">
        <f t="shared" si="2"/>
        <v>0.83790988366755581</v>
      </c>
      <c r="P14" s="23">
        <f t="shared" si="3"/>
        <v>0.89152424629380655</v>
      </c>
      <c r="Q14" s="70">
        <v>886</v>
      </c>
      <c r="R14" s="21">
        <v>13</v>
      </c>
      <c r="S14" s="23">
        <f t="shared" si="4"/>
        <v>1.4672686230248307E-2</v>
      </c>
    </row>
    <row r="15" spans="1:19" x14ac:dyDescent="0.25">
      <c r="A15" s="17"/>
      <c r="B15" s="19">
        <v>5002713</v>
      </c>
      <c r="C15" s="19" t="s">
        <v>925</v>
      </c>
      <c r="D15" s="68">
        <v>3000253</v>
      </c>
      <c r="E15" s="19" t="s">
        <v>917</v>
      </c>
      <c r="F15" s="69">
        <v>110</v>
      </c>
      <c r="G15" s="19" t="s">
        <v>930</v>
      </c>
      <c r="H15" s="20">
        <v>1.5000000000000002</v>
      </c>
      <c r="I15" s="21">
        <v>0.87535599999999969</v>
      </c>
      <c r="J15" s="21">
        <f t="shared" si="0"/>
        <v>0.74214385679996586</v>
      </c>
      <c r="K15" s="21">
        <v>0.61711486679996597</v>
      </c>
      <c r="L15" s="21">
        <v>6.2458099999999989E-2</v>
      </c>
      <c r="M15" s="21">
        <v>6.257088999999999E-2</v>
      </c>
      <c r="N15" s="22">
        <f t="shared" si="1"/>
        <v>0.70498730436527102</v>
      </c>
      <c r="O15" s="22">
        <f t="shared" si="2"/>
        <v>0.77633896014874648</v>
      </c>
      <c r="P15" s="23">
        <f t="shared" si="3"/>
        <v>0.84781946636564565</v>
      </c>
      <c r="Q15" s="70">
        <v>492</v>
      </c>
      <c r="R15" s="21">
        <v>5</v>
      </c>
      <c r="S15" s="23">
        <f t="shared" si="4"/>
        <v>1.016260162601626E-2</v>
      </c>
    </row>
    <row r="16" spans="1:19" ht="25.5" x14ac:dyDescent="0.25">
      <c r="A16" s="17"/>
      <c r="B16" s="19">
        <v>5004108</v>
      </c>
      <c r="C16" s="19" t="s">
        <v>926</v>
      </c>
      <c r="D16" s="68">
        <v>3000502</v>
      </c>
      <c r="E16" s="19" t="s">
        <v>918</v>
      </c>
      <c r="F16" s="69">
        <v>576</v>
      </c>
      <c r="G16" s="19" t="s">
        <v>931</v>
      </c>
      <c r="H16" s="20">
        <v>2</v>
      </c>
      <c r="I16" s="21">
        <v>2.5131670000000002</v>
      </c>
      <c r="J16" s="21">
        <f t="shared" si="0"/>
        <v>2.0858597499756066</v>
      </c>
      <c r="K16" s="21">
        <v>1.5079392499756068</v>
      </c>
      <c r="L16" s="21">
        <v>0.29398145000000003</v>
      </c>
      <c r="M16" s="21">
        <v>0.28393904999999997</v>
      </c>
      <c r="N16" s="22">
        <f t="shared" si="1"/>
        <v>0.60001553815389375</v>
      </c>
      <c r="O16" s="22">
        <f t="shared" si="2"/>
        <v>0.71699202638567461</v>
      </c>
      <c r="P16" s="23">
        <f t="shared" si="3"/>
        <v>0.82997260029898789</v>
      </c>
      <c r="Q16" s="70">
        <v>6000</v>
      </c>
      <c r="R16" s="21">
        <v>1117</v>
      </c>
      <c r="S16" s="23">
        <f t="shared" si="4"/>
        <v>0.18616666666666667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OFFSET(H17,-MATCH("PROYECTOS",$A$8:$A$36,0)-1,0)-(OFFSET(H17,-MATCH("PROYECTOS",$A$8:$A$36,0),0))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50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934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867.2215490000001</v>
      </c>
      <c r="E6" s="14">
        <v>1269.8093569999999</v>
      </c>
      <c r="F6" s="14">
        <v>1267.3474895881029</v>
      </c>
      <c r="G6" s="14">
        <v>1166.648870238103</v>
      </c>
      <c r="H6" s="14">
        <v>0.29486540999999999</v>
      </c>
      <c r="I6" s="14">
        <v>100.40375394</v>
      </c>
      <c r="J6" s="15">
        <v>0.91875907497986964</v>
      </c>
      <c r="K6" s="15">
        <v>0.91899128732605739</v>
      </c>
      <c r="L6" s="16">
        <v>0.99806123068921693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867.15536600000007</v>
      </c>
      <c r="E7" s="38">
        <f ca="1">SUM(E8:OFFSET(E6,MATCH("GOBIERNOS REGIONALES",$A$8:$A$50,0),0))</f>
        <v>1269.7177529999999</v>
      </c>
      <c r="F7" s="38">
        <f ca="1">SUM(F8:OFFSET(F6,MATCH("GOBIERNOS REGIONALES",$A$8:$A$50,0),0))</f>
        <v>1267.2947071575186</v>
      </c>
      <c r="G7" s="38">
        <f ca="1">SUM(G8:OFFSET(G6,MATCH("GOBIERNOS REGIONALES",$A$8:$A$50,0),0))</f>
        <v>1166.6038953075185</v>
      </c>
      <c r="H7" s="38">
        <f ca="1">SUM(H8:OFFSET(H6,MATCH("GOBIERNOS REGIONALES",$A$8:$A$50,0),0))</f>
        <v>0.29061541000000002</v>
      </c>
      <c r="I7" s="38">
        <f ca="1">SUM(I8:OFFSET(I6,MATCH("GOBIERNOS REGIONALES",$A$8:$A$50,0),0))</f>
        <v>100.40019644</v>
      </c>
      <c r="J7" s="39">
        <f ca="1">IFERROR(G7/E7,0)</f>
        <v>0.91878993780401097</v>
      </c>
      <c r="K7" s="39">
        <f ca="1">IFERROR(SUM(G7,H7)/E7,0)</f>
        <v>0.91901881970261678</v>
      </c>
      <c r="L7" s="40">
        <f ca="1">IFERROR(SUM(G7,H7,I7)/E7,0)</f>
        <v>0.99809166577630637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867.15536600000007</v>
      </c>
      <c r="E8" s="21">
        <v>1269.7177529999999</v>
      </c>
      <c r="F8" s="21">
        <f t="shared" ref="F8:F11" si="0">SUM(G8,H8,I8)</f>
        <v>1267.2947071575186</v>
      </c>
      <c r="G8" s="21">
        <v>1166.6038953075185</v>
      </c>
      <c r="H8" s="21">
        <v>0.29061541000000002</v>
      </c>
      <c r="I8" s="21">
        <v>100.40019644</v>
      </c>
      <c r="J8" s="22">
        <f t="shared" ref="J8:J11" si="1">IFERROR(G8/E8,0)</f>
        <v>0.91878993780401097</v>
      </c>
      <c r="K8" s="22">
        <f t="shared" ref="K8:K11" si="2">IFERROR(SUM(G8,H8)/E8,0)</f>
        <v>0.91901881970261678</v>
      </c>
      <c r="L8" s="23">
        <f t="shared" ref="L8:L11" si="3">IFERROR(SUM(G8,H8,I8)/E8,0)</f>
        <v>0.99809166577630637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6.6183000000000006E-2</v>
      </c>
      <c r="E9" s="38">
        <f ca="1">SUM(E10:OFFSET(E8,(MATCH("GOBIERNOS LOCALES",$A$8:$A$50,0)-MATCH("GOBIERNOS REGIONALES",$A$8:$A$50,0)),0))</f>
        <v>9.1604000000000005E-2</v>
      </c>
      <c r="F9" s="38">
        <f ca="1">SUM(F10:OFFSET(F8,(MATCH("GOBIERNOS LOCALES",$A$8:$A$50,0)-MATCH("GOBIERNOS REGIONALES",$A$8:$A$50,0)),0))</f>
        <v>5.2782430584430697E-2</v>
      </c>
      <c r="G9" s="38">
        <f ca="1">SUM(G10:OFFSET(G8,(MATCH("GOBIERNOS LOCALES",$A$8:$A$50,0)-MATCH("GOBIERNOS REGIONALES",$A$8:$A$50,0)),0))</f>
        <v>4.4974930584430695E-2</v>
      </c>
      <c r="H9" s="38">
        <f ca="1">SUM(H10:OFFSET(H8,(MATCH("GOBIERNOS LOCALES",$A$8:$A$50,0)-MATCH("GOBIERNOS REGIONALES",$A$8:$A$50,0)),0))</f>
        <v>4.2500000000000003E-3</v>
      </c>
      <c r="I9" s="38">
        <f ca="1">SUM(I10:OFFSET(I8,(MATCH("GOBIERNOS LOCALES",$A$8:$A$50,0)-MATCH("GOBIERNOS REGIONALES",$A$8:$A$50,0)),0))</f>
        <v>3.5574999999999999E-3</v>
      </c>
      <c r="J9" s="39">
        <f t="shared" ca="1" si="1"/>
        <v>0.49097125217709592</v>
      </c>
      <c r="K9" s="39">
        <f t="shared" ca="1" si="2"/>
        <v>0.53736660609177211</v>
      </c>
      <c r="L9" s="40">
        <f t="shared" ca="1" si="3"/>
        <v>0.57620224645682172</v>
      </c>
      <c r="M9" s="4"/>
    </row>
    <row r="10" spans="1:13" ht="15.75" thickBot="1" x14ac:dyDescent="0.3">
      <c r="A10" s="24"/>
      <c r="B10" s="25">
        <v>457</v>
      </c>
      <c r="C10" s="26" t="s">
        <v>224</v>
      </c>
      <c r="D10" s="27">
        <v>6.6183000000000006E-2</v>
      </c>
      <c r="E10" s="28">
        <v>9.1604000000000005E-2</v>
      </c>
      <c r="F10" s="28">
        <f t="shared" si="0"/>
        <v>5.2782430584430697E-2</v>
      </c>
      <c r="G10" s="28">
        <v>4.4974930584430695E-2</v>
      </c>
      <c r="H10" s="28">
        <v>4.2500000000000003E-3</v>
      </c>
      <c r="I10" s="28">
        <v>3.5574999999999999E-3</v>
      </c>
      <c r="J10" s="29">
        <f t="shared" si="1"/>
        <v>0.49097125217709592</v>
      </c>
      <c r="K10" s="29">
        <f t="shared" si="2"/>
        <v>0.53736660609177211</v>
      </c>
      <c r="L10" s="30">
        <f t="shared" si="3"/>
        <v>0.57620224645682172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59</v>
      </c>
      <c r="B1" s="51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935</v>
      </c>
      <c r="N2" s="72" t="s">
        <v>945</v>
      </c>
    </row>
    <row r="3" spans="1:16" ht="15.75" thickBot="1" x14ac:dyDescent="0.3">
      <c r="A3" s="80" t="s">
        <v>243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867.2215490000001</v>
      </c>
      <c r="E6" s="14">
        <f ca="1">SUM(E7:OFFSET(E7,50,0))</f>
        <v>1269.8093569999999</v>
      </c>
      <c r="F6" s="14">
        <f ca="1">SUM(F7:OFFSET(F7,50,0))</f>
        <v>1267.3474895881029</v>
      </c>
      <c r="G6" s="14">
        <f ca="1">SUM(G7:OFFSET(G7,50,0))</f>
        <v>1166.648870238103</v>
      </c>
      <c r="H6" s="14">
        <f ca="1">SUM(H7:OFFSET(H7,50,0))</f>
        <v>0.29486540999999999</v>
      </c>
      <c r="I6" s="14">
        <f ca="1">SUM(I7:OFFSET(I7,50,0))</f>
        <v>100.40375394</v>
      </c>
      <c r="J6" s="15">
        <f ca="1">IFERROR(G6/E6,0)</f>
        <v>0.91875907497986964</v>
      </c>
      <c r="K6" s="15">
        <f ca="1">IFERROR(SUM(G6,H6)/E6,0)</f>
        <v>0.91899128732605739</v>
      </c>
      <c r="L6" s="16">
        <f ca="1">IFERROR(SUM(G6,H6,I6)/E6,0)</f>
        <v>0.99806123068921693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867.15536600000007</v>
      </c>
      <c r="E7" s="21">
        <v>1269.7177529999999</v>
      </c>
      <c r="F7" s="21">
        <f t="shared" ref="F7:F8" si="0">SUM(G7,H7,I7)</f>
        <v>1267.2947071575186</v>
      </c>
      <c r="G7" s="21">
        <v>1166.6038953075185</v>
      </c>
      <c r="H7" s="21">
        <v>0.29061541000000002</v>
      </c>
      <c r="I7" s="21">
        <v>100.40019644</v>
      </c>
      <c r="J7" s="22">
        <f t="shared" ref="J7:J8" si="1">IFERROR(G7/E7,0)</f>
        <v>0.91878993780401097</v>
      </c>
      <c r="K7" s="22">
        <f t="shared" ref="K7:K8" si="2">IFERROR(SUM(G7,H7)/E7,0)</f>
        <v>0.91901881970261678</v>
      </c>
      <c r="L7" s="23">
        <f t="shared" ref="L7:L8" si="3">IFERROR(SUM(G7,H7,I7)/E7,0)</f>
        <v>0.99809166577630637</v>
      </c>
      <c r="M7" s="4"/>
      <c r="N7" t="s">
        <v>264</v>
      </c>
      <c r="O7" s="5">
        <v>1267.2947071575186</v>
      </c>
      <c r="P7" s="71">
        <v>0.99809166577630637</v>
      </c>
    </row>
    <row r="8" spans="1:16" ht="15.75" thickBot="1" x14ac:dyDescent="0.3">
      <c r="A8" s="24"/>
      <c r="B8" s="56">
        <v>20</v>
      </c>
      <c r="C8" s="26" t="s">
        <v>269</v>
      </c>
      <c r="D8" s="27">
        <v>6.6183000000000006E-2</v>
      </c>
      <c r="E8" s="28">
        <v>9.1604000000000005E-2</v>
      </c>
      <c r="F8" s="28">
        <f t="shared" si="0"/>
        <v>5.2782430584430697E-2</v>
      </c>
      <c r="G8" s="28">
        <v>4.4974930584430695E-2</v>
      </c>
      <c r="H8" s="28">
        <v>4.2500000000000003E-3</v>
      </c>
      <c r="I8" s="28">
        <v>3.5574999999999999E-3</v>
      </c>
      <c r="J8" s="29">
        <f t="shared" si="1"/>
        <v>0.49097125217709592</v>
      </c>
      <c r="K8" s="29">
        <f t="shared" si="2"/>
        <v>0.53736660609177211</v>
      </c>
      <c r="L8" s="30">
        <f t="shared" si="3"/>
        <v>0.57620224645682172</v>
      </c>
      <c r="M8" s="4"/>
      <c r="N8" t="s">
        <v>269</v>
      </c>
      <c r="O8" s="5">
        <v>5.2782430584430697E-2</v>
      </c>
      <c r="P8" s="71">
        <v>0.57620224645682172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49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936</v>
      </c>
    </row>
    <row r="3" spans="1:13" ht="15.75" thickBot="1" x14ac:dyDescent="0.3">
      <c r="A3" s="80" t="s">
        <v>245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867.2215490000001</v>
      </c>
      <c r="E6" s="14">
        <v>1269.8093569999999</v>
      </c>
      <c r="F6" s="14">
        <v>1267.3474895881029</v>
      </c>
      <c r="G6" s="14">
        <v>1166.648870238103</v>
      </c>
      <c r="H6" s="14">
        <v>0.29486540999999999</v>
      </c>
      <c r="I6" s="14">
        <v>100.40375394</v>
      </c>
      <c r="J6" s="15">
        <v>0.91875907497986964</v>
      </c>
      <c r="K6" s="15">
        <v>0.91899128732605739</v>
      </c>
      <c r="L6" s="16">
        <v>0.99806123068921693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867.22154900000021</v>
      </c>
      <c r="E7" s="38">
        <f ca="1">SUM(E8:OFFSET(E6,MATCH("PROYECTOS",$A$8:$A$50,0),0))</f>
        <v>1269.8093570000001</v>
      </c>
      <c r="F7" s="38">
        <f ca="1">SUM(F8:OFFSET(F6,MATCH("PROYECTOS",$A$8:$A$50,0),0))</f>
        <v>1267.3474895881029</v>
      </c>
      <c r="G7" s="38">
        <f ca="1">SUM(G8:OFFSET(G6,MATCH("PROYECTOS",$A$8:$A$50,0),0))</f>
        <v>1166.648870238103</v>
      </c>
      <c r="H7" s="38">
        <f ca="1">SUM(H8:OFFSET(H6,MATCH("PROYECTOS",$A$8:$A$50,0),0))</f>
        <v>0.29486540999999999</v>
      </c>
      <c r="I7" s="38">
        <f ca="1">SUM(I8:OFFSET(I6,MATCH("PROYECTOS",$A$8:$A$50,0),0))</f>
        <v>100.40375394000002</v>
      </c>
      <c r="J7" s="39">
        <f ca="1">IFERROR(G7/E7,0)</f>
        <v>0.91875907497986953</v>
      </c>
      <c r="K7" s="39">
        <f ca="1">IFERROR(SUM(G7,H7)/E7,0)</f>
        <v>0.91899128732605717</v>
      </c>
      <c r="L7" s="40">
        <f ca="1">IFERROR(SUM(G7,H7,I7)/E7,0)</f>
        <v>0.99806123068921682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1.1561110000000001</v>
      </c>
      <c r="E8" s="21">
        <v>511.07149299999998</v>
      </c>
      <c r="F8" s="21">
        <f t="shared" ref="F8:F9" si="0">SUM(G8,H8,I8)</f>
        <v>509.81082024418311</v>
      </c>
      <c r="G8" s="21">
        <v>508.74527172418311</v>
      </c>
      <c r="H8" s="21">
        <v>0.27603371999999998</v>
      </c>
      <c r="I8" s="21">
        <v>0.78951479999999985</v>
      </c>
      <c r="J8" s="22">
        <f t="shared" ref="J8:J10" si="1">IFERROR(G8/E8,0)</f>
        <v>0.99544834468821197</v>
      </c>
      <c r="K8" s="22">
        <f t="shared" ref="K8:K10" si="2">IFERROR(SUM(G8,H8)/E8,0)</f>
        <v>0.99598845252787971</v>
      </c>
      <c r="L8" s="23">
        <f t="shared" ref="L8:L10" si="3">IFERROR(SUM(G8,H8,I8)/E8,0)</f>
        <v>0.9975332751423549</v>
      </c>
      <c r="M8" s="4"/>
    </row>
    <row r="9" spans="1:13" ht="38.25" x14ac:dyDescent="0.25">
      <c r="A9" s="17"/>
      <c r="B9" s="19">
        <v>3000129</v>
      </c>
      <c r="C9" s="19" t="s">
        <v>938</v>
      </c>
      <c r="D9" s="20">
        <v>866.0654380000002</v>
      </c>
      <c r="E9" s="21">
        <v>758.73786400000006</v>
      </c>
      <c r="F9" s="21">
        <f t="shared" si="0"/>
        <v>757.53666934391981</v>
      </c>
      <c r="G9" s="21">
        <v>657.90359851391986</v>
      </c>
      <c r="H9" s="21">
        <v>1.8831689999999998E-2</v>
      </c>
      <c r="I9" s="21">
        <v>99.614239140000009</v>
      </c>
      <c r="J9" s="22">
        <f t="shared" si="1"/>
        <v>0.86710263152745437</v>
      </c>
      <c r="K9" s="22">
        <f t="shared" si="2"/>
        <v>0.86712745128523039</v>
      </c>
      <c r="L9" s="23">
        <f t="shared" si="3"/>
        <v>0.99841685157275839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316</v>
      </c>
      <c r="B12" s="88"/>
      <c r="C12" s="88"/>
      <c r="D12" s="89"/>
    </row>
    <row r="13" spans="1:13" ht="15.75" thickBot="1" x14ac:dyDescent="0.3">
      <c r="A13" s="1" t="s">
        <v>946</v>
      </c>
    </row>
    <row r="14" spans="1:13" ht="45" customHeight="1" x14ac:dyDescent="0.25">
      <c r="A14" s="80" t="s">
        <v>318</v>
      </c>
      <c r="B14" s="81"/>
      <c r="C14" s="81"/>
      <c r="D14" s="92" t="s">
        <v>319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59</v>
      </c>
      <c r="B1" s="49" t="s">
        <v>36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937</v>
      </c>
    </row>
    <row r="3" spans="1:19" ht="15.75" thickBot="1" x14ac:dyDescent="0.3">
      <c r="A3" s="80" t="s">
        <v>247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238</v>
      </c>
      <c r="R3" s="81"/>
      <c r="S3" s="82"/>
    </row>
    <row r="4" spans="1:19" ht="60" customHeight="1" x14ac:dyDescent="0.25">
      <c r="A4" s="98" t="s">
        <v>248</v>
      </c>
      <c r="B4" s="94"/>
      <c r="C4" s="94"/>
      <c r="D4" s="94" t="s">
        <v>236</v>
      </c>
      <c r="E4" s="94"/>
      <c r="F4" s="94" t="s">
        <v>237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239</v>
      </c>
      <c r="R4" s="76" t="s">
        <v>240</v>
      </c>
      <c r="S4" s="85" t="s">
        <v>241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867.2215490000001</v>
      </c>
      <c r="I6" s="14">
        <v>1269.8093569999999</v>
      </c>
      <c r="J6" s="14">
        <v>1267.3474895881029</v>
      </c>
      <c r="K6" s="14">
        <v>1166.648870238103</v>
      </c>
      <c r="L6" s="14">
        <v>0.29486540999999999</v>
      </c>
      <c r="M6" s="14">
        <v>100.40375394</v>
      </c>
      <c r="N6" s="15">
        <v>0.91875907497986964</v>
      </c>
      <c r="O6" s="15">
        <v>0.91899128732605739</v>
      </c>
      <c r="P6" s="16">
        <v>0.99806123068921693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SUM(H8:OFFSET(H6,MATCH("PROYECTOS",$A$8:$A$33,0),0))</f>
        <v>867.22154899999998</v>
      </c>
      <c r="I7" s="38">
        <f ca="1">SUM(I8:OFFSET(I6,MATCH("PROYECTOS",$A$8:$A$33,0),0))</f>
        <v>1269.8093570000001</v>
      </c>
      <c r="J7" s="38">
        <f ca="1">SUM(J8:OFFSET(J6,MATCH("PROYECTOS",$A$8:$A$33,0),0))</f>
        <v>1267.3474895881031</v>
      </c>
      <c r="K7" s="38">
        <f ca="1">SUM(K8:OFFSET(K6,MATCH("PROYECTOS",$A$8:$A$33,0),0))</f>
        <v>1166.648870238103</v>
      </c>
      <c r="L7" s="38">
        <f ca="1">SUM(L8:OFFSET(L6,MATCH("PROYECTOS",$A$8:$A$33,0),0))</f>
        <v>0.29486540999999999</v>
      </c>
      <c r="M7" s="38">
        <f ca="1">SUM(M8:OFFSET(M6,MATCH("PROYECTOS",$A$8:$A$33,0),0))</f>
        <v>100.40375394</v>
      </c>
      <c r="N7" s="39">
        <f ca="1">IFERROR(K7/I7,0)</f>
        <v>0.91875907497986953</v>
      </c>
      <c r="O7" s="39">
        <f ca="1">IFERROR(SUM(K7,L7)/I7,0)</f>
        <v>0.91899128732605717</v>
      </c>
      <c r="P7" s="40">
        <f ca="1">IFERROR(SUM(K7,L7,M7)/I7,0)</f>
        <v>0.99806123068921682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514</v>
      </c>
      <c r="D8" s="68">
        <v>3000001</v>
      </c>
      <c r="E8" s="19" t="s">
        <v>276</v>
      </c>
      <c r="F8" s="69">
        <v>1</v>
      </c>
      <c r="G8" s="19" t="s">
        <v>533</v>
      </c>
      <c r="H8" s="20">
        <v>1.1561110000000001</v>
      </c>
      <c r="I8" s="21">
        <v>511.07149299999998</v>
      </c>
      <c r="J8" s="21">
        <f t="shared" ref="J8:J13" si="0">SUM(K8,L8,M8)</f>
        <v>509.81082024418311</v>
      </c>
      <c r="K8" s="21">
        <v>508.74527172418311</v>
      </c>
      <c r="L8" s="21">
        <v>0.27603371999999998</v>
      </c>
      <c r="M8" s="21">
        <v>0.78951479999999985</v>
      </c>
      <c r="N8" s="22">
        <f t="shared" ref="N8:N14" si="1">IFERROR(K8/I8,0)</f>
        <v>0.99544834468821197</v>
      </c>
      <c r="O8" s="22">
        <f t="shared" ref="O8:O14" si="2">IFERROR(SUM(K8,L8)/I8,0)</f>
        <v>0.99598845252787971</v>
      </c>
      <c r="P8" s="23">
        <f t="shared" ref="P8:P14" si="3">IFERROR(SUM(K8,L8,M8)/I8,0)</f>
        <v>0.9975332751423549</v>
      </c>
      <c r="Q8" s="70">
        <v>19</v>
      </c>
      <c r="R8" s="21">
        <v>19</v>
      </c>
      <c r="S8" s="23">
        <f>IFERROR(R8/Q8,0)</f>
        <v>1</v>
      </c>
    </row>
    <row r="9" spans="1:19" ht="38.25" x14ac:dyDescent="0.25">
      <c r="A9" s="17"/>
      <c r="B9" s="19">
        <v>5004334</v>
      </c>
      <c r="C9" s="19" t="s">
        <v>939</v>
      </c>
      <c r="D9" s="68">
        <v>3000129</v>
      </c>
      <c r="E9" s="19" t="s">
        <v>938</v>
      </c>
      <c r="F9" s="69">
        <v>488</v>
      </c>
      <c r="G9" s="19" t="s">
        <v>944</v>
      </c>
      <c r="H9" s="20">
        <v>140.356424</v>
      </c>
      <c r="I9" s="21">
        <v>50.925649999999997</v>
      </c>
      <c r="J9" s="21">
        <f t="shared" si="0"/>
        <v>50.764646643066406</v>
      </c>
      <c r="K9" s="21">
        <v>45.176246643066406</v>
      </c>
      <c r="L9" s="21">
        <v>0</v>
      </c>
      <c r="M9" s="21">
        <v>5.5884</v>
      </c>
      <c r="N9" s="22">
        <f t="shared" si="1"/>
        <v>0.88710201328930327</v>
      </c>
      <c r="O9" s="22">
        <f t="shared" si="2"/>
        <v>0.88710201328930327</v>
      </c>
      <c r="P9" s="23">
        <f t="shared" si="3"/>
        <v>0.9968384624067913</v>
      </c>
      <c r="Q9" s="70">
        <v>3794</v>
      </c>
      <c r="R9" s="21">
        <v>2.3980000000000001</v>
      </c>
      <c r="S9" s="23">
        <f t="shared" ref="S9:S13" si="4">IFERROR(R9/Q9,0)</f>
        <v>6.32050606220348E-4</v>
      </c>
    </row>
    <row r="10" spans="1:19" ht="38.25" x14ac:dyDescent="0.25">
      <c r="A10" s="17"/>
      <c r="B10" s="19">
        <v>5004335</v>
      </c>
      <c r="C10" s="19" t="s">
        <v>940</v>
      </c>
      <c r="D10" s="68">
        <v>3000129</v>
      </c>
      <c r="E10" s="19" t="s">
        <v>938</v>
      </c>
      <c r="F10" s="69">
        <v>488</v>
      </c>
      <c r="G10" s="19" t="s">
        <v>944</v>
      </c>
      <c r="H10" s="20">
        <v>0.98613200000000001</v>
      </c>
      <c r="I10" s="21">
        <v>7.4424549999999998</v>
      </c>
      <c r="J10" s="21">
        <f t="shared" si="0"/>
        <v>7.4424547477722172</v>
      </c>
      <c r="K10" s="21">
        <v>5.0516047477722168</v>
      </c>
      <c r="L10" s="21">
        <v>0</v>
      </c>
      <c r="M10" s="21">
        <v>2.3908499999999999</v>
      </c>
      <c r="N10" s="22">
        <f t="shared" si="1"/>
        <v>0.67875516180779283</v>
      </c>
      <c r="O10" s="22">
        <f t="shared" si="2"/>
        <v>0.67875516180779283</v>
      </c>
      <c r="P10" s="23">
        <f t="shared" si="3"/>
        <v>0.99999996610959918</v>
      </c>
      <c r="Q10" s="70">
        <v>58</v>
      </c>
      <c r="R10" s="21">
        <v>574</v>
      </c>
      <c r="S10" s="23">
        <f t="shared" si="4"/>
        <v>9.8965517241379306</v>
      </c>
    </row>
    <row r="11" spans="1:19" ht="38.25" x14ac:dyDescent="0.25">
      <c r="A11" s="17"/>
      <c r="B11" s="19">
        <v>5004336</v>
      </c>
      <c r="C11" s="19" t="s">
        <v>941</v>
      </c>
      <c r="D11" s="68">
        <v>3000129</v>
      </c>
      <c r="E11" s="19" t="s">
        <v>938</v>
      </c>
      <c r="F11" s="69">
        <v>488</v>
      </c>
      <c r="G11" s="19" t="s">
        <v>944</v>
      </c>
      <c r="H11" s="20">
        <v>723.65744400000005</v>
      </c>
      <c r="I11" s="21">
        <v>699.59848399999998</v>
      </c>
      <c r="J11" s="21">
        <f t="shared" si="0"/>
        <v>698.79544189453122</v>
      </c>
      <c r="K11" s="21">
        <v>607.21856689453125</v>
      </c>
      <c r="L11" s="21">
        <v>-1.7860000000000001E-2</v>
      </c>
      <c r="M11" s="21">
        <v>91.594735</v>
      </c>
      <c r="N11" s="22">
        <f t="shared" si="1"/>
        <v>0.86795294841509585</v>
      </c>
      <c r="O11" s="22">
        <f t="shared" si="2"/>
        <v>0.86792741948613372</v>
      </c>
      <c r="P11" s="23">
        <f t="shared" si="3"/>
        <v>0.99885213858543931</v>
      </c>
      <c r="Q11" s="70">
        <v>6430</v>
      </c>
      <c r="R11" s="21">
        <v>31969</v>
      </c>
      <c r="S11" s="23">
        <f t="shared" si="4"/>
        <v>4.9718506998444791</v>
      </c>
    </row>
    <row r="12" spans="1:19" ht="38.25" x14ac:dyDescent="0.25">
      <c r="A12" s="17"/>
      <c r="B12" s="19">
        <v>5004337</v>
      </c>
      <c r="C12" s="19" t="s">
        <v>942</v>
      </c>
      <c r="D12" s="68">
        <v>3000129</v>
      </c>
      <c r="E12" s="19" t="s">
        <v>938</v>
      </c>
      <c r="F12" s="69">
        <v>103</v>
      </c>
      <c r="G12" s="19" t="s">
        <v>756</v>
      </c>
      <c r="H12" s="20">
        <v>0.46763600000000005</v>
      </c>
      <c r="I12" s="21">
        <v>0.37740100000000004</v>
      </c>
      <c r="J12" s="21">
        <f t="shared" si="0"/>
        <v>0.27814242524973332</v>
      </c>
      <c r="K12" s="21">
        <v>0.22587749524973333</v>
      </c>
      <c r="L12" s="21">
        <v>2.4380139999999998E-2</v>
      </c>
      <c r="M12" s="21">
        <v>2.7884789999999993E-2</v>
      </c>
      <c r="N12" s="22">
        <f t="shared" si="1"/>
        <v>0.59850794049229683</v>
      </c>
      <c r="O12" s="22">
        <f t="shared" si="2"/>
        <v>0.66310803429173026</v>
      </c>
      <c r="P12" s="23">
        <f t="shared" si="3"/>
        <v>0.73699440449212716</v>
      </c>
      <c r="Q12" s="70">
        <v>21562</v>
      </c>
      <c r="R12" s="21">
        <v>46211</v>
      </c>
      <c r="S12" s="23">
        <f t="shared" si="4"/>
        <v>2.1431685372414431</v>
      </c>
    </row>
    <row r="13" spans="1:19" ht="38.25" x14ac:dyDescent="0.25">
      <c r="A13" s="17"/>
      <c r="B13" s="19">
        <v>5004338</v>
      </c>
      <c r="C13" s="19" t="s">
        <v>943</v>
      </c>
      <c r="D13" s="68">
        <v>3000129</v>
      </c>
      <c r="E13" s="19" t="s">
        <v>938</v>
      </c>
      <c r="F13" s="69">
        <v>56</v>
      </c>
      <c r="G13" s="19" t="s">
        <v>421</v>
      </c>
      <c r="H13" s="20">
        <v>0.59780199999999994</v>
      </c>
      <c r="I13" s="21">
        <v>0.393874</v>
      </c>
      <c r="J13" s="21">
        <f t="shared" si="0"/>
        <v>0.25598363330025375</v>
      </c>
      <c r="K13" s="21">
        <v>0.23130273330025375</v>
      </c>
      <c r="L13" s="21">
        <v>1.2311550000000001E-2</v>
      </c>
      <c r="M13" s="21">
        <v>1.2369350000000001E-2</v>
      </c>
      <c r="N13" s="22">
        <f t="shared" si="1"/>
        <v>0.58725057581930706</v>
      </c>
      <c r="O13" s="22">
        <f t="shared" si="2"/>
        <v>0.61850816073224879</v>
      </c>
      <c r="P13" s="23">
        <f t="shared" si="3"/>
        <v>0.64991249308218813</v>
      </c>
      <c r="Q13" s="70">
        <v>7760</v>
      </c>
      <c r="R13" s="21">
        <v>7560</v>
      </c>
      <c r="S13" s="23">
        <f t="shared" si="4"/>
        <v>0.97422680412371132</v>
      </c>
    </row>
    <row r="14" spans="1:19" ht="15.75" thickBot="1" x14ac:dyDescent="0.3">
      <c r="A14" s="41" t="s">
        <v>294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50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947</v>
      </c>
    </row>
    <row r="3" spans="1:13" ht="15.75" thickBot="1" x14ac:dyDescent="0.3">
      <c r="A3" s="80" t="s">
        <v>235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6.7568009999999994</v>
      </c>
      <c r="E6" s="14">
        <v>14.828253999999998</v>
      </c>
      <c r="F6" s="14">
        <v>9.4525438031737217</v>
      </c>
      <c r="G6" s="14">
        <v>8.303685373173721</v>
      </c>
      <c r="H6" s="14">
        <v>0.38308700000000001</v>
      </c>
      <c r="I6" s="14">
        <v>0.76577143000000014</v>
      </c>
      <c r="J6" s="15">
        <v>0.55999076986229956</v>
      </c>
      <c r="K6" s="15">
        <v>0.58582570632885855</v>
      </c>
      <c r="L6" s="16">
        <v>0.63746843041491763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6.303980000000001</v>
      </c>
      <c r="E7" s="38">
        <f ca="1">SUM(E8:OFFSET(E6,MATCH("GOBIERNOS REGIONALES",$A$8:$A$50,0),0))</f>
        <v>6.2238889999999998</v>
      </c>
      <c r="F7" s="38">
        <f ca="1">SUM(F8:OFFSET(F6,MATCH("GOBIERNOS REGIONALES",$A$8:$A$50,0),0))</f>
        <v>3.8467197447449757</v>
      </c>
      <c r="G7" s="38">
        <f ca="1">SUM(G8:OFFSET(G6,MATCH("GOBIERNOS REGIONALES",$A$8:$A$50,0),0))</f>
        <v>3.0897894747449755</v>
      </c>
      <c r="H7" s="38">
        <f ca="1">SUM(H8:OFFSET(H6,MATCH("GOBIERNOS REGIONALES",$A$8:$A$50,0),0))</f>
        <v>0.36332919999999996</v>
      </c>
      <c r="I7" s="38">
        <f ca="1">SUM(I8:OFFSET(I6,MATCH("GOBIERNOS REGIONALES",$A$8:$A$50,0),0))</f>
        <v>0.39360107000000005</v>
      </c>
      <c r="J7" s="39">
        <f ca="1">IFERROR(G7/E7,0)</f>
        <v>0.49644032448923425</v>
      </c>
      <c r="K7" s="39">
        <f ca="1">IFERROR(SUM(G7,H7)/E7,0)</f>
        <v>0.55481687972664284</v>
      </c>
      <c r="L7" s="40">
        <f ca="1">IFERROR(SUM(G7,H7,I7)/E7,0)</f>
        <v>0.61805725403280409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5.7039800000000014</v>
      </c>
      <c r="E8" s="21">
        <v>5.6238890000000001</v>
      </c>
      <c r="F8" s="21">
        <f t="shared" ref="F8:F12" si="0">SUM(G8,H8,I8)</f>
        <v>3.4119146489389314</v>
      </c>
      <c r="G8" s="21">
        <v>2.7392975789389311</v>
      </c>
      <c r="H8" s="21">
        <v>0.31434759999999995</v>
      </c>
      <c r="I8" s="21">
        <v>0.35826947000000003</v>
      </c>
      <c r="J8" s="22">
        <f t="shared" ref="J8:J12" si="1">IFERROR(G8/E8,0)</f>
        <v>0.4870824404498259</v>
      </c>
      <c r="K8" s="22">
        <f t="shared" ref="K8:K12" si="2">IFERROR(SUM(G8,H8)/E8,0)</f>
        <v>0.54297749812255025</v>
      </c>
      <c r="L8" s="23">
        <f t="shared" ref="L8:L12" si="3">IFERROR(SUM(G8,H8,I8)/E8,0)</f>
        <v>0.60668243077680428</v>
      </c>
      <c r="M8" s="4"/>
    </row>
    <row r="9" spans="1:13" ht="25.5" x14ac:dyDescent="0.25">
      <c r="A9" s="17"/>
      <c r="B9" s="18">
        <v>211</v>
      </c>
      <c r="C9" s="19" t="s">
        <v>154</v>
      </c>
      <c r="D9" s="20">
        <v>0.6</v>
      </c>
      <c r="E9" s="21">
        <v>0.6</v>
      </c>
      <c r="F9" s="21">
        <f t="shared" si="0"/>
        <v>0.43480509580604437</v>
      </c>
      <c r="G9" s="21">
        <v>0.35049189580604434</v>
      </c>
      <c r="H9" s="21">
        <v>4.89816E-2</v>
      </c>
      <c r="I9" s="21">
        <v>3.5331599999999998E-2</v>
      </c>
      <c r="J9" s="22">
        <f t="shared" si="1"/>
        <v>0.58415315967674064</v>
      </c>
      <c r="K9" s="22">
        <f t="shared" si="2"/>
        <v>0.66578915967674057</v>
      </c>
      <c r="L9" s="23">
        <f t="shared" si="3"/>
        <v>0.72467515967674068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1.3436E-2</v>
      </c>
      <c r="E10" s="38">
        <f ca="1">SUM(E11:OFFSET(E9,(MATCH("GOBIERNOS LOCALES",$A$8:$A$50,0)-MATCH("GOBIERNOS REGIONALES",$A$8:$A$50,0)),0))</f>
        <v>4.2883999999999999E-2</v>
      </c>
      <c r="F10" s="38">
        <f ca="1">SUM(F11:OFFSET(F9,(MATCH("GOBIERNOS LOCALES",$A$8:$A$50,0)-MATCH("GOBIERNOS REGIONALES",$A$8:$A$50,0)),0))</f>
        <v>3.2567999650657181E-2</v>
      </c>
      <c r="G10" s="38">
        <f ca="1">SUM(G11:OFFSET(G9,(MATCH("GOBIERNOS LOCALES",$A$8:$A$50,0)-MATCH("GOBIERNOS REGIONALES",$A$8:$A$50,0)),0))</f>
        <v>2.7595999650657177E-2</v>
      </c>
      <c r="H10" s="38">
        <f ca="1">SUM(H11:OFFSET(H9,(MATCH("GOBIERNOS LOCALES",$A$8:$A$50,0)-MATCH("GOBIERNOS REGIONALES",$A$8:$A$50,0)),0))</f>
        <v>2.5230000000000001E-3</v>
      </c>
      <c r="I10" s="38">
        <f ca="1">SUM(I11:OFFSET(I9,(MATCH("GOBIERNOS LOCALES",$A$8:$A$50,0)-MATCH("GOBIERNOS REGIONALES",$A$8:$A$50,0)),0))</f>
        <v>2.4489999999999998E-3</v>
      </c>
      <c r="J10" s="39">
        <f t="shared" ca="1" si="1"/>
        <v>0.64350339638693166</v>
      </c>
      <c r="K10" s="39">
        <f t="shared" ca="1" si="2"/>
        <v>0.70233652762468934</v>
      </c>
      <c r="L10" s="40">
        <f t="shared" ca="1" si="3"/>
        <v>0.75944407356256838</v>
      </c>
      <c r="M10" s="4"/>
    </row>
    <row r="11" spans="1:13" x14ac:dyDescent="0.25">
      <c r="A11" s="17"/>
      <c r="B11" s="18">
        <v>457</v>
      </c>
      <c r="C11" s="19" t="s">
        <v>224</v>
      </c>
      <c r="D11" s="20">
        <v>1.3436E-2</v>
      </c>
      <c r="E11" s="21">
        <v>4.2883999999999999E-2</v>
      </c>
      <c r="F11" s="21">
        <f t="shared" si="0"/>
        <v>3.2567999650657181E-2</v>
      </c>
      <c r="G11" s="21">
        <v>2.7595999650657177E-2</v>
      </c>
      <c r="H11" s="21">
        <v>2.5230000000000001E-3</v>
      </c>
      <c r="I11" s="21">
        <v>2.4489999999999998E-3</v>
      </c>
      <c r="J11" s="22">
        <f t="shared" si="1"/>
        <v>0.64350339638693166</v>
      </c>
      <c r="K11" s="22">
        <f t="shared" si="2"/>
        <v>0.70233652762468934</v>
      </c>
      <c r="L11" s="23">
        <f t="shared" si="3"/>
        <v>0.75944407356256838</v>
      </c>
      <c r="M11" s="4"/>
    </row>
    <row r="12" spans="1:13" ht="15.75" thickBot="1" x14ac:dyDescent="0.3">
      <c r="A12" s="41" t="s">
        <v>233</v>
      </c>
      <c r="B12" s="58"/>
      <c r="C12" s="43"/>
      <c r="D12" s="44">
        <v>0.43938499999999997</v>
      </c>
      <c r="E12" s="45">
        <v>8.5614810000000006</v>
      </c>
      <c r="F12" s="45">
        <f t="shared" si="0"/>
        <v>5.5732560587780879</v>
      </c>
      <c r="G12" s="45">
        <v>5.1862998987780884</v>
      </c>
      <c r="H12" s="45">
        <v>1.7234800000000002E-2</v>
      </c>
      <c r="I12" s="45">
        <v>0.36972136</v>
      </c>
      <c r="J12" s="46">
        <f t="shared" si="1"/>
        <v>0.60577134946373046</v>
      </c>
      <c r="K12" s="46">
        <f t="shared" si="2"/>
        <v>0.60778441239057679</v>
      </c>
      <c r="L12" s="47">
        <f t="shared" si="3"/>
        <v>0.65096868856896228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342</vt:i4>
      </vt:variant>
    </vt:vector>
  </HeadingPairs>
  <TitlesOfParts>
    <vt:vector size="342" baseType="lpstr">
      <vt:lpstr>PpR</vt:lpstr>
      <vt:lpstr>Pliegos</vt:lpstr>
      <vt:lpstr>PAN Pliego</vt:lpstr>
      <vt:lpstr>PAN Dpto</vt:lpstr>
      <vt:lpstr>PAN Prod</vt:lpstr>
      <vt:lpstr>PAN Act</vt:lpstr>
      <vt:lpstr>SMN Pliego</vt:lpstr>
      <vt:lpstr>SMN Dpto</vt:lpstr>
      <vt:lpstr>SMN Prod</vt:lpstr>
      <vt:lpstr>SMN Act</vt:lpstr>
      <vt:lpstr>TBC Pliego</vt:lpstr>
      <vt:lpstr>TBC Dpto</vt:lpstr>
      <vt:lpstr>TBC Prod</vt:lpstr>
      <vt:lpstr>TBC Act</vt:lpstr>
      <vt:lpstr>EMZ Pliego</vt:lpstr>
      <vt:lpstr>EMZ Dpto</vt:lpstr>
      <vt:lpstr>EMZ Prod</vt:lpstr>
      <vt:lpstr>EMZ Act</vt:lpstr>
      <vt:lpstr>ENT Pliego</vt:lpstr>
      <vt:lpstr>ENT Dpto</vt:lpstr>
      <vt:lpstr>ENT Prod</vt:lpstr>
      <vt:lpstr>ENT Act</vt:lpstr>
      <vt:lpstr>CANCER Pliego</vt:lpstr>
      <vt:lpstr>CANCER Dpto</vt:lpstr>
      <vt:lpstr>CANCER Prod</vt:lpstr>
      <vt:lpstr>CANCER Act</vt:lpstr>
      <vt:lpstr>SC Pliego</vt:lpstr>
      <vt:lpstr>SC Dpto</vt:lpstr>
      <vt:lpstr>SC Prod</vt:lpstr>
      <vt:lpstr>SC Act</vt:lpstr>
      <vt:lpstr>RTID Pliego</vt:lpstr>
      <vt:lpstr>RTID Dpto</vt:lpstr>
      <vt:lpstr>RTID Prod</vt:lpstr>
      <vt:lpstr>RTID Act</vt:lpstr>
      <vt:lpstr>LCT Pliego</vt:lpstr>
      <vt:lpstr>LCT Dpto</vt:lpstr>
      <vt:lpstr>LCT Prod</vt:lpstr>
      <vt:lpstr>LCT Act</vt:lpstr>
      <vt:lpstr>OSCE Pliego</vt:lpstr>
      <vt:lpstr>OSCE Dpto</vt:lpstr>
      <vt:lpstr>OSCE Prod</vt:lpstr>
      <vt:lpstr>OSCE Act</vt:lpstr>
      <vt:lpstr>GSRN Pliego</vt:lpstr>
      <vt:lpstr>GSRN Dpto</vt:lpstr>
      <vt:lpstr>GSRN Prod</vt:lpstr>
      <vt:lpstr>GSRN Act</vt:lpstr>
      <vt:lpstr>GIRS Pliego</vt:lpstr>
      <vt:lpstr>GIRS Dpto</vt:lpstr>
      <vt:lpstr>GIRS Prod</vt:lpstr>
      <vt:lpstr>GIRS Act</vt:lpstr>
      <vt:lpstr>MSA Pliego</vt:lpstr>
      <vt:lpstr>MSA Dpto</vt:lpstr>
      <vt:lpstr>MSA Prod</vt:lpstr>
      <vt:lpstr>MSA Act</vt:lpstr>
      <vt:lpstr>MSV Pliego</vt:lpstr>
      <vt:lpstr>MSV Dpto</vt:lpstr>
      <vt:lpstr>MSV Prod</vt:lpstr>
      <vt:lpstr>MSV Act</vt:lpstr>
      <vt:lpstr>MIA Pliego</vt:lpstr>
      <vt:lpstr>MIA Dpto</vt:lpstr>
      <vt:lpstr>MIA Prod</vt:lpstr>
      <vt:lpstr>MIA Act</vt:lpstr>
      <vt:lpstr>RRHH Pliego</vt:lpstr>
      <vt:lpstr>RRHH Dpto</vt:lpstr>
      <vt:lpstr>RRHH Prod</vt:lpstr>
      <vt:lpstr>RRHH Act</vt:lpstr>
      <vt:lpstr>ER Pliego</vt:lpstr>
      <vt:lpstr>ER Dpto</vt:lpstr>
      <vt:lpstr>ER Prod</vt:lpstr>
      <vt:lpstr>ER Act</vt:lpstr>
      <vt:lpstr>TEL Pliego</vt:lpstr>
      <vt:lpstr>TEL Dpto</vt:lpstr>
      <vt:lpstr>TEL Prod</vt:lpstr>
      <vt:lpstr>TEL Act</vt:lpstr>
      <vt:lpstr>CGB Pliego</vt:lpstr>
      <vt:lpstr>CGB Dpto</vt:lpstr>
      <vt:lpstr>CGB Prod</vt:lpstr>
      <vt:lpstr>CGB Act</vt:lpstr>
      <vt:lpstr>JUNTOS Pliego</vt:lpstr>
      <vt:lpstr>JUNTOS Dpto</vt:lpstr>
      <vt:lpstr>JUNTOS Prod</vt:lpstr>
      <vt:lpstr>JUNTOS Act</vt:lpstr>
      <vt:lpstr>PTCD Pliego</vt:lpstr>
      <vt:lpstr>PTCD Dpto</vt:lpstr>
      <vt:lpstr>PTCD Prod</vt:lpstr>
      <vt:lpstr>PTCD Act</vt:lpstr>
      <vt:lpstr>CDB Pliego</vt:lpstr>
      <vt:lpstr>CDB Dpto</vt:lpstr>
      <vt:lpstr>CDB Prod</vt:lpstr>
      <vt:lpstr>CDB Act</vt:lpstr>
      <vt:lpstr>PPF Pliego</vt:lpstr>
      <vt:lpstr>PPF Dpto</vt:lpstr>
      <vt:lpstr>PPF Prod</vt:lpstr>
      <vt:lpstr>PPF Act</vt:lpstr>
      <vt:lpstr>BFH Pliego</vt:lpstr>
      <vt:lpstr>BFH Dpto</vt:lpstr>
      <vt:lpstr>BFH Prod</vt:lpstr>
      <vt:lpstr>BFH Act</vt:lpstr>
      <vt:lpstr>HU Pliego</vt:lpstr>
      <vt:lpstr>HU Dpto</vt:lpstr>
      <vt:lpstr>HU Prod</vt:lpstr>
      <vt:lpstr>HU Act</vt:lpstr>
      <vt:lpstr>TT Pliego</vt:lpstr>
      <vt:lpstr>TT Dpto</vt:lpstr>
      <vt:lpstr>TT Prod</vt:lpstr>
      <vt:lpstr>TT Act</vt:lpstr>
      <vt:lpstr>CPE Pliego</vt:lpstr>
      <vt:lpstr>CPE Dpto</vt:lpstr>
      <vt:lpstr>CPE Prod</vt:lpstr>
      <vt:lpstr>CPE Act</vt:lpstr>
      <vt:lpstr>OC Pliego</vt:lpstr>
      <vt:lpstr>OC Dpto</vt:lpstr>
      <vt:lpstr>OC Prod</vt:lpstr>
      <vt:lpstr>OC Act</vt:lpstr>
      <vt:lpstr>UNI Pliego</vt:lpstr>
      <vt:lpstr>UNI Dpto</vt:lpstr>
      <vt:lpstr>UNI Prod</vt:lpstr>
      <vt:lpstr>UNI Act</vt:lpstr>
      <vt:lpstr>PJF Pliego</vt:lpstr>
      <vt:lpstr>PJF Dpto</vt:lpstr>
      <vt:lpstr>PJF Prod</vt:lpstr>
      <vt:lpstr>PJF Act</vt:lpstr>
      <vt:lpstr>DES Pliego</vt:lpstr>
      <vt:lpstr>DES Dpto</vt:lpstr>
      <vt:lpstr>DES Prod</vt:lpstr>
      <vt:lpstr>DES Act</vt:lpstr>
      <vt:lpstr>PIRDAIS Pliego</vt:lpstr>
      <vt:lpstr>PIRDAIS Dpto</vt:lpstr>
      <vt:lpstr>PIRDAIS Prod</vt:lpstr>
      <vt:lpstr>PIRDAIS Act</vt:lpstr>
      <vt:lpstr>TRAB Pliego</vt:lpstr>
      <vt:lpstr>TRAB Dpto</vt:lpstr>
      <vt:lpstr>TRAB Prod</vt:lpstr>
      <vt:lpstr>TRAB Act</vt:lpstr>
      <vt:lpstr>GIECOD Pliego</vt:lpstr>
      <vt:lpstr>GIECOD Dpto</vt:lpstr>
      <vt:lpstr>GIECOD Prod</vt:lpstr>
      <vt:lpstr>GIECOD Act</vt:lpstr>
      <vt:lpstr>API Pliego</vt:lpstr>
      <vt:lpstr>API Dpto</vt:lpstr>
      <vt:lpstr>API Prod</vt:lpstr>
      <vt:lpstr>API Act</vt:lpstr>
      <vt:lpstr>LCVF Pliego</vt:lpstr>
      <vt:lpstr>LCVF Dpto</vt:lpstr>
      <vt:lpstr>LCVF Prod</vt:lpstr>
      <vt:lpstr>LCVF Act</vt:lpstr>
      <vt:lpstr>SU Pliego</vt:lpstr>
      <vt:lpstr>SU Dpto</vt:lpstr>
      <vt:lpstr>SU Prod</vt:lpstr>
      <vt:lpstr>SU Act</vt:lpstr>
      <vt:lpstr>SR Pliego</vt:lpstr>
      <vt:lpstr>SR Dpto</vt:lpstr>
      <vt:lpstr>SR Prod</vt:lpstr>
      <vt:lpstr>SR Act</vt:lpstr>
      <vt:lpstr>OPP Pliego</vt:lpstr>
      <vt:lpstr>OPP Dpto</vt:lpstr>
      <vt:lpstr>OPP Prod</vt:lpstr>
      <vt:lpstr>OPP Act</vt:lpstr>
      <vt:lpstr>CSA Pliego</vt:lpstr>
      <vt:lpstr>CSA Dpto</vt:lpstr>
      <vt:lpstr>CSA Prod</vt:lpstr>
      <vt:lpstr>CSA Act</vt:lpstr>
      <vt:lpstr>MGP Pliego</vt:lpstr>
      <vt:lpstr>MGP Dpto</vt:lpstr>
      <vt:lpstr>MGP Prod</vt:lpstr>
      <vt:lpstr>MGP Act</vt:lpstr>
      <vt:lpstr>DSA Pliego</vt:lpstr>
      <vt:lpstr>DSA Dpto</vt:lpstr>
      <vt:lpstr>DSA Prod</vt:lpstr>
      <vt:lpstr>DSA Act</vt:lpstr>
      <vt:lpstr>EBR Pliego</vt:lpstr>
      <vt:lpstr>EBR Dpto</vt:lpstr>
      <vt:lpstr>EBR Prod</vt:lpstr>
      <vt:lpstr>EBR Act</vt:lpstr>
      <vt:lpstr>AEBR Pliego</vt:lpstr>
      <vt:lpstr>AEBR Dpto</vt:lpstr>
      <vt:lpstr>AEBR Prod</vt:lpstr>
      <vt:lpstr>AEBR Act</vt:lpstr>
      <vt:lpstr>DPE Pliego</vt:lpstr>
      <vt:lpstr>DPE Dpto</vt:lpstr>
      <vt:lpstr>DPE Prod</vt:lpstr>
      <vt:lpstr>DPE Act</vt:lpstr>
      <vt:lpstr>ODA Pliego</vt:lpstr>
      <vt:lpstr>ODA Dpto</vt:lpstr>
      <vt:lpstr>ODA Prod</vt:lpstr>
      <vt:lpstr>ODA Act</vt:lpstr>
      <vt:lpstr>FPA Pliego</vt:lpstr>
      <vt:lpstr>FPA Dpto</vt:lpstr>
      <vt:lpstr>FPA Prod</vt:lpstr>
      <vt:lpstr>FPA Act</vt:lpstr>
      <vt:lpstr>GCA Pliego</vt:lpstr>
      <vt:lpstr>GCA Dpto</vt:lpstr>
      <vt:lpstr>GCA Prod</vt:lpstr>
      <vt:lpstr>GCA Act</vt:lpstr>
      <vt:lpstr>PENSION Pliego</vt:lpstr>
      <vt:lpstr>PENSION Dpto</vt:lpstr>
      <vt:lpstr>PENSION Prod</vt:lpstr>
      <vt:lpstr>PENSION Act</vt:lpstr>
      <vt:lpstr>CUNA Pliego</vt:lpstr>
      <vt:lpstr>CUNA Dpto</vt:lpstr>
      <vt:lpstr>CUNA Prod</vt:lpstr>
      <vt:lpstr>CUNA Act</vt:lpstr>
      <vt:lpstr>CPJL Pliego</vt:lpstr>
      <vt:lpstr>CPJL Dpto</vt:lpstr>
      <vt:lpstr>CPJL Prod</vt:lpstr>
      <vt:lpstr>CPJL Act</vt:lpstr>
      <vt:lpstr>IDPP Pliego</vt:lpstr>
      <vt:lpstr>IDPP Dpto</vt:lpstr>
      <vt:lpstr>IDPP Prod</vt:lpstr>
      <vt:lpstr>IDPP Act</vt:lpstr>
      <vt:lpstr>FCL Pliego</vt:lpstr>
      <vt:lpstr>FCL Dpto</vt:lpstr>
      <vt:lpstr>FCL Prod</vt:lpstr>
      <vt:lpstr>FCL Act</vt:lpstr>
      <vt:lpstr>RMEU Pliego</vt:lpstr>
      <vt:lpstr>RMEU Dpto</vt:lpstr>
      <vt:lpstr>RMEU Prod</vt:lpstr>
      <vt:lpstr>RMEU Act</vt:lpstr>
      <vt:lpstr>INJD Pliego</vt:lpstr>
      <vt:lpstr>INJD Dpto</vt:lpstr>
      <vt:lpstr>INJD Prod</vt:lpstr>
      <vt:lpstr>INJD Act</vt:lpstr>
      <vt:lpstr>CDNU Pliego</vt:lpstr>
      <vt:lpstr>CDNU Dpto</vt:lpstr>
      <vt:lpstr>CDNU Prod</vt:lpstr>
      <vt:lpstr>CDNU Act</vt:lpstr>
      <vt:lpstr>MIB Pliego</vt:lpstr>
      <vt:lpstr>MIB Dpto</vt:lpstr>
      <vt:lpstr>MIB Prod</vt:lpstr>
      <vt:lpstr>MIB Act</vt:lpstr>
      <vt:lpstr>UN Pliego</vt:lpstr>
      <vt:lpstr>UN Dpto</vt:lpstr>
      <vt:lpstr>UN Prod</vt:lpstr>
      <vt:lpstr>UN Act</vt:lpstr>
      <vt:lpstr>FA Pliego</vt:lpstr>
      <vt:lpstr>FA Dpto</vt:lpstr>
      <vt:lpstr>FA Prod</vt:lpstr>
      <vt:lpstr>FA Act</vt:lpstr>
      <vt:lpstr>AHR Pliego</vt:lpstr>
      <vt:lpstr>AHR Dpto</vt:lpstr>
      <vt:lpstr>AHR Prod</vt:lpstr>
      <vt:lpstr>AHR Act</vt:lpstr>
      <vt:lpstr>SRAO Pliego</vt:lpstr>
      <vt:lpstr>SRAO Dpto</vt:lpstr>
      <vt:lpstr>SRAO Prod</vt:lpstr>
      <vt:lpstr>SRAO Act</vt:lpstr>
      <vt:lpstr>PC Pliego</vt:lpstr>
      <vt:lpstr>PC Dpto</vt:lpstr>
      <vt:lpstr>PC Prod</vt:lpstr>
      <vt:lpstr>PC Act</vt:lpstr>
      <vt:lpstr>AEQW Pliego</vt:lpstr>
      <vt:lpstr>AEQW Dpto</vt:lpstr>
      <vt:lpstr>AEQW Prod</vt:lpstr>
      <vt:lpstr>AEQW Act</vt:lpstr>
      <vt:lpstr>PROE Pliego</vt:lpstr>
      <vt:lpstr>PROE Dpto</vt:lpstr>
      <vt:lpstr>PROE Prod</vt:lpstr>
      <vt:lpstr>PROE Act</vt:lpstr>
      <vt:lpstr>AONA Pliego</vt:lpstr>
      <vt:lpstr>AONA Dpto</vt:lpstr>
      <vt:lpstr>AONA Prod</vt:lpstr>
      <vt:lpstr>AONA Act</vt:lpstr>
      <vt:lpstr>AHRE Pliego</vt:lpstr>
      <vt:lpstr>AHRE Dpto</vt:lpstr>
      <vt:lpstr>AHRE Prod</vt:lpstr>
      <vt:lpstr>AHRE Act</vt:lpstr>
      <vt:lpstr>CPJCC Pliego</vt:lpstr>
      <vt:lpstr>CPJCC Dpto</vt:lpstr>
      <vt:lpstr>CPJCC Prod</vt:lpstr>
      <vt:lpstr>CPJCC Act</vt:lpstr>
      <vt:lpstr>RPAM Pliego</vt:lpstr>
      <vt:lpstr>RPAM Dpto</vt:lpstr>
      <vt:lpstr>RPAM Prod</vt:lpstr>
      <vt:lpstr>RPAM Act</vt:lpstr>
      <vt:lpstr>MAPP Pliego</vt:lpstr>
      <vt:lpstr>MAPP Dpto</vt:lpstr>
      <vt:lpstr>MAPP Prod</vt:lpstr>
      <vt:lpstr>MAPP Act</vt:lpstr>
      <vt:lpstr>AARES Pliego</vt:lpstr>
      <vt:lpstr>AARES Dpto</vt:lpstr>
      <vt:lpstr>AARES Prod</vt:lpstr>
      <vt:lpstr>AARES Act</vt:lpstr>
      <vt:lpstr>MCRS Pliego</vt:lpstr>
      <vt:lpstr>MCRS Dpto</vt:lpstr>
      <vt:lpstr>MCRS Prod</vt:lpstr>
      <vt:lpstr>MCRS Act</vt:lpstr>
      <vt:lpstr>MST Pliego</vt:lpstr>
      <vt:lpstr>MST Dpto</vt:lpstr>
      <vt:lpstr>MST Prod</vt:lpstr>
      <vt:lpstr>MST Act</vt:lpstr>
      <vt:lpstr>MPE Pliego</vt:lpstr>
      <vt:lpstr>MPE Dpto</vt:lpstr>
      <vt:lpstr>MPE Prod</vt:lpstr>
      <vt:lpstr>MPE Act</vt:lpstr>
      <vt:lpstr>FMIN Pliego</vt:lpstr>
      <vt:lpstr>FMIN Dpto</vt:lpstr>
      <vt:lpstr>FMIN Prod</vt:lpstr>
      <vt:lpstr>FMIN Act</vt:lpstr>
      <vt:lpstr>MCDT Pliego</vt:lpstr>
      <vt:lpstr>MCDT Dpto</vt:lpstr>
      <vt:lpstr>MCDT Prod</vt:lpstr>
      <vt:lpstr>MCDT Act</vt:lpstr>
      <vt:lpstr>RMI Pliego</vt:lpstr>
      <vt:lpstr>RMI Dpto</vt:lpstr>
      <vt:lpstr>RMI Prod</vt:lpstr>
      <vt:lpstr>RMI Act</vt:lpstr>
      <vt:lpstr>PCSD Pliego</vt:lpstr>
      <vt:lpstr>PCSD Dpto</vt:lpstr>
      <vt:lpstr>PCSD Prod</vt:lpstr>
      <vt:lpstr>PCSD Act</vt:lpstr>
      <vt:lpstr>CSRF Pliego</vt:lpstr>
      <vt:lpstr>CSRF Dpto</vt:lpstr>
      <vt:lpstr>CSRF Prod</vt:lpstr>
      <vt:lpstr>CSRF Act</vt:lpstr>
      <vt:lpstr>CPSM Pliego</vt:lpstr>
      <vt:lpstr>CPSM Dpto</vt:lpstr>
      <vt:lpstr>CPSM Prod</vt:lpstr>
      <vt:lpstr>CPSM Act</vt:lpstr>
      <vt:lpstr>PVPC Pliego</vt:lpstr>
      <vt:lpstr>PVPC Dpto</vt:lpstr>
      <vt:lpstr>PVPC Prod</vt:lpstr>
      <vt:lpstr>PVPC Act</vt:lpstr>
      <vt:lpstr>FPE Pliego</vt:lpstr>
      <vt:lpstr>FPE Dpto</vt:lpstr>
      <vt:lpstr>FPE Prod</vt:lpstr>
      <vt:lpstr>FPE Act</vt:lpstr>
      <vt:lpstr>PINP Pliego</vt:lpstr>
      <vt:lpstr>PINP Dpto</vt:lpstr>
      <vt:lpstr>PINP Prod</vt:lpstr>
      <vt:lpstr>PINP Act</vt:lpstr>
      <vt:lpstr>MCM Pliego</vt:lpstr>
      <vt:lpstr>MCM Dpto</vt:lpstr>
      <vt:lpstr>MCM Prod</vt:lpstr>
      <vt:lpstr>MCM Act</vt:lpstr>
      <vt:lpstr>PARA Pliego</vt:lpstr>
      <vt:lpstr>PARA Dpto</vt:lpstr>
      <vt:lpstr>PARA Prod</vt:lpstr>
      <vt:lpstr>PARA Act</vt:lpstr>
      <vt:lpstr>DCTI Pliego</vt:lpstr>
      <vt:lpstr>DCTI Dpto</vt:lpstr>
      <vt:lpstr>DCTI Prod</vt:lpstr>
      <vt:lpstr>DCTI Act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2015 - Noviembre</dc:title>
  <dc:subject>Tablas</dc:subject>
  <dc:creator>Beltrán Arias, Dante</dc:creator>
  <cp:lastModifiedBy>Espinoza Dios, Rosita</cp:lastModifiedBy>
  <dcterms:created xsi:type="dcterms:W3CDTF">2015-12-30T19:40:57Z</dcterms:created>
  <dcterms:modified xsi:type="dcterms:W3CDTF">2015-12-31T01:46:37Z</dcterms:modified>
</cp:coreProperties>
</file>